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5180" windowHeight="8835" tabRatio="874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  <sheet name="ESTAÇÕES METEOROLÓGICAS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xlnm.Print_Area" localSheetId="9">Chuva!$A$1:$AH$39</definedName>
    <definedName name="_xlnm.Print_Area" localSheetId="7">DirVento!$A$1:$AF$39</definedName>
    <definedName name="_xlnm.Print_Area" localSheetId="8">RajadaVento!$A$1:$AF$38</definedName>
    <definedName name="_xlnm.Print_Area" localSheetId="0">TempInst!$A$1:$AF$38</definedName>
    <definedName name="_xlnm.Print_Area" localSheetId="1">TempMax!$A$1:$AG$38</definedName>
    <definedName name="_xlnm.Print_Area" localSheetId="2">TempMin!$A$1:$AG$38</definedName>
    <definedName name="_xlnm.Print_Area" localSheetId="3">UmidInst!$A$1:$AF$38</definedName>
    <definedName name="_xlnm.Print_Area" localSheetId="4">UmidMax!$A$1:$AG$38</definedName>
    <definedName name="_xlnm.Print_Area" localSheetId="5">UmidMin!$A$1:$AG$38</definedName>
    <definedName name="_xlnm.Print_Area" localSheetId="6">VelVentoMax!$A$1:$AF$38</definedName>
  </definedNames>
  <calcPr calcId="145621"/>
</workbook>
</file>

<file path=xl/calcChain.xml><?xml version="1.0" encoding="utf-8"?>
<calcChain xmlns="http://schemas.openxmlformats.org/spreadsheetml/2006/main">
  <c r="N15" i="9" l="1"/>
  <c r="V17" i="4" l="1"/>
  <c r="U17" i="4"/>
  <c r="T17" i="4"/>
  <c r="S17" i="4"/>
  <c r="R17" i="4"/>
  <c r="Q17" i="4"/>
  <c r="P17" i="4"/>
  <c r="O17" i="4"/>
  <c r="N17" i="4"/>
  <c r="M17" i="4"/>
  <c r="L17" i="4"/>
  <c r="AF7" i="13" l="1"/>
  <c r="AF23" i="13" l="1"/>
  <c r="AF32" i="13" l="1"/>
  <c r="AF31" i="13"/>
  <c r="AF30" i="13"/>
  <c r="AF29" i="13"/>
  <c r="AF28" i="13"/>
  <c r="AF27" i="13"/>
  <c r="AF26" i="13"/>
  <c r="AF25" i="13"/>
  <c r="AF24" i="13"/>
  <c r="AF22" i="13"/>
  <c r="AF21" i="13"/>
  <c r="AF20" i="13"/>
  <c r="AF19" i="13"/>
  <c r="AF18" i="13"/>
  <c r="AF17" i="13"/>
  <c r="AF16" i="13"/>
  <c r="AF15" i="13"/>
  <c r="AF14" i="13"/>
  <c r="AF13" i="13"/>
  <c r="AF12" i="13"/>
  <c r="AF11" i="13"/>
  <c r="AF10" i="13"/>
  <c r="AF9" i="13"/>
  <c r="AF8" i="13"/>
  <c r="AF6" i="13"/>
  <c r="AF5" i="13"/>
  <c r="E27" i="4" l="1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M15" i="9"/>
  <c r="L15" i="9"/>
  <c r="K15" i="9"/>
  <c r="J15" i="9"/>
  <c r="I15" i="9"/>
  <c r="H15" i="9"/>
  <c r="G15" i="9"/>
  <c r="F15" i="9"/>
  <c r="E15" i="9"/>
  <c r="D15" i="9"/>
  <c r="C15" i="9"/>
  <c r="B15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D27" i="4"/>
  <c r="C27" i="4"/>
  <c r="B27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E17" i="4"/>
  <c r="AD17" i="4"/>
  <c r="AC17" i="4"/>
  <c r="AB17" i="4"/>
  <c r="AA17" i="4"/>
  <c r="Z17" i="4"/>
  <c r="Y17" i="4"/>
  <c r="X17" i="4"/>
  <c r="W17" i="4"/>
  <c r="K17" i="4"/>
  <c r="J17" i="4"/>
  <c r="I17" i="4"/>
  <c r="H17" i="4"/>
  <c r="G17" i="4"/>
  <c r="F17" i="4"/>
  <c r="E17" i="4"/>
  <c r="D17" i="4"/>
  <c r="C17" i="4"/>
  <c r="B17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F28" i="7" l="1"/>
  <c r="AF28" i="9"/>
  <c r="AG28" i="9"/>
  <c r="AF17" i="4"/>
  <c r="AF27" i="15"/>
  <c r="AF23" i="14"/>
  <c r="AG23" i="14"/>
  <c r="AH23" i="14"/>
  <c r="AF7" i="14"/>
  <c r="AG7" i="14"/>
  <c r="AH7" i="14"/>
  <c r="AG7" i="6"/>
  <c r="AF7" i="6"/>
  <c r="AF7" i="4"/>
  <c r="AF7" i="12"/>
  <c r="AF7" i="15"/>
  <c r="AF7" i="5"/>
  <c r="AG7" i="5"/>
  <c r="AF7" i="8"/>
  <c r="AG7" i="8"/>
  <c r="AF7" i="9"/>
  <c r="AG7" i="9"/>
  <c r="AF7" i="7"/>
  <c r="AF23" i="9"/>
  <c r="AG23" i="9"/>
  <c r="AF23" i="6"/>
  <c r="AG23" i="6"/>
  <c r="AF23" i="12"/>
  <c r="AF23" i="5"/>
  <c r="AG23" i="5"/>
  <c r="AG23" i="8"/>
  <c r="AF23" i="8"/>
  <c r="AF23" i="4"/>
  <c r="AF23" i="7"/>
  <c r="E33" i="5"/>
  <c r="H30" i="16"/>
  <c r="AF8" i="4" l="1"/>
  <c r="AG8" i="6" l="1"/>
  <c r="AF8" i="15"/>
  <c r="AG8" i="14"/>
  <c r="AG8" i="9"/>
  <c r="AF8" i="12"/>
  <c r="AF8" i="7"/>
  <c r="AG8" i="5"/>
  <c r="AG8" i="8"/>
  <c r="AH8" i="14"/>
  <c r="AF8" i="6"/>
  <c r="AF8" i="5"/>
  <c r="AF8" i="8"/>
  <c r="AF8" i="9"/>
  <c r="AF8" i="14"/>
  <c r="AH16" i="14"/>
  <c r="AF27" i="12" l="1"/>
  <c r="AG27" i="5"/>
  <c r="AF27" i="5"/>
  <c r="AG27" i="6"/>
  <c r="AF27" i="6"/>
  <c r="AF27" i="8"/>
  <c r="AG27" i="8"/>
  <c r="AF27" i="4"/>
  <c r="AF27" i="7"/>
  <c r="AF27" i="9"/>
  <c r="AG27" i="9"/>
  <c r="AF27" i="14"/>
  <c r="AG27" i="14"/>
  <c r="AH27" i="14"/>
  <c r="B33" i="5"/>
  <c r="AH30" i="14"/>
  <c r="AH14" i="14"/>
  <c r="AH12" i="14"/>
  <c r="AH11" i="14"/>
  <c r="AH10" i="14"/>
  <c r="AH9" i="14"/>
  <c r="AH18" i="14"/>
  <c r="AH26" i="14"/>
  <c r="AH25" i="14"/>
  <c r="AH24" i="14"/>
  <c r="AH22" i="14"/>
  <c r="AH20" i="14"/>
  <c r="AH19" i="14"/>
  <c r="AH32" i="14"/>
  <c r="AH31" i="14"/>
  <c r="AH29" i="14"/>
  <c r="AH28" i="14"/>
  <c r="AH17" i="14"/>
  <c r="E33" i="4"/>
  <c r="M33" i="4"/>
  <c r="U33" i="4"/>
  <c r="AC33" i="4"/>
  <c r="W33" i="5"/>
  <c r="AE33" i="5"/>
  <c r="K33" i="7"/>
  <c r="O33" i="7"/>
  <c r="S33" i="7"/>
  <c r="W33" i="7"/>
  <c r="AA33" i="7"/>
  <c r="AE33" i="7"/>
  <c r="AH15" i="14"/>
  <c r="I33" i="4"/>
  <c r="Q33" i="4"/>
  <c r="Y33" i="4"/>
  <c r="AF14" i="12"/>
  <c r="AH13" i="14"/>
  <c r="AH5" i="14"/>
  <c r="AH6" i="14"/>
  <c r="AH21" i="14"/>
  <c r="C33" i="15"/>
  <c r="G33" i="15"/>
  <c r="K33" i="15"/>
  <c r="O33" i="15"/>
  <c r="S33" i="15"/>
  <c r="W33" i="15"/>
  <c r="AA33" i="15"/>
  <c r="AE33" i="15"/>
  <c r="B33" i="4"/>
  <c r="F33" i="4"/>
  <c r="R33" i="4"/>
  <c r="V33" i="4"/>
  <c r="AD33" i="4"/>
  <c r="B33" i="6"/>
  <c r="F33" i="6"/>
  <c r="J33" i="6"/>
  <c r="N33" i="6"/>
  <c r="R33" i="6"/>
  <c r="V33" i="6"/>
  <c r="Z33" i="6"/>
  <c r="AD33" i="6"/>
  <c r="D33" i="9"/>
  <c r="H33" i="9"/>
  <c r="L33" i="9"/>
  <c r="P33" i="9"/>
  <c r="T33" i="9"/>
  <c r="X33" i="9"/>
  <c r="B33" i="12"/>
  <c r="F33" i="12"/>
  <c r="J33" i="12"/>
  <c r="N33" i="12"/>
  <c r="R33" i="12"/>
  <c r="V33" i="12"/>
  <c r="Z33" i="12"/>
  <c r="AD33" i="12"/>
  <c r="J33" i="4"/>
  <c r="Z33" i="4"/>
  <c r="D33" i="5"/>
  <c r="H33" i="5"/>
  <c r="L33" i="5"/>
  <c r="P33" i="5"/>
  <c r="T33" i="5"/>
  <c r="X33" i="5"/>
  <c r="AB33" i="5"/>
  <c r="D33" i="7"/>
  <c r="H33" i="7"/>
  <c r="L33" i="7"/>
  <c r="P33" i="7"/>
  <c r="T33" i="7"/>
  <c r="X33" i="7"/>
  <c r="AB33" i="7"/>
  <c r="E33" i="8"/>
  <c r="I33" i="8"/>
  <c r="M33" i="8"/>
  <c r="B33" i="8"/>
  <c r="F33" i="8"/>
  <c r="J33" i="8"/>
  <c r="N33" i="8"/>
  <c r="R33" i="8"/>
  <c r="V33" i="8"/>
  <c r="Z33" i="8"/>
  <c r="AD33" i="8"/>
  <c r="AF11" i="15"/>
  <c r="Q33" i="8"/>
  <c r="U33" i="8"/>
  <c r="Y33" i="8"/>
  <c r="AC33" i="8"/>
  <c r="C33" i="9"/>
  <c r="G33" i="9"/>
  <c r="K33" i="9"/>
  <c r="O33" i="9"/>
  <c r="S33" i="9"/>
  <c r="W33" i="9"/>
  <c r="AA33" i="9"/>
  <c r="AE33" i="9"/>
  <c r="E33" i="12"/>
  <c r="M33" i="12"/>
  <c r="Q33" i="12"/>
  <c r="Y33" i="12"/>
  <c r="AC33" i="12"/>
  <c r="B33" i="15"/>
  <c r="J33" i="15"/>
  <c r="N33" i="15"/>
  <c r="R33" i="15"/>
  <c r="V33" i="15"/>
  <c r="Z33" i="15"/>
  <c r="AD33" i="15"/>
  <c r="N33" i="4"/>
  <c r="I33" i="12"/>
  <c r="F33" i="15"/>
  <c r="C33" i="4"/>
  <c r="K33" i="4"/>
  <c r="S33" i="4"/>
  <c r="AA33" i="4"/>
  <c r="G33" i="4"/>
  <c r="O33" i="4"/>
  <c r="W33" i="4"/>
  <c r="AE33" i="4"/>
  <c r="AB33" i="9"/>
  <c r="AF31" i="15"/>
  <c r="D33" i="4"/>
  <c r="H33" i="4"/>
  <c r="L33" i="4"/>
  <c r="P33" i="4"/>
  <c r="T33" i="4"/>
  <c r="X33" i="4"/>
  <c r="AB33" i="4"/>
  <c r="F33" i="5"/>
  <c r="J33" i="5"/>
  <c r="N33" i="5"/>
  <c r="R33" i="5"/>
  <c r="V33" i="5"/>
  <c r="Z33" i="5"/>
  <c r="AD33" i="5"/>
  <c r="D33" i="6"/>
  <c r="H33" i="6"/>
  <c r="L33" i="6"/>
  <c r="P33" i="6"/>
  <c r="T33" i="6"/>
  <c r="X33" i="6"/>
  <c r="AB33" i="6"/>
  <c r="B33" i="7"/>
  <c r="F33" i="7"/>
  <c r="J33" i="7"/>
  <c r="N33" i="7"/>
  <c r="R33" i="7"/>
  <c r="V33" i="7"/>
  <c r="Z33" i="7"/>
  <c r="AD33" i="7"/>
  <c r="D33" i="8"/>
  <c r="H33" i="8"/>
  <c r="L33" i="8"/>
  <c r="P33" i="8"/>
  <c r="T33" i="8"/>
  <c r="X33" i="8"/>
  <c r="AB33" i="8"/>
  <c r="B33" i="9"/>
  <c r="F33" i="9"/>
  <c r="J33" i="9"/>
  <c r="N33" i="9"/>
  <c r="R33" i="9"/>
  <c r="V33" i="9"/>
  <c r="Z33" i="9"/>
  <c r="AD33" i="9"/>
  <c r="D33" i="12"/>
  <c r="H33" i="12"/>
  <c r="L33" i="12"/>
  <c r="P33" i="12"/>
  <c r="T33" i="12"/>
  <c r="X33" i="12"/>
  <c r="AB33" i="12"/>
  <c r="AF31" i="12"/>
  <c r="E33" i="15"/>
  <c r="I33" i="15"/>
  <c r="M33" i="15"/>
  <c r="Q33" i="15"/>
  <c r="U33" i="15"/>
  <c r="Y33" i="15"/>
  <c r="AC33" i="15"/>
  <c r="U33" i="12"/>
  <c r="C33" i="5"/>
  <c r="K33" i="5"/>
  <c r="I33" i="6"/>
  <c r="Q33" i="6"/>
  <c r="U33" i="6"/>
  <c r="AC33" i="6"/>
  <c r="C33" i="7"/>
  <c r="G33" i="7"/>
  <c r="G33" i="5"/>
  <c r="O33" i="5"/>
  <c r="S33" i="5"/>
  <c r="AA33" i="5"/>
  <c r="E33" i="6"/>
  <c r="M33" i="6"/>
  <c r="Y33" i="6"/>
  <c r="C33" i="8"/>
  <c r="G33" i="8"/>
  <c r="K33" i="8"/>
  <c r="O33" i="8"/>
  <c r="S33" i="8"/>
  <c r="W33" i="8"/>
  <c r="AA33" i="8"/>
  <c r="AE33" i="8"/>
  <c r="E33" i="9"/>
  <c r="I33" i="9"/>
  <c r="M33" i="9"/>
  <c r="Q33" i="9"/>
  <c r="U33" i="9"/>
  <c r="Y33" i="9"/>
  <c r="AC33" i="9"/>
  <c r="C33" i="12"/>
  <c r="G33" i="12"/>
  <c r="K33" i="12"/>
  <c r="O33" i="12"/>
  <c r="S33" i="12"/>
  <c r="W33" i="12"/>
  <c r="AA33" i="12"/>
  <c r="AE33" i="12"/>
  <c r="D33" i="15"/>
  <c r="H33" i="15"/>
  <c r="L33" i="15"/>
  <c r="P33" i="15"/>
  <c r="T33" i="15"/>
  <c r="X33" i="15"/>
  <c r="AB33" i="15"/>
  <c r="AF14" i="15"/>
  <c r="D34" i="14"/>
  <c r="D33" i="14"/>
  <c r="H34" i="14"/>
  <c r="H33" i="14"/>
  <c r="L34" i="14"/>
  <c r="L33" i="14"/>
  <c r="P34" i="14"/>
  <c r="P33" i="14"/>
  <c r="T34" i="14"/>
  <c r="T33" i="14"/>
  <c r="X34" i="14"/>
  <c r="X33" i="14"/>
  <c r="AB34" i="14"/>
  <c r="AB33" i="14"/>
  <c r="AG31" i="14"/>
  <c r="AF31" i="14"/>
  <c r="AF14" i="4"/>
  <c r="E34" i="14"/>
  <c r="E33" i="14"/>
  <c r="I34" i="14"/>
  <c r="I33" i="14"/>
  <c r="M34" i="14"/>
  <c r="M33" i="14"/>
  <c r="Q34" i="14"/>
  <c r="Q33" i="14"/>
  <c r="U34" i="14"/>
  <c r="U33" i="14"/>
  <c r="Y34" i="14"/>
  <c r="Y33" i="14"/>
  <c r="AC34" i="14"/>
  <c r="AC33" i="14"/>
  <c r="I33" i="5"/>
  <c r="M33" i="5"/>
  <c r="Q33" i="5"/>
  <c r="U33" i="5"/>
  <c r="Y33" i="5"/>
  <c r="AC33" i="5"/>
  <c r="C33" i="6"/>
  <c r="G33" i="6"/>
  <c r="K33" i="6"/>
  <c r="O33" i="6"/>
  <c r="S33" i="6"/>
  <c r="W33" i="6"/>
  <c r="AA33" i="6"/>
  <c r="AE33" i="6"/>
  <c r="E33" i="7"/>
  <c r="I33" i="7"/>
  <c r="M33" i="7"/>
  <c r="Q33" i="7"/>
  <c r="U33" i="7"/>
  <c r="Y33" i="7"/>
  <c r="AC33" i="7"/>
  <c r="B34" i="14"/>
  <c r="B33" i="14"/>
  <c r="F34" i="14"/>
  <c r="F33" i="14"/>
  <c r="J34" i="14"/>
  <c r="J33" i="14"/>
  <c r="N34" i="14"/>
  <c r="N33" i="14"/>
  <c r="R34" i="14"/>
  <c r="R33" i="14"/>
  <c r="V34" i="14"/>
  <c r="V33" i="14"/>
  <c r="Z34" i="14"/>
  <c r="Z33" i="14"/>
  <c r="AD34" i="14"/>
  <c r="AD33" i="14"/>
  <c r="AF14" i="7"/>
  <c r="AF11" i="12"/>
  <c r="C34" i="14"/>
  <c r="C33" i="14"/>
  <c r="G34" i="14"/>
  <c r="G33" i="14"/>
  <c r="K34" i="14"/>
  <c r="K33" i="14"/>
  <c r="O34" i="14"/>
  <c r="O33" i="14"/>
  <c r="S34" i="14"/>
  <c r="S33" i="14"/>
  <c r="W34" i="14"/>
  <c r="W33" i="14"/>
  <c r="AA34" i="14"/>
  <c r="AA33" i="14"/>
  <c r="AE34" i="14"/>
  <c r="AE33" i="14"/>
  <c r="AF14" i="9"/>
  <c r="AG14" i="9"/>
  <c r="AF31" i="9"/>
  <c r="AG31" i="9"/>
  <c r="AG14" i="5"/>
  <c r="AF14" i="5"/>
  <c r="AG31" i="5"/>
  <c r="AF31" i="5"/>
  <c r="AF14" i="6"/>
  <c r="AG14" i="6"/>
  <c r="AF31" i="6"/>
  <c r="AG31" i="6"/>
  <c r="AF31" i="8"/>
  <c r="AG31" i="8"/>
  <c r="AF31" i="4"/>
  <c r="AF31" i="7"/>
  <c r="AG14" i="8"/>
  <c r="AF14" i="8"/>
  <c r="AG14" i="14" l="1"/>
  <c r="AF14" i="14"/>
  <c r="AG9" i="8" l="1"/>
  <c r="AG19" i="9"/>
  <c r="AG19" i="14"/>
  <c r="AF19" i="14"/>
  <c r="AG19" i="8"/>
  <c r="AG9" i="14"/>
  <c r="AF9" i="14"/>
  <c r="AG9" i="9"/>
  <c r="AG9" i="6"/>
  <c r="AG19" i="5"/>
  <c r="AF19" i="12"/>
  <c r="AF19" i="6"/>
  <c r="AF19" i="7"/>
  <c r="AF19" i="15"/>
  <c r="AF9" i="5"/>
  <c r="AF9" i="12"/>
  <c r="AF9" i="15"/>
  <c r="AF19" i="5"/>
  <c r="AG19" i="6"/>
  <c r="AF19" i="8"/>
  <c r="AF19" i="9"/>
  <c r="AG9" i="5"/>
  <c r="AF9" i="6"/>
  <c r="AF9" i="8"/>
  <c r="AF9" i="9"/>
  <c r="AF9" i="7"/>
  <c r="AF9" i="4"/>
  <c r="AF19" i="4" l="1"/>
  <c r="AG30" i="14" l="1"/>
  <c r="AF30" i="14"/>
  <c r="AG20" i="14"/>
  <c r="AF20" i="14"/>
  <c r="AF5" i="14"/>
  <c r="AF5" i="12"/>
  <c r="AF5" i="9"/>
  <c r="AF5" i="8"/>
  <c r="AF5" i="7"/>
  <c r="AG5" i="6"/>
  <c r="AF5" i="5"/>
  <c r="AG32" i="14"/>
  <c r="AG18" i="14"/>
  <c r="AG16" i="14"/>
  <c r="AF18" i="15"/>
  <c r="AF15" i="15"/>
  <c r="AF15" i="12"/>
  <c r="AF10" i="12"/>
  <c r="AF30" i="9"/>
  <c r="AG16" i="9"/>
  <c r="AF30" i="8"/>
  <c r="AF25" i="8"/>
  <c r="AG15" i="8"/>
  <c r="AG11" i="8"/>
  <c r="AG6" i="8"/>
  <c r="AF25" i="7"/>
  <c r="AG28" i="6"/>
  <c r="AG25" i="6"/>
  <c r="AG15" i="6"/>
  <c r="AG11" i="6"/>
  <c r="AG10" i="6"/>
  <c r="AF6" i="6"/>
  <c r="AF30" i="5"/>
  <c r="AF29" i="5"/>
  <c r="AG28" i="5"/>
  <c r="AF26" i="5"/>
  <c r="AG22" i="5"/>
  <c r="AG21" i="5"/>
  <c r="AG11" i="5"/>
  <c r="AF6" i="5"/>
  <c r="AF26" i="4"/>
  <c r="AF15" i="4"/>
  <c r="AF6" i="4"/>
  <c r="AG29" i="8"/>
  <c r="AF6" i="8"/>
  <c r="AF20" i="7"/>
  <c r="AG24" i="14"/>
  <c r="AG11" i="14"/>
  <c r="AF11" i="14"/>
  <c r="AF21" i="14"/>
  <c r="AF24" i="14"/>
  <c r="AF29" i="14"/>
  <c r="AG29" i="14"/>
  <c r="AG22" i="14"/>
  <c r="AG21" i="14"/>
  <c r="AF20" i="15"/>
  <c r="AF21" i="15"/>
  <c r="AF22" i="15"/>
  <c r="AF22" i="12"/>
  <c r="AF20" i="12"/>
  <c r="AG29" i="9"/>
  <c r="AF29" i="9"/>
  <c r="AG24" i="9"/>
  <c r="AF24" i="9"/>
  <c r="AF20" i="9"/>
  <c r="AG18" i="9"/>
  <c r="AG15" i="9"/>
  <c r="AF29" i="8"/>
  <c r="AG24" i="8"/>
  <c r="AF24" i="8"/>
  <c r="AF11" i="8"/>
  <c r="C3" i="14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4"/>
  <c r="D3" i="4" s="1"/>
  <c r="E3" i="4" s="1"/>
  <c r="F3" i="4" s="1"/>
  <c r="G3" i="4" s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G20" i="9"/>
  <c r="AF32" i="7"/>
  <c r="AF24" i="12"/>
  <c r="AF6" i="12"/>
  <c r="AG5" i="14"/>
  <c r="AG22" i="6"/>
  <c r="AG20" i="6"/>
  <c r="AG20" i="8"/>
  <c r="AF28" i="14"/>
  <c r="AG21" i="6"/>
  <c r="AF29" i="7"/>
  <c r="AF28" i="12"/>
  <c r="AF24" i="6"/>
  <c r="AF22" i="5"/>
  <c r="AF20" i="6"/>
  <c r="AF20" i="8"/>
  <c r="AG21" i="9"/>
  <c r="AG32" i="8"/>
  <c r="AF13" i="14"/>
  <c r="AF12" i="8"/>
  <c r="AF10" i="14"/>
  <c r="AG5" i="5"/>
  <c r="AG11" i="9"/>
  <c r="AF29" i="6"/>
  <c r="AF28" i="6"/>
  <c r="AG28" i="14"/>
  <c r="AF21" i="7"/>
  <c r="AG21" i="8"/>
  <c r="AF21" i="12"/>
  <c r="AF21" i="9"/>
  <c r="AF21" i="5"/>
  <c r="AF17" i="12"/>
  <c r="AF13" i="9"/>
  <c r="AF13" i="6"/>
  <c r="AF13" i="12"/>
  <c r="AF13" i="15"/>
  <c r="AF13" i="7"/>
  <c r="AF13" i="8"/>
  <c r="AG12" i="9"/>
  <c r="AF12" i="15"/>
  <c r="AG12" i="8"/>
  <c r="AF12" i="14"/>
  <c r="AG12" i="14"/>
  <c r="AF12" i="9"/>
  <c r="AF10" i="4"/>
  <c r="AG5" i="9"/>
  <c r="AF29" i="12"/>
  <c r="AF24" i="7"/>
  <c r="AF24" i="5"/>
  <c r="AF22" i="6"/>
  <c r="AF22" i="14"/>
  <c r="AG22" i="8"/>
  <c r="AG22" i="9"/>
  <c r="AF21" i="8"/>
  <c r="AF20" i="4"/>
  <c r="AF17" i="14"/>
  <c r="AF17" i="8"/>
  <c r="AG13" i="14"/>
  <c r="AG13" i="8"/>
  <c r="AG13" i="9"/>
  <c r="AG13" i="6"/>
  <c r="AF6" i="14"/>
  <c r="AF6" i="15"/>
  <c r="AF6" i="7"/>
  <c r="AF6" i="9"/>
  <c r="AF5" i="15"/>
  <c r="AF29" i="15"/>
  <c r="AF28" i="8"/>
  <c r="AF22" i="7"/>
  <c r="AF22" i="8"/>
  <c r="AF16" i="7"/>
  <c r="AF16" i="14"/>
  <c r="AF12" i="12"/>
  <c r="AF11" i="9"/>
  <c r="AF10" i="8"/>
  <c r="AG6" i="14"/>
  <c r="AG6" i="9"/>
  <c r="AG5" i="8"/>
  <c r="AF13" i="4"/>
  <c r="AG32" i="9"/>
  <c r="AF29" i="4"/>
  <c r="AF28" i="5"/>
  <c r="AG28" i="8"/>
  <c r="AG26" i="6"/>
  <c r="AF26" i="7"/>
  <c r="AF26" i="8"/>
  <c r="AG26" i="9"/>
  <c r="AF26" i="12"/>
  <c r="AF26" i="15"/>
  <c r="AG26" i="14"/>
  <c r="AF26" i="9"/>
  <c r="AF26" i="6"/>
  <c r="AG26" i="8"/>
  <c r="AG26" i="5"/>
  <c r="AF26" i="14"/>
  <c r="AF25" i="14"/>
  <c r="AF25" i="9"/>
  <c r="AG25" i="5"/>
  <c r="AF25" i="6"/>
  <c r="AF23" i="15"/>
  <c r="AF24" i="15"/>
  <c r="AF22" i="9"/>
  <c r="AF21" i="4"/>
  <c r="AG20" i="5"/>
  <c r="AF18" i="7"/>
  <c r="AF18" i="5"/>
  <c r="AF18" i="8"/>
  <c r="AF17" i="9"/>
  <c r="AF17" i="7"/>
  <c r="AF17" i="15"/>
  <c r="AF17" i="5"/>
  <c r="AG17" i="14"/>
  <c r="AG17" i="6"/>
  <c r="AF16" i="9"/>
  <c r="AG16" i="8"/>
  <c r="AF16" i="4"/>
  <c r="AF16" i="5"/>
  <c r="AF16" i="12"/>
  <c r="AF16" i="15"/>
  <c r="AG15" i="5"/>
  <c r="AF12" i="5"/>
  <c r="AG6" i="5"/>
  <c r="AF5" i="6"/>
  <c r="AF5" i="4"/>
  <c r="AF22" i="4" l="1"/>
  <c r="AF18" i="4"/>
  <c r="AF30" i="4"/>
  <c r="AF20" i="5"/>
  <c r="AG24" i="5"/>
  <c r="AF21" i="6"/>
  <c r="AG32" i="6"/>
  <c r="AF15" i="7"/>
  <c r="AG18" i="8"/>
  <c r="AG25" i="9"/>
  <c r="AF25" i="12"/>
  <c r="AF32" i="12"/>
  <c r="AF32" i="15"/>
  <c r="AG10" i="14"/>
  <c r="AF32" i="14"/>
  <c r="AG32" i="5"/>
  <c r="AF17" i="6"/>
  <c r="AG17" i="8"/>
  <c r="AF18" i="12"/>
  <c r="AF28" i="4"/>
  <c r="AF32" i="4"/>
  <c r="AF13" i="5"/>
  <c r="AF25" i="5"/>
  <c r="AG29" i="5"/>
  <c r="AG18" i="5"/>
  <c r="AG12" i="6"/>
  <c r="AF18" i="6"/>
  <c r="AG29" i="6"/>
  <c r="AF32" i="6"/>
  <c r="AF11" i="7"/>
  <c r="AG25" i="8"/>
  <c r="AG10" i="9"/>
  <c r="AF15" i="9"/>
  <c r="AF32" i="9"/>
  <c r="AF28" i="15"/>
  <c r="AF24" i="4"/>
  <c r="AG13" i="5"/>
  <c r="AF11" i="4"/>
  <c r="AF12" i="4"/>
  <c r="AF25" i="4"/>
  <c r="AF10" i="5"/>
  <c r="AF11" i="5"/>
  <c r="AG12" i="5"/>
  <c r="AF15" i="5"/>
  <c r="AG16" i="5"/>
  <c r="AG17" i="5"/>
  <c r="AF15" i="6"/>
  <c r="AG16" i="6"/>
  <c r="AG24" i="6"/>
  <c r="AF10" i="7"/>
  <c r="AF12" i="7"/>
  <c r="AF16" i="8"/>
  <c r="AF32" i="8"/>
  <c r="AF18" i="9"/>
  <c r="AG17" i="9"/>
  <c r="AF15" i="14"/>
  <c r="AG25" i="14"/>
  <c r="AF30" i="7"/>
  <c r="AG30" i="8"/>
  <c r="AF30" i="12"/>
  <c r="AF30" i="15"/>
  <c r="AG30" i="5"/>
  <c r="AF30" i="6"/>
  <c r="AF32" i="5"/>
  <c r="AG30" i="9"/>
  <c r="AG30" i="6"/>
  <c r="AF25" i="15"/>
  <c r="AF18" i="14"/>
  <c r="AG18" i="6"/>
  <c r="AF16" i="6"/>
  <c r="AF15" i="8"/>
  <c r="AG15" i="14"/>
  <c r="AF12" i="6"/>
  <c r="AF11" i="6"/>
  <c r="AF10" i="15"/>
  <c r="AG10" i="8"/>
  <c r="AF10" i="6"/>
  <c r="AG10" i="5"/>
  <c r="AF10" i="9"/>
  <c r="AG6" i="6"/>
  <c r="AG33" i="9" l="1"/>
  <c r="AG33" i="8"/>
  <c r="AG33" i="14"/>
  <c r="AF33" i="4"/>
  <c r="AG33" i="5"/>
  <c r="AG33" i="6"/>
  <c r="AF33" i="7"/>
  <c r="AF33" i="8"/>
  <c r="AF34" i="14"/>
  <c r="AF33" i="15"/>
  <c r="AF33" i="6"/>
  <c r="AF33" i="12"/>
  <c r="AF33" i="14"/>
  <c r="AF33" i="9"/>
  <c r="AF33" i="5"/>
</calcChain>
</file>

<file path=xl/sharedStrings.xml><?xml version="1.0" encoding="utf-8"?>
<sst xmlns="http://schemas.openxmlformats.org/spreadsheetml/2006/main" count="625" uniqueCount="145">
  <si>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</si>
  <si>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</si>
  <si>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</si>
  <si>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</si>
  <si>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</si>
  <si>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</si>
  <si>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</si>
  <si>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</si>
  <si>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</si>
  <si>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</si>
  <si>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</si>
  <si>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</si>
  <si>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</si>
  <si>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</si>
  <si>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</si>
  <si>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</si>
  <si>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</si>
  <si>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</si>
  <si>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</si>
  <si>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</si>
  <si>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</si>
  <si>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</si>
  <si>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</si>
  <si>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</si>
  <si>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</si>
  <si>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</si>
  <si>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</si>
  <si>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</si>
  <si>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</si>
  <si>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</si>
  <si>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</si>
  <si>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</si>
  <si>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</si>
  <si>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</si>
  <si>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Média Registrada</t>
  </si>
  <si>
    <t>Mínima Registrada</t>
  </si>
  <si>
    <t>Acumulada</t>
  </si>
  <si>
    <t>Maior Ocorrência no Estado</t>
  </si>
  <si>
    <t>Maior Ocorrência no dia</t>
  </si>
  <si>
    <t>Mês</t>
  </si>
  <si>
    <t>Média</t>
  </si>
  <si>
    <t>Máxima</t>
  </si>
  <si>
    <t>Mínima</t>
  </si>
  <si>
    <t>Maior Ocorrência</t>
  </si>
  <si>
    <t>Total</t>
  </si>
  <si>
    <t>Água Clara</t>
  </si>
  <si>
    <t>Bela Vista</t>
  </si>
  <si>
    <t>Jardim</t>
  </si>
  <si>
    <t>Costa Rica</t>
  </si>
  <si>
    <t>Sonora</t>
  </si>
  <si>
    <t>Carlos Eduardo Borges Daniel</t>
  </si>
  <si>
    <t>Geógrafo/Assessoria Técnica/Cemtec</t>
  </si>
  <si>
    <t xml:space="preserve"> </t>
  </si>
  <si>
    <t>Bataguassu</t>
  </si>
  <si>
    <t>NE</t>
  </si>
  <si>
    <t>N</t>
  </si>
  <si>
    <t>MUNICÍPIOS DO ESTADO DE MS</t>
  </si>
  <si>
    <t>PCDs</t>
  </si>
  <si>
    <t>Código da estação</t>
  </si>
  <si>
    <t>Latitude         ( ° )</t>
  </si>
  <si>
    <t>Longitude  ( ° )</t>
  </si>
  <si>
    <t>Altitude (m)</t>
  </si>
  <si>
    <t>Aberta em:</t>
  </si>
  <si>
    <t>PCDs DO INMET</t>
  </si>
  <si>
    <t>Localização Física das PCDs Automáticas</t>
  </si>
  <si>
    <t xml:space="preserve">Água Clara 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</si>
  <si>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</si>
  <si>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</si>
  <si>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</si>
  <si>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</si>
  <si>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</si>
  <si>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</si>
  <si>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</si>
  <si>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</si>
  <si>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</si>
  <si>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A 759</t>
  </si>
  <si>
    <t xml:space="preserve"> BR 267, km 35 - Distrito Industrial Casulo</t>
  </si>
  <si>
    <t>A702</t>
  </si>
  <si>
    <t>BR 262 – km 04 – Saída para Aquidauana (EMBRAPA)</t>
  </si>
  <si>
    <t>A742</t>
  </si>
  <si>
    <t>Rodovia BR 158 – Saída para Paranaíba (Conab)</t>
  </si>
  <si>
    <t>A730</t>
  </si>
  <si>
    <t>Rodovia MS 306 – km 96 – Saída para Cassilândia (Exército)</t>
  </si>
  <si>
    <t>A724</t>
  </si>
  <si>
    <t>Rua Cárceres, 296 – Centro (Exército) Coronel Rocha- 32311890</t>
  </si>
  <si>
    <t>A760</t>
  </si>
  <si>
    <t>Aeroporto de Costa Rica</t>
  </si>
  <si>
    <t>A720</t>
  </si>
  <si>
    <t>47° BI – BR 163 – km 729 – Vila São Paulo (Exército)</t>
  </si>
  <si>
    <t>A721</t>
  </si>
  <si>
    <t>Av. Guaicurus, n° 9000 (Exército) 67-34169490</t>
  </si>
  <si>
    <t>Itaquiraí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</si>
  <si>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</si>
  <si>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</si>
  <si>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</si>
  <si>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</si>
  <si>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</si>
  <si>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</si>
  <si>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</si>
  <si>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</si>
  <si>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A731</t>
  </si>
  <si>
    <t>Rodovia MS 460 – km 1,5 – Saída para Água Fria (Conab) Fone: 67-34541384 Elvis  Rodrigues Lima ms.ua-maracaju@conab.gov.br</t>
  </si>
  <si>
    <t>A722</t>
  </si>
  <si>
    <t>Rodovia MS 339 – km 20 – Zona Rural (Exército)</t>
  </si>
  <si>
    <t>Nhumirim (Embrapa Pantanal)</t>
  </si>
  <si>
    <t>A717</t>
  </si>
  <si>
    <t>Rua 21 de Setembro, 1880 – Fazenda Nhumirim (EMBRAPA)</t>
  </si>
  <si>
    <t>A710</t>
  </si>
  <si>
    <t>13/112006</t>
  </si>
  <si>
    <t>Av. Três Lagoas, s/n° - Jardim Jaraguá (Prefeitura)</t>
  </si>
  <si>
    <t>A703</t>
  </si>
  <si>
    <t>Av. Brasil esquina com Cardoso s/n° (Prefeitura)</t>
  </si>
  <si>
    <t>A723</t>
  </si>
  <si>
    <t>Cia de Fronteira – Rua Capitão Cantalice, 1077 (Exército)</t>
  </si>
  <si>
    <t>A732</t>
  </si>
  <si>
    <t>Rodovia BR 163 – km 541 – Zona Rural (Exército)</t>
  </si>
  <si>
    <t xml:space="preserve">Rio Brilhante </t>
  </si>
  <si>
    <t>A743</t>
  </si>
  <si>
    <t>Rodovia BR 163 – km 252 (Conab)</t>
  </si>
  <si>
    <t>A754</t>
  </si>
  <si>
    <t>1°/10/2008</t>
  </si>
  <si>
    <t xml:space="preserve"> Rodovia MS, km 162 – Saída para Maracajú (Conab) 32721371</t>
  </si>
  <si>
    <t>A751</t>
  </si>
  <si>
    <t>(Prefeitura)</t>
  </si>
  <si>
    <t>A761</t>
  </si>
  <si>
    <t>30/11/2012</t>
  </si>
  <si>
    <t>Rua da Cana, 178 - Centro</t>
  </si>
  <si>
    <t>A704</t>
  </si>
  <si>
    <t>Rua 13 de Junho, 352 – Bairro Santos Dumont (Prefeitura)</t>
  </si>
  <si>
    <t>TOTAL</t>
  </si>
  <si>
    <t xml:space="preserve">Fontes: </t>
  </si>
  <si>
    <t>http://www.inmet.gov.br/sonabra/maps/automaticas.php</t>
  </si>
  <si>
    <t>Cátia Braga</t>
  </si>
  <si>
    <t>Meteorologista/Cemtec</t>
  </si>
  <si>
    <t>Fonte : Inmet/Seprotur/Agraer/Cemtec-MS</t>
  </si>
  <si>
    <t>Novembro 2014</t>
  </si>
  <si>
    <t xml:space="preserve">(*)_NID_Nenhuma Informação Disponível_Idem para as demais Variáveis Meteorológica  </t>
  </si>
  <si>
    <t>SO</t>
  </si>
  <si>
    <t>L</t>
  </si>
  <si>
    <t>SE</t>
  </si>
  <si>
    <t>qtos dias</t>
  </si>
  <si>
    <t>s/ chuva?</t>
  </si>
  <si>
    <t>S</t>
  </si>
  <si>
    <t>NO</t>
  </si>
  <si>
    <t>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</si>
</sst>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2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16"/>
      <color rgb="FFC00000"/>
      <name val="Arial"/>
      <family val="2"/>
    </font>
    <font>
      <b/>
      <sz val="9"/>
      <color rgb="FFC00000"/>
      <name val="Arial"/>
      <family val="2"/>
    </font>
    <font>
      <b/>
      <i/>
      <sz val="9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sz val="9"/>
      <color rgb="FFC00000"/>
      <name val="Arial"/>
      <family val="2"/>
    </font>
    <font>
      <b/>
      <sz val="10"/>
      <color rgb="FFC00000"/>
      <name val="Arial"/>
      <family val="2"/>
    </font>
    <font>
      <sz val="9"/>
      <color theme="8" tint="-0.499984740745262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gray125">
        <bgColor theme="4" tint="0.79998168889431442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0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</cellStyleXfs>
  <cellXfs count="97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9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2" fontId="10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2" fontId="9" fillId="1" borderId="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2" fontId="9" fillId="3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2" fontId="9" fillId="4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2" fontId="9" fillId="5" borderId="1" xfId="0" applyNumberFormat="1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18" fillId="1" borderId="1" xfId="0" applyFont="1" applyFill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/>
    </xf>
    <xf numFmtId="0" fontId="15" fillId="0" borderId="0" xfId="0" applyFont="1"/>
    <xf numFmtId="1" fontId="12" fillId="0" borderId="1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15" fillId="7" borderId="1" xfId="0" applyFont="1" applyFill="1" applyBorder="1" applyAlignment="1">
      <alignment wrapText="1"/>
    </xf>
    <xf numFmtId="0" fontId="15" fillId="7" borderId="1" xfId="0" applyFont="1" applyFill="1" applyBorder="1" applyAlignment="1">
      <alignment horizontal="center" vertical="center" wrapText="1"/>
    </xf>
    <xf numFmtId="14" fontId="15" fillId="7" borderId="1" xfId="0" applyNumberFormat="1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5" fillId="7" borderId="1" xfId="0" applyNumberFormat="1" applyFont="1" applyFill="1" applyBorder="1" applyAlignment="1">
      <alignment horizontal="center" wrapText="1"/>
    </xf>
    <xf numFmtId="0" fontId="0" fillId="7" borderId="0" xfId="0" applyFill="1"/>
    <xf numFmtId="0" fontId="15" fillId="7" borderId="1" xfId="0" applyNumberFormat="1" applyFont="1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0" borderId="0" xfId="0" applyFill="1"/>
    <xf numFmtId="0" fontId="0" fillId="7" borderId="1" xfId="0" applyNumberFormat="1" applyFill="1" applyBorder="1" applyAlignment="1">
      <alignment horizontal="center"/>
    </xf>
    <xf numFmtId="0" fontId="15" fillId="7" borderId="1" xfId="0" applyFont="1" applyFill="1" applyBorder="1" applyAlignment="1">
      <alignment horizontal="left" vertical="center" wrapText="1"/>
    </xf>
    <xf numFmtId="0" fontId="15" fillId="7" borderId="1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left"/>
    </xf>
    <xf numFmtId="0" fontId="0" fillId="0" borderId="0" xfId="0" applyAlignment="1">
      <alignment horizontal="left"/>
    </xf>
    <xf numFmtId="164" fontId="0" fillId="7" borderId="0" xfId="1" applyNumberFormat="1" applyFont="1" applyFill="1"/>
    <xf numFmtId="164" fontId="0" fillId="0" borderId="0" xfId="1" applyNumberFormat="1" applyFont="1" applyFill="1"/>
    <xf numFmtId="0" fontId="0" fillId="7" borderId="1" xfId="0" applyFill="1" applyBorder="1"/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1" fillId="7" borderId="0" xfId="2" applyFont="1" applyFill="1" applyAlignment="1" applyProtection="1"/>
    <xf numFmtId="0" fontId="0" fillId="7" borderId="0" xfId="0" applyFill="1" applyBorder="1" applyAlignment="1"/>
    <xf numFmtId="0" fontId="21" fillId="7" borderId="0" xfId="2" applyFill="1" applyAlignment="1" applyProtection="1"/>
    <xf numFmtId="0" fontId="0" fillId="7" borderId="0" xfId="0" applyFill="1" applyAlignment="1"/>
    <xf numFmtId="0" fontId="0" fillId="0" borderId="0" xfId="0" applyAlignment="1"/>
    <xf numFmtId="0" fontId="0" fillId="0" borderId="0" xfId="0" applyFill="1" applyAlignment="1"/>
    <xf numFmtId="0" fontId="3" fillId="7" borderId="0" xfId="0" applyFont="1" applyFill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12" fillId="7" borderId="0" xfId="0" applyFont="1" applyFill="1" applyAlignment="1">
      <alignment horizontal="center" vertical="center"/>
    </xf>
    <xf numFmtId="0" fontId="13" fillId="7" borderId="0" xfId="0" applyFont="1" applyFill="1" applyAlignment="1">
      <alignment horizontal="center" vertical="center"/>
    </xf>
    <xf numFmtId="0" fontId="17" fillId="7" borderId="0" xfId="0" applyFont="1" applyFill="1" applyAlignment="1">
      <alignment horizontal="center" vertical="center"/>
    </xf>
    <xf numFmtId="1" fontId="9" fillId="7" borderId="0" xfId="0" applyNumberFormat="1" applyFont="1" applyFill="1" applyAlignment="1">
      <alignment horizontal="center"/>
    </xf>
    <xf numFmtId="2" fontId="12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14" fontId="18" fillId="0" borderId="1" xfId="0" applyNumberFormat="1" applyFont="1" applyBorder="1" applyAlignment="1">
      <alignment horizontal="left"/>
    </xf>
    <xf numFmtId="0" fontId="4" fillId="5" borderId="1" xfId="0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0" fontId="14" fillId="0" borderId="0" xfId="0" applyFont="1" applyAlignment="1">
      <alignment horizontal="center" vertic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guaClara_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staRica_201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xim_2014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Dourados_2014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taquirai_2014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vinhema_2014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ardim_2014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uti_201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aracaju_2014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iranda_2014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Nhumirim_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mambai_2014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aranaiba_2014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ntaPora_2014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rtoMurtinho_2014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RioBrilhante_2014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aoGabriel_2014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eteQuedas_2014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idrolandia_2014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onora_2014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TresLagoas_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quidauana_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ataguassu_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elaVista_20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mpoGrande_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ssilandia_201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hapadaoDoSul_2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rumba_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5">
          <cell r="B5">
            <v>27.079166666666666</v>
          </cell>
        </row>
      </sheetData>
      <sheetData sheetId="10" refreshError="1">
        <row r="5">
          <cell r="B5">
            <v>24.879166666666666</v>
          </cell>
          <cell r="C5">
            <v>33.9</v>
          </cell>
          <cell r="D5">
            <v>21.8</v>
          </cell>
          <cell r="E5">
            <v>81.958333333333329</v>
          </cell>
          <cell r="F5">
            <v>96</v>
          </cell>
          <cell r="G5">
            <v>42</v>
          </cell>
          <cell r="H5">
            <v>11.520000000000001</v>
          </cell>
          <cell r="I5" t="str">
            <v>L</v>
          </cell>
          <cell r="J5">
            <v>32.4</v>
          </cell>
          <cell r="K5">
            <v>14.2</v>
          </cell>
        </row>
        <row r="6">
          <cell r="B6">
            <v>24.470833333333335</v>
          </cell>
          <cell r="C6">
            <v>32.6</v>
          </cell>
          <cell r="D6">
            <v>21.8</v>
          </cell>
          <cell r="E6">
            <v>87.916666666666671</v>
          </cell>
          <cell r="F6">
            <v>100</v>
          </cell>
          <cell r="G6">
            <v>50</v>
          </cell>
          <cell r="H6">
            <v>20.16</v>
          </cell>
          <cell r="I6" t="str">
            <v>O</v>
          </cell>
          <cell r="J6">
            <v>47.88</v>
          </cell>
          <cell r="K6">
            <v>55.2</v>
          </cell>
        </row>
        <row r="7">
          <cell r="B7">
            <v>25.633333333333329</v>
          </cell>
          <cell r="C7">
            <v>33.5</v>
          </cell>
          <cell r="D7">
            <v>21.9</v>
          </cell>
          <cell r="E7">
            <v>80.625</v>
          </cell>
          <cell r="F7">
            <v>100</v>
          </cell>
          <cell r="G7">
            <v>42</v>
          </cell>
          <cell r="H7">
            <v>12.96</v>
          </cell>
          <cell r="I7" t="str">
            <v>L</v>
          </cell>
          <cell r="J7">
            <v>30.96</v>
          </cell>
          <cell r="K7">
            <v>0</v>
          </cell>
        </row>
        <row r="8">
          <cell r="B8">
            <v>25.791666666666661</v>
          </cell>
          <cell r="C8">
            <v>31.1</v>
          </cell>
          <cell r="D8">
            <v>22.2</v>
          </cell>
          <cell r="E8">
            <v>79.458333333333329</v>
          </cell>
          <cell r="F8">
            <v>97</v>
          </cell>
          <cell r="G8">
            <v>52</v>
          </cell>
          <cell r="H8">
            <v>10.08</v>
          </cell>
          <cell r="I8" t="str">
            <v>NE</v>
          </cell>
          <cell r="J8">
            <v>47.519999999999996</v>
          </cell>
          <cell r="K8">
            <v>8.4</v>
          </cell>
        </row>
        <row r="9">
          <cell r="B9">
            <v>27.529166666666669</v>
          </cell>
          <cell r="C9">
            <v>34.799999999999997</v>
          </cell>
          <cell r="D9">
            <v>22.3</v>
          </cell>
          <cell r="E9">
            <v>73.791666666666671</v>
          </cell>
          <cell r="F9">
            <v>99</v>
          </cell>
          <cell r="G9">
            <v>39</v>
          </cell>
          <cell r="H9">
            <v>13.32</v>
          </cell>
          <cell r="I9" t="str">
            <v>SE</v>
          </cell>
          <cell r="J9">
            <v>50.4</v>
          </cell>
          <cell r="K9">
            <v>1.5999999999999999</v>
          </cell>
        </row>
        <row r="10">
          <cell r="B10">
            <v>28.120833333333337</v>
          </cell>
          <cell r="C10">
            <v>35.799999999999997</v>
          </cell>
          <cell r="D10">
            <v>23.1</v>
          </cell>
          <cell r="E10">
            <v>69.291666666666671</v>
          </cell>
          <cell r="F10">
            <v>97</v>
          </cell>
          <cell r="G10">
            <v>38</v>
          </cell>
          <cell r="H10">
            <v>11.879999999999999</v>
          </cell>
          <cell r="I10" t="str">
            <v>O</v>
          </cell>
          <cell r="J10">
            <v>33.480000000000004</v>
          </cell>
          <cell r="K10">
            <v>0</v>
          </cell>
        </row>
        <row r="11">
          <cell r="B11">
            <v>28.087499999999995</v>
          </cell>
          <cell r="C11">
            <v>36.1</v>
          </cell>
          <cell r="D11">
            <v>21.5</v>
          </cell>
          <cell r="E11">
            <v>63.541666666666664</v>
          </cell>
          <cell r="F11">
            <v>95</v>
          </cell>
          <cell r="G11">
            <v>31</v>
          </cell>
          <cell r="H11">
            <v>11.879999999999999</v>
          </cell>
          <cell r="I11" t="str">
            <v>NE</v>
          </cell>
          <cell r="J11">
            <v>27.36</v>
          </cell>
          <cell r="K11">
            <v>0</v>
          </cell>
        </row>
        <row r="12">
          <cell r="B12">
            <v>23.266666666666666</v>
          </cell>
          <cell r="C12">
            <v>28.3</v>
          </cell>
          <cell r="D12">
            <v>20.399999999999999</v>
          </cell>
          <cell r="E12">
            <v>81.833333333333329</v>
          </cell>
          <cell r="F12">
            <v>98</v>
          </cell>
          <cell r="G12">
            <v>65</v>
          </cell>
          <cell r="H12">
            <v>10.8</v>
          </cell>
          <cell r="I12" t="str">
            <v>S</v>
          </cell>
          <cell r="J12">
            <v>39.24</v>
          </cell>
          <cell r="K12">
            <v>13.399999999999999</v>
          </cell>
        </row>
        <row r="13">
          <cell r="B13">
            <v>25.170833333333331</v>
          </cell>
          <cell r="C13">
            <v>32.5</v>
          </cell>
          <cell r="D13">
            <v>19.899999999999999</v>
          </cell>
          <cell r="E13">
            <v>77.458333333333329</v>
          </cell>
          <cell r="F13">
            <v>100</v>
          </cell>
          <cell r="G13">
            <v>40</v>
          </cell>
          <cell r="H13">
            <v>7.2</v>
          </cell>
          <cell r="I13" t="str">
            <v>O</v>
          </cell>
          <cell r="J13">
            <v>19.079999999999998</v>
          </cell>
          <cell r="K13">
            <v>0.2</v>
          </cell>
        </row>
        <row r="14">
          <cell r="B14">
            <v>26.491666666666671</v>
          </cell>
          <cell r="C14">
            <v>34.200000000000003</v>
          </cell>
          <cell r="D14">
            <v>19.600000000000001</v>
          </cell>
          <cell r="E14">
            <v>69.583333333333329</v>
          </cell>
          <cell r="F14">
            <v>99</v>
          </cell>
          <cell r="G14">
            <v>37</v>
          </cell>
          <cell r="H14">
            <v>12.24</v>
          </cell>
          <cell r="I14" t="str">
            <v>S</v>
          </cell>
          <cell r="J14">
            <v>23.400000000000002</v>
          </cell>
          <cell r="K14">
            <v>0</v>
          </cell>
        </row>
        <row r="15">
          <cell r="B15">
            <v>27.862499999999994</v>
          </cell>
          <cell r="C15">
            <v>35.6</v>
          </cell>
          <cell r="D15">
            <v>20.3</v>
          </cell>
          <cell r="E15">
            <v>64.375</v>
          </cell>
          <cell r="F15">
            <v>97</v>
          </cell>
          <cell r="G15">
            <v>33</v>
          </cell>
          <cell r="H15">
            <v>11.879999999999999</v>
          </cell>
          <cell r="I15" t="str">
            <v>NE</v>
          </cell>
          <cell r="J15">
            <v>29.880000000000003</v>
          </cell>
          <cell r="K15">
            <v>0</v>
          </cell>
        </row>
        <row r="16">
          <cell r="B16">
            <v>23.483333333333334</v>
          </cell>
          <cell r="C16">
            <v>29.1</v>
          </cell>
          <cell r="D16">
            <v>20.2</v>
          </cell>
          <cell r="E16">
            <v>82</v>
          </cell>
          <cell r="F16">
            <v>99</v>
          </cell>
          <cell r="G16">
            <v>46</v>
          </cell>
          <cell r="H16">
            <v>25.2</v>
          </cell>
          <cell r="I16" t="str">
            <v>L</v>
          </cell>
          <cell r="J16">
            <v>51.84</v>
          </cell>
          <cell r="K16">
            <v>84.200000000000017</v>
          </cell>
        </row>
        <row r="17">
          <cell r="B17">
            <v>26.208333333333329</v>
          </cell>
          <cell r="C17">
            <v>32.9</v>
          </cell>
          <cell r="D17">
            <v>21.5</v>
          </cell>
          <cell r="E17">
            <v>69.833333333333329</v>
          </cell>
          <cell r="F17">
            <v>97</v>
          </cell>
          <cell r="G17">
            <v>37</v>
          </cell>
          <cell r="H17">
            <v>6.48</v>
          </cell>
          <cell r="I17" t="str">
            <v>L</v>
          </cell>
          <cell r="J17">
            <v>19.8</v>
          </cell>
          <cell r="K17">
            <v>0</v>
          </cell>
        </row>
        <row r="18">
          <cell r="B18">
            <v>26.11666666666666</v>
          </cell>
          <cell r="C18">
            <v>32.200000000000003</v>
          </cell>
          <cell r="D18">
            <v>20.3</v>
          </cell>
          <cell r="E18">
            <v>55.958333333333336</v>
          </cell>
          <cell r="F18">
            <v>82</v>
          </cell>
          <cell r="G18">
            <v>28</v>
          </cell>
          <cell r="H18">
            <v>14.4</v>
          </cell>
          <cell r="I18" t="str">
            <v>NO</v>
          </cell>
          <cell r="J18">
            <v>33.119999999999997</v>
          </cell>
          <cell r="K18">
            <v>0</v>
          </cell>
        </row>
        <row r="19">
          <cell r="B19">
            <v>24.700000000000003</v>
          </cell>
          <cell r="C19">
            <v>31.7</v>
          </cell>
          <cell r="D19">
            <v>18.600000000000001</v>
          </cell>
          <cell r="E19">
            <v>55.708333333333336</v>
          </cell>
          <cell r="F19">
            <v>83</v>
          </cell>
          <cell r="G19">
            <v>24</v>
          </cell>
          <cell r="H19">
            <v>11.879999999999999</v>
          </cell>
          <cell r="I19" t="str">
            <v>O</v>
          </cell>
          <cell r="J19">
            <v>27</v>
          </cell>
          <cell r="K19">
            <v>0</v>
          </cell>
        </row>
        <row r="20">
          <cell r="B20">
            <v>23.591666666666669</v>
          </cell>
          <cell r="C20">
            <v>31.6</v>
          </cell>
          <cell r="D20">
            <v>15.9</v>
          </cell>
          <cell r="E20">
            <v>56.458333333333336</v>
          </cell>
          <cell r="F20">
            <v>94</v>
          </cell>
          <cell r="G20">
            <v>25</v>
          </cell>
          <cell r="H20">
            <v>10.44</v>
          </cell>
          <cell r="I20" t="str">
            <v>O</v>
          </cell>
          <cell r="J20">
            <v>26.64</v>
          </cell>
          <cell r="K20">
            <v>0</v>
          </cell>
        </row>
        <row r="21">
          <cell r="B21">
            <v>23.825000000000003</v>
          </cell>
          <cell r="C21">
            <v>32.799999999999997</v>
          </cell>
          <cell r="D21">
            <v>14.6</v>
          </cell>
          <cell r="E21">
            <v>56</v>
          </cell>
          <cell r="F21">
            <v>94</v>
          </cell>
          <cell r="G21">
            <v>24</v>
          </cell>
          <cell r="H21">
            <v>11.520000000000001</v>
          </cell>
          <cell r="I21" t="str">
            <v>O</v>
          </cell>
          <cell r="J21">
            <v>24.48</v>
          </cell>
          <cell r="K21">
            <v>0</v>
          </cell>
        </row>
        <row r="22">
          <cell r="B22">
            <v>25.574999999999999</v>
          </cell>
          <cell r="C22">
            <v>36.5</v>
          </cell>
          <cell r="D22">
            <v>15.4</v>
          </cell>
          <cell r="E22">
            <v>53.541666666666664</v>
          </cell>
          <cell r="F22">
            <v>93</v>
          </cell>
          <cell r="G22">
            <v>20</v>
          </cell>
          <cell r="H22">
            <v>9.7200000000000006</v>
          </cell>
          <cell r="I22" t="str">
            <v>SO</v>
          </cell>
          <cell r="J22">
            <v>32.4</v>
          </cell>
          <cell r="K22">
            <v>0</v>
          </cell>
        </row>
        <row r="23">
          <cell r="B23">
            <v>25.187499999999996</v>
          </cell>
          <cell r="C23">
            <v>36.6</v>
          </cell>
          <cell r="D23">
            <v>19.3</v>
          </cell>
          <cell r="E23">
            <v>68.958333333333329</v>
          </cell>
          <cell r="F23">
            <v>98</v>
          </cell>
          <cell r="G23">
            <v>25</v>
          </cell>
          <cell r="H23">
            <v>12.96</v>
          </cell>
          <cell r="I23" t="str">
            <v>NO</v>
          </cell>
          <cell r="J23">
            <v>44.28</v>
          </cell>
          <cell r="K23">
            <v>16.2</v>
          </cell>
        </row>
        <row r="24">
          <cell r="B24">
            <v>22.216666666666665</v>
          </cell>
          <cell r="C24">
            <v>27.8</v>
          </cell>
          <cell r="D24">
            <v>19.7</v>
          </cell>
          <cell r="E24">
            <v>91.75</v>
          </cell>
          <cell r="F24">
            <v>99</v>
          </cell>
          <cell r="G24">
            <v>69</v>
          </cell>
          <cell r="H24">
            <v>11.879999999999999</v>
          </cell>
          <cell r="I24" t="str">
            <v>S</v>
          </cell>
          <cell r="J24">
            <v>44.64</v>
          </cell>
          <cell r="K24">
            <v>22.4</v>
          </cell>
        </row>
        <row r="25">
          <cell r="B25">
            <v>25.041666666666675</v>
          </cell>
          <cell r="C25">
            <v>32.4</v>
          </cell>
          <cell r="D25">
            <v>20.5</v>
          </cell>
          <cell r="E25">
            <v>79.125</v>
          </cell>
          <cell r="F25">
            <v>99</v>
          </cell>
          <cell r="G25">
            <v>46</v>
          </cell>
          <cell r="H25">
            <v>11.520000000000001</v>
          </cell>
          <cell r="I25" t="str">
            <v>L</v>
          </cell>
          <cell r="J25">
            <v>29.880000000000003</v>
          </cell>
          <cell r="K25">
            <v>3.8000000000000003</v>
          </cell>
        </row>
        <row r="26">
          <cell r="B26">
            <v>23.595833333333331</v>
          </cell>
          <cell r="C26">
            <v>26.7</v>
          </cell>
          <cell r="D26">
            <v>20.9</v>
          </cell>
          <cell r="E26">
            <v>86.208333333333329</v>
          </cell>
          <cell r="F26">
            <v>97</v>
          </cell>
          <cell r="G26">
            <v>70</v>
          </cell>
          <cell r="H26">
            <v>12.96</v>
          </cell>
          <cell r="I26" t="str">
            <v>NE</v>
          </cell>
          <cell r="J26">
            <v>35.28</v>
          </cell>
          <cell r="K26">
            <v>26.4</v>
          </cell>
        </row>
        <row r="27">
          <cell r="B27">
            <v>23.079166666666666</v>
          </cell>
          <cell r="C27">
            <v>28.1</v>
          </cell>
          <cell r="D27">
            <v>20.100000000000001</v>
          </cell>
          <cell r="E27">
            <v>87.5</v>
          </cell>
          <cell r="F27">
            <v>98</v>
          </cell>
          <cell r="G27">
            <v>65</v>
          </cell>
          <cell r="H27">
            <v>9</v>
          </cell>
          <cell r="I27" t="str">
            <v>O</v>
          </cell>
          <cell r="J27">
            <v>19.440000000000001</v>
          </cell>
          <cell r="K27">
            <v>17.400000000000002</v>
          </cell>
        </row>
        <row r="28">
          <cell r="B28">
            <v>25.849999999999994</v>
          </cell>
          <cell r="C28">
            <v>33.200000000000003</v>
          </cell>
          <cell r="D28">
            <v>22.6</v>
          </cell>
          <cell r="E28">
            <v>82.833333333333329</v>
          </cell>
          <cell r="F28">
            <v>98</v>
          </cell>
          <cell r="G28">
            <v>46</v>
          </cell>
          <cell r="H28">
            <v>12.6</v>
          </cell>
          <cell r="I28" t="str">
            <v>L</v>
          </cell>
          <cell r="J28">
            <v>44.28</v>
          </cell>
          <cell r="K28">
            <v>21.4</v>
          </cell>
        </row>
        <row r="29">
          <cell r="B29">
            <v>24.720833333333331</v>
          </cell>
          <cell r="C29">
            <v>30.6</v>
          </cell>
          <cell r="D29">
            <v>22.3</v>
          </cell>
          <cell r="E29">
            <v>90</v>
          </cell>
          <cell r="F29">
            <v>99</v>
          </cell>
          <cell r="G29">
            <v>64</v>
          </cell>
          <cell r="H29">
            <v>8.64</v>
          </cell>
          <cell r="I29" t="str">
            <v>NE</v>
          </cell>
          <cell r="J29">
            <v>51.12</v>
          </cell>
          <cell r="K29">
            <v>35.6</v>
          </cell>
        </row>
        <row r="30">
          <cell r="B30">
            <v>23.950000000000003</v>
          </cell>
          <cell r="C30">
            <v>28.8</v>
          </cell>
          <cell r="D30">
            <v>20.3</v>
          </cell>
          <cell r="E30">
            <v>84.25</v>
          </cell>
          <cell r="F30">
            <v>99</v>
          </cell>
          <cell r="G30">
            <v>60</v>
          </cell>
          <cell r="H30">
            <v>17.64</v>
          </cell>
          <cell r="I30" t="str">
            <v>L</v>
          </cell>
          <cell r="J30">
            <v>46.800000000000004</v>
          </cell>
          <cell r="K30">
            <v>16.600000000000001</v>
          </cell>
        </row>
        <row r="31">
          <cell r="B31">
            <v>26.712500000000006</v>
          </cell>
          <cell r="C31">
            <v>33.799999999999997</v>
          </cell>
          <cell r="D31">
            <v>21.4</v>
          </cell>
          <cell r="E31">
            <v>70.666666666666671</v>
          </cell>
          <cell r="F31">
            <v>97</v>
          </cell>
          <cell r="G31">
            <v>40</v>
          </cell>
          <cell r="H31">
            <v>10.44</v>
          </cell>
          <cell r="I31" t="str">
            <v>L</v>
          </cell>
          <cell r="J31">
            <v>21.240000000000002</v>
          </cell>
          <cell r="K31">
            <v>0</v>
          </cell>
        </row>
        <row r="32">
          <cell r="B32">
            <v>25.637499999999999</v>
          </cell>
          <cell r="C32">
            <v>31.6</v>
          </cell>
          <cell r="D32">
            <v>21.4</v>
          </cell>
          <cell r="E32">
            <v>77.875</v>
          </cell>
          <cell r="F32">
            <v>98</v>
          </cell>
          <cell r="G32">
            <v>50</v>
          </cell>
          <cell r="H32">
            <v>11.520000000000001</v>
          </cell>
          <cell r="I32" t="str">
            <v>SE</v>
          </cell>
          <cell r="J32">
            <v>32.4</v>
          </cell>
          <cell r="K32">
            <v>17.599999999999998</v>
          </cell>
        </row>
        <row r="33">
          <cell r="B33">
            <v>25.708333333333332</v>
          </cell>
          <cell r="C33">
            <v>31.7</v>
          </cell>
          <cell r="D33">
            <v>22.9</v>
          </cell>
          <cell r="E33">
            <v>80.583333333333329</v>
          </cell>
          <cell r="F33">
            <v>95</v>
          </cell>
          <cell r="G33">
            <v>54</v>
          </cell>
          <cell r="H33">
            <v>10.44</v>
          </cell>
          <cell r="I33" t="str">
            <v>SO</v>
          </cell>
          <cell r="J33">
            <v>30.6</v>
          </cell>
          <cell r="K33">
            <v>0.8</v>
          </cell>
        </row>
        <row r="34">
          <cell r="B34">
            <v>24.666666666666671</v>
          </cell>
          <cell r="C34">
            <v>30.6</v>
          </cell>
          <cell r="D34">
            <v>22.3</v>
          </cell>
          <cell r="E34">
            <v>88</v>
          </cell>
          <cell r="F34">
            <v>99</v>
          </cell>
          <cell r="G34">
            <v>61</v>
          </cell>
          <cell r="H34">
            <v>18</v>
          </cell>
          <cell r="I34" t="str">
            <v>SE</v>
          </cell>
          <cell r="J34">
            <v>42.12</v>
          </cell>
          <cell r="K34">
            <v>15.4</v>
          </cell>
        </row>
        <row r="35">
          <cell r="I35" t="str">
            <v>L</v>
          </cell>
        </row>
      </sheetData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5">
          <cell r="B5">
            <v>25.733333333333331</v>
          </cell>
        </row>
      </sheetData>
      <sheetData sheetId="10" refreshError="1">
        <row r="5">
          <cell r="B5">
            <v>22.591666666666669</v>
          </cell>
          <cell r="C5">
            <v>29.6</v>
          </cell>
          <cell r="D5">
            <v>20.2</v>
          </cell>
          <cell r="E5">
            <v>86.5</v>
          </cell>
          <cell r="F5">
            <v>97</v>
          </cell>
          <cell r="G5">
            <v>52</v>
          </cell>
          <cell r="H5">
            <v>20.88</v>
          </cell>
          <cell r="I5" t="str">
            <v>NE</v>
          </cell>
          <cell r="J5">
            <v>35.28</v>
          </cell>
          <cell r="K5">
            <v>1.6</v>
          </cell>
        </row>
        <row r="6">
          <cell r="B6">
            <v>23.704166666666666</v>
          </cell>
          <cell r="C6">
            <v>30.8</v>
          </cell>
          <cell r="D6">
            <v>19.8</v>
          </cell>
          <cell r="E6">
            <v>82.291666666666671</v>
          </cell>
          <cell r="F6">
            <v>98</v>
          </cell>
          <cell r="G6">
            <v>45</v>
          </cell>
          <cell r="H6">
            <v>19.079999999999998</v>
          </cell>
          <cell r="I6" t="str">
            <v>NE</v>
          </cell>
          <cell r="J6">
            <v>31.319999999999997</v>
          </cell>
          <cell r="K6">
            <v>1.5999999999999999</v>
          </cell>
        </row>
        <row r="7">
          <cell r="B7">
            <v>22.825000000000003</v>
          </cell>
          <cell r="C7">
            <v>30.9</v>
          </cell>
          <cell r="D7">
            <v>19.7</v>
          </cell>
          <cell r="E7">
            <v>86.791666666666671</v>
          </cell>
          <cell r="F7">
            <v>98</v>
          </cell>
          <cell r="G7">
            <v>41</v>
          </cell>
          <cell r="H7">
            <v>23.400000000000002</v>
          </cell>
          <cell r="I7" t="str">
            <v>NE</v>
          </cell>
          <cell r="J7">
            <v>52.2</v>
          </cell>
          <cell r="K7">
            <v>12.4</v>
          </cell>
        </row>
        <row r="8">
          <cell r="B8">
            <v>24.162499999999998</v>
          </cell>
          <cell r="C8">
            <v>30.3</v>
          </cell>
          <cell r="D8">
            <v>20.8</v>
          </cell>
          <cell r="E8">
            <v>81.791666666666671</v>
          </cell>
          <cell r="F8">
            <v>98</v>
          </cell>
          <cell r="G8">
            <v>48</v>
          </cell>
          <cell r="H8">
            <v>18.720000000000002</v>
          </cell>
          <cell r="I8" t="str">
            <v>NE</v>
          </cell>
          <cell r="J8">
            <v>30.96</v>
          </cell>
          <cell r="K8">
            <v>0</v>
          </cell>
        </row>
        <row r="9">
          <cell r="B9">
            <v>25.1875</v>
          </cell>
          <cell r="C9">
            <v>31.5</v>
          </cell>
          <cell r="D9">
            <v>21.1</v>
          </cell>
          <cell r="E9">
            <v>77.416666666666671</v>
          </cell>
          <cell r="F9">
            <v>98</v>
          </cell>
          <cell r="G9">
            <v>45</v>
          </cell>
          <cell r="H9">
            <v>20.52</v>
          </cell>
          <cell r="I9" t="str">
            <v>NO</v>
          </cell>
          <cell r="J9">
            <v>42.84</v>
          </cell>
          <cell r="K9">
            <v>3.2</v>
          </cell>
        </row>
        <row r="10">
          <cell r="B10">
            <v>25.158333333333331</v>
          </cell>
          <cell r="C10">
            <v>30.7</v>
          </cell>
          <cell r="D10">
            <v>21.1</v>
          </cell>
          <cell r="E10">
            <v>73.25</v>
          </cell>
          <cell r="F10">
            <v>94</v>
          </cell>
          <cell r="G10">
            <v>43</v>
          </cell>
          <cell r="H10">
            <v>20.52</v>
          </cell>
          <cell r="I10" t="str">
            <v>NO</v>
          </cell>
          <cell r="J10">
            <v>36.36</v>
          </cell>
          <cell r="K10">
            <v>0.60000000000000009</v>
          </cell>
        </row>
        <row r="11">
          <cell r="B11">
            <v>25.945833333333336</v>
          </cell>
          <cell r="C11">
            <v>33</v>
          </cell>
          <cell r="D11">
            <v>19.7</v>
          </cell>
          <cell r="E11">
            <v>69.416666666666671</v>
          </cell>
          <cell r="F11">
            <v>95</v>
          </cell>
          <cell r="G11">
            <v>38</v>
          </cell>
          <cell r="H11">
            <v>18.720000000000002</v>
          </cell>
          <cell r="I11" t="str">
            <v>NE</v>
          </cell>
          <cell r="J11">
            <v>37.440000000000005</v>
          </cell>
          <cell r="K11">
            <v>0</v>
          </cell>
        </row>
        <row r="12">
          <cell r="B12">
            <v>22.279166666666669</v>
          </cell>
          <cell r="C12">
            <v>27.7</v>
          </cell>
          <cell r="D12">
            <v>19</v>
          </cell>
          <cell r="E12">
            <v>84.416666666666671</v>
          </cell>
          <cell r="F12">
            <v>98</v>
          </cell>
          <cell r="G12">
            <v>64</v>
          </cell>
          <cell r="H12">
            <v>34.56</v>
          </cell>
          <cell r="I12" t="str">
            <v>NE</v>
          </cell>
          <cell r="J12">
            <v>75.960000000000008</v>
          </cell>
          <cell r="K12">
            <v>49.999999999999993</v>
          </cell>
        </row>
        <row r="13">
          <cell r="B13">
            <v>23.520833333333332</v>
          </cell>
          <cell r="C13">
            <v>31.8</v>
          </cell>
          <cell r="D13">
            <v>18</v>
          </cell>
          <cell r="E13">
            <v>75.833333333333329</v>
          </cell>
          <cell r="F13">
            <v>97</v>
          </cell>
          <cell r="G13">
            <v>39</v>
          </cell>
          <cell r="H13">
            <v>19.440000000000001</v>
          </cell>
          <cell r="I13" t="str">
            <v>L</v>
          </cell>
          <cell r="J13">
            <v>29.880000000000003</v>
          </cell>
          <cell r="K13">
            <v>0</v>
          </cell>
        </row>
        <row r="14">
          <cell r="B14">
            <v>23.833333333333329</v>
          </cell>
          <cell r="C14">
            <v>32</v>
          </cell>
          <cell r="D14">
            <v>19.899999999999999</v>
          </cell>
          <cell r="E14">
            <v>77.041666666666671</v>
          </cell>
          <cell r="F14">
            <v>93</v>
          </cell>
          <cell r="G14">
            <v>48</v>
          </cell>
          <cell r="H14">
            <v>36.72</v>
          </cell>
          <cell r="I14" t="str">
            <v>NE</v>
          </cell>
          <cell r="J14">
            <v>66.600000000000009</v>
          </cell>
          <cell r="K14">
            <v>2.4</v>
          </cell>
        </row>
        <row r="15">
          <cell r="B15">
            <v>23.850000000000005</v>
          </cell>
          <cell r="C15">
            <v>32.6</v>
          </cell>
          <cell r="D15">
            <v>19.7</v>
          </cell>
          <cell r="E15">
            <v>78.083333333333329</v>
          </cell>
          <cell r="F15">
            <v>94</v>
          </cell>
          <cell r="G15">
            <v>43</v>
          </cell>
          <cell r="H15">
            <v>27.720000000000002</v>
          </cell>
          <cell r="I15" t="str">
            <v>NE</v>
          </cell>
          <cell r="J15">
            <v>47.16</v>
          </cell>
          <cell r="K15">
            <v>12.4</v>
          </cell>
        </row>
        <row r="16">
          <cell r="B16">
            <v>21.987499999999997</v>
          </cell>
          <cell r="C16">
            <v>28.5</v>
          </cell>
          <cell r="D16">
            <v>20.5</v>
          </cell>
          <cell r="E16">
            <v>84.666666666666671</v>
          </cell>
          <cell r="F16">
            <v>94</v>
          </cell>
          <cell r="G16">
            <v>59</v>
          </cell>
          <cell r="H16">
            <v>24.48</v>
          </cell>
          <cell r="I16" t="str">
            <v>NE</v>
          </cell>
          <cell r="J16">
            <v>39.96</v>
          </cell>
          <cell r="K16">
            <v>6.1999999999999993</v>
          </cell>
        </row>
        <row r="17">
          <cell r="B17">
            <v>23.745833333333334</v>
          </cell>
          <cell r="C17">
            <v>30.5</v>
          </cell>
          <cell r="D17">
            <v>19.5</v>
          </cell>
          <cell r="E17">
            <v>76.875</v>
          </cell>
          <cell r="F17">
            <v>95</v>
          </cell>
          <cell r="G17">
            <v>47</v>
          </cell>
          <cell r="H17">
            <v>15.840000000000002</v>
          </cell>
          <cell r="I17" t="str">
            <v>O</v>
          </cell>
          <cell r="J17">
            <v>28.8</v>
          </cell>
          <cell r="K17">
            <v>0.4</v>
          </cell>
        </row>
        <row r="18">
          <cell r="B18">
            <v>23.675000000000001</v>
          </cell>
          <cell r="C18">
            <v>30.2</v>
          </cell>
          <cell r="D18">
            <v>19.399999999999999</v>
          </cell>
          <cell r="E18">
            <v>73.541666666666671</v>
          </cell>
          <cell r="F18">
            <v>97</v>
          </cell>
          <cell r="G18">
            <v>41</v>
          </cell>
          <cell r="H18">
            <v>18.36</v>
          </cell>
          <cell r="I18" t="str">
            <v>S</v>
          </cell>
          <cell r="J18">
            <v>30.240000000000002</v>
          </cell>
          <cell r="K18">
            <v>2.8000000000000003</v>
          </cell>
        </row>
        <row r="19">
          <cell r="B19">
            <v>23.483333333333331</v>
          </cell>
          <cell r="C19">
            <v>30.7</v>
          </cell>
          <cell r="D19">
            <v>17.5</v>
          </cell>
          <cell r="E19">
            <v>56.208333333333336</v>
          </cell>
          <cell r="F19">
            <v>76</v>
          </cell>
          <cell r="G19">
            <v>34</v>
          </cell>
          <cell r="H19">
            <v>17.64</v>
          </cell>
          <cell r="I19" t="str">
            <v>SE</v>
          </cell>
          <cell r="J19">
            <v>27.720000000000002</v>
          </cell>
          <cell r="K19">
            <v>0</v>
          </cell>
        </row>
        <row r="20">
          <cell r="B20">
            <v>23.925000000000001</v>
          </cell>
          <cell r="C20">
            <v>30.8</v>
          </cell>
          <cell r="D20">
            <v>17</v>
          </cell>
          <cell r="E20">
            <v>50.666666666666664</v>
          </cell>
          <cell r="F20">
            <v>77</v>
          </cell>
          <cell r="G20">
            <v>26</v>
          </cell>
          <cell r="H20">
            <v>17.28</v>
          </cell>
          <cell r="I20" t="str">
            <v>L</v>
          </cell>
          <cell r="J20">
            <v>29.52</v>
          </cell>
          <cell r="K20">
            <v>0</v>
          </cell>
        </row>
        <row r="21">
          <cell r="B21">
            <v>23.787500000000005</v>
          </cell>
          <cell r="C21">
            <v>32.200000000000003</v>
          </cell>
          <cell r="D21">
            <v>14.6</v>
          </cell>
          <cell r="E21">
            <v>45</v>
          </cell>
          <cell r="F21">
            <v>80</v>
          </cell>
          <cell r="G21">
            <v>19</v>
          </cell>
          <cell r="H21">
            <v>17.28</v>
          </cell>
          <cell r="I21" t="str">
            <v>SE</v>
          </cell>
          <cell r="J21">
            <v>33.119999999999997</v>
          </cell>
          <cell r="K21">
            <v>0</v>
          </cell>
        </row>
        <row r="22">
          <cell r="B22">
            <v>24.749999999999996</v>
          </cell>
          <cell r="C22">
            <v>33.299999999999997</v>
          </cell>
          <cell r="D22">
            <v>16.399999999999999</v>
          </cell>
          <cell r="E22">
            <v>51.416666666666664</v>
          </cell>
          <cell r="F22">
            <v>80</v>
          </cell>
          <cell r="G22">
            <v>29</v>
          </cell>
          <cell r="H22">
            <v>24.48</v>
          </cell>
          <cell r="I22" t="str">
            <v>NE</v>
          </cell>
          <cell r="J22">
            <v>37.440000000000005</v>
          </cell>
          <cell r="K22">
            <v>0</v>
          </cell>
        </row>
        <row r="23">
          <cell r="B23">
            <v>24.5625</v>
          </cell>
          <cell r="C23">
            <v>32.4</v>
          </cell>
          <cell r="D23">
            <v>20.2</v>
          </cell>
          <cell r="E23">
            <v>65.916666666666671</v>
          </cell>
          <cell r="F23">
            <v>83</v>
          </cell>
          <cell r="G23">
            <v>36</v>
          </cell>
          <cell r="H23">
            <v>30.240000000000002</v>
          </cell>
          <cell r="I23" t="str">
            <v>NE</v>
          </cell>
          <cell r="J23">
            <v>49.32</v>
          </cell>
          <cell r="K23">
            <v>0</v>
          </cell>
        </row>
        <row r="24">
          <cell r="B24">
            <v>23.870833333333334</v>
          </cell>
          <cell r="C24">
            <v>30.8</v>
          </cell>
          <cell r="D24">
            <v>19.8</v>
          </cell>
          <cell r="E24">
            <v>74.541666666666671</v>
          </cell>
          <cell r="F24">
            <v>92</v>
          </cell>
          <cell r="G24">
            <v>44</v>
          </cell>
          <cell r="H24">
            <v>23.400000000000002</v>
          </cell>
          <cell r="I24" t="str">
            <v>NE</v>
          </cell>
          <cell r="J24">
            <v>41.4</v>
          </cell>
          <cell r="K24">
            <v>0</v>
          </cell>
        </row>
        <row r="25">
          <cell r="B25">
            <v>22.604166666666671</v>
          </cell>
          <cell r="C25">
            <v>31.8</v>
          </cell>
          <cell r="D25">
            <v>18.7</v>
          </cell>
          <cell r="E25">
            <v>81.708333333333329</v>
          </cell>
          <cell r="F25">
            <v>96</v>
          </cell>
          <cell r="G25">
            <v>42</v>
          </cell>
          <cell r="H25">
            <v>23.400000000000002</v>
          </cell>
          <cell r="I25" t="str">
            <v>NE</v>
          </cell>
          <cell r="J25">
            <v>48.6</v>
          </cell>
          <cell r="K25">
            <v>30.4</v>
          </cell>
        </row>
        <row r="26">
          <cell r="B26">
            <v>22.812500000000004</v>
          </cell>
          <cell r="C26">
            <v>28.9</v>
          </cell>
          <cell r="D26">
            <v>20.100000000000001</v>
          </cell>
          <cell r="E26">
            <v>81.916666666666671</v>
          </cell>
          <cell r="F26">
            <v>93</v>
          </cell>
          <cell r="G26">
            <v>55</v>
          </cell>
          <cell r="H26">
            <v>20.88</v>
          </cell>
          <cell r="I26" t="str">
            <v>NE</v>
          </cell>
          <cell r="J26">
            <v>30.6</v>
          </cell>
          <cell r="K26">
            <v>3</v>
          </cell>
        </row>
        <row r="27">
          <cell r="B27">
            <v>23.287499999999998</v>
          </cell>
          <cell r="C27">
            <v>29.2</v>
          </cell>
          <cell r="D27">
            <v>20.100000000000001</v>
          </cell>
          <cell r="E27">
            <v>81.333333333333329</v>
          </cell>
          <cell r="F27">
            <v>94</v>
          </cell>
          <cell r="G27">
            <v>49</v>
          </cell>
          <cell r="H27">
            <v>31.680000000000003</v>
          </cell>
          <cell r="I27" t="str">
            <v>NE</v>
          </cell>
          <cell r="J27">
            <v>47.88</v>
          </cell>
          <cell r="K27">
            <v>2.4</v>
          </cell>
        </row>
        <row r="28">
          <cell r="B28">
            <v>23.616666666666674</v>
          </cell>
          <cell r="C28">
            <v>29.3</v>
          </cell>
          <cell r="D28">
            <v>20.5</v>
          </cell>
          <cell r="E28">
            <v>80.708333333333329</v>
          </cell>
          <cell r="F28">
            <v>94</v>
          </cell>
          <cell r="G28">
            <v>54</v>
          </cell>
          <cell r="H28">
            <v>25.2</v>
          </cell>
          <cell r="I28" t="str">
            <v>NE</v>
          </cell>
          <cell r="J28">
            <v>49.32</v>
          </cell>
          <cell r="K28">
            <v>7</v>
          </cell>
        </row>
        <row r="29">
          <cell r="B29">
            <v>22.870833333333334</v>
          </cell>
          <cell r="C29">
            <v>28.2</v>
          </cell>
          <cell r="D29">
            <v>21.1</v>
          </cell>
          <cell r="E29">
            <v>84.416666666666671</v>
          </cell>
          <cell r="F29">
            <v>94</v>
          </cell>
          <cell r="G29">
            <v>63</v>
          </cell>
          <cell r="H29">
            <v>25.92</v>
          </cell>
          <cell r="I29" t="str">
            <v>N</v>
          </cell>
          <cell r="J29">
            <v>51.84</v>
          </cell>
          <cell r="K29">
            <v>9.1999999999999993</v>
          </cell>
        </row>
        <row r="30">
          <cell r="B30">
            <v>20.99583333333333</v>
          </cell>
          <cell r="C30">
            <v>22.6</v>
          </cell>
          <cell r="D30">
            <v>18.5</v>
          </cell>
          <cell r="E30">
            <v>89.791666666666671</v>
          </cell>
          <cell r="F30">
            <v>96</v>
          </cell>
          <cell r="G30">
            <v>76</v>
          </cell>
          <cell r="H30">
            <v>20.88</v>
          </cell>
          <cell r="I30" t="str">
            <v>NE</v>
          </cell>
          <cell r="J30">
            <v>34.92</v>
          </cell>
          <cell r="K30">
            <v>26.400000000000002</v>
          </cell>
        </row>
        <row r="31">
          <cell r="B31">
            <v>23.008333333333336</v>
          </cell>
          <cell r="C31">
            <v>28.8</v>
          </cell>
          <cell r="D31">
            <v>18.8</v>
          </cell>
          <cell r="E31">
            <v>77.791666666666671</v>
          </cell>
          <cell r="F31">
            <v>95</v>
          </cell>
          <cell r="G31">
            <v>52</v>
          </cell>
          <cell r="H31">
            <v>14.76</v>
          </cell>
          <cell r="I31" t="str">
            <v>NE</v>
          </cell>
          <cell r="J31">
            <v>25.92</v>
          </cell>
          <cell r="K31">
            <v>0.8</v>
          </cell>
        </row>
        <row r="32">
          <cell r="B32">
            <v>22.629166666666666</v>
          </cell>
          <cell r="C32">
            <v>27</v>
          </cell>
          <cell r="D32">
            <v>20.3</v>
          </cell>
          <cell r="E32">
            <v>86.458333333333329</v>
          </cell>
          <cell r="F32">
            <v>95</v>
          </cell>
          <cell r="G32">
            <v>64</v>
          </cell>
          <cell r="H32">
            <v>21.6</v>
          </cell>
          <cell r="I32" t="str">
            <v>NE</v>
          </cell>
          <cell r="J32">
            <v>35.28</v>
          </cell>
          <cell r="K32">
            <v>22.599999999999998</v>
          </cell>
        </row>
        <row r="33">
          <cell r="B33">
            <v>23.933333333333337</v>
          </cell>
          <cell r="C33">
            <v>31.8</v>
          </cell>
          <cell r="D33">
            <v>20</v>
          </cell>
          <cell r="E33">
            <v>80.291666666666671</v>
          </cell>
          <cell r="F33">
            <v>94</v>
          </cell>
          <cell r="G33">
            <v>44</v>
          </cell>
          <cell r="H33">
            <v>16.920000000000002</v>
          </cell>
          <cell r="I33" t="str">
            <v>NE</v>
          </cell>
          <cell r="J33">
            <v>34.92</v>
          </cell>
          <cell r="K33">
            <v>0.2</v>
          </cell>
        </row>
        <row r="34">
          <cell r="B34">
            <v>22.474999999999998</v>
          </cell>
          <cell r="C34">
            <v>29.2</v>
          </cell>
          <cell r="D34">
            <v>20.399999999999999</v>
          </cell>
          <cell r="E34">
            <v>89.708333333333329</v>
          </cell>
          <cell r="F34">
            <v>96</v>
          </cell>
          <cell r="G34">
            <v>61</v>
          </cell>
          <cell r="H34">
            <v>16.920000000000002</v>
          </cell>
          <cell r="I34" t="str">
            <v>NE</v>
          </cell>
          <cell r="J34">
            <v>65.160000000000011</v>
          </cell>
          <cell r="K34">
            <v>44.399999999999991</v>
          </cell>
        </row>
        <row r="35">
          <cell r="I35" t="str">
            <v>NE</v>
          </cell>
        </row>
      </sheetData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5">
          <cell r="B5">
            <v>28.5625</v>
          </cell>
        </row>
      </sheetData>
      <sheetData sheetId="10" refreshError="1">
        <row r="5">
          <cell r="B5">
            <v>25.604166666666668</v>
          </cell>
          <cell r="C5">
            <v>31.6</v>
          </cell>
          <cell r="D5">
            <v>23</v>
          </cell>
          <cell r="E5">
            <v>79.541666666666671</v>
          </cell>
          <cell r="F5">
            <v>89</v>
          </cell>
          <cell r="G5">
            <v>55</v>
          </cell>
          <cell r="H5">
            <v>0</v>
          </cell>
          <cell r="I5" t="str">
            <v>L</v>
          </cell>
          <cell r="J5">
            <v>38.880000000000003</v>
          </cell>
          <cell r="K5">
            <v>1.2000000000000002</v>
          </cell>
        </row>
        <row r="6">
          <cell r="B6">
            <v>27.229166666666661</v>
          </cell>
          <cell r="C6">
            <v>35.799999999999997</v>
          </cell>
          <cell r="D6">
            <v>21.9</v>
          </cell>
          <cell r="E6">
            <v>71.583333333333329</v>
          </cell>
          <cell r="F6">
            <v>94</v>
          </cell>
          <cell r="G6">
            <v>32</v>
          </cell>
          <cell r="H6">
            <v>4.32</v>
          </cell>
          <cell r="I6" t="str">
            <v>NO</v>
          </cell>
          <cell r="J6">
            <v>30.6</v>
          </cell>
          <cell r="K6">
            <v>17.2</v>
          </cell>
        </row>
        <row r="7">
          <cell r="B7">
            <v>24.900000000000006</v>
          </cell>
          <cell r="C7">
            <v>33.1</v>
          </cell>
          <cell r="D7">
            <v>22.4</v>
          </cell>
          <cell r="E7">
            <v>84.375</v>
          </cell>
          <cell r="F7">
            <v>94</v>
          </cell>
          <cell r="G7">
            <v>49</v>
          </cell>
          <cell r="H7">
            <v>8.2799999999999994</v>
          </cell>
          <cell r="I7" t="str">
            <v>L</v>
          </cell>
          <cell r="J7">
            <v>49.680000000000007</v>
          </cell>
          <cell r="K7">
            <v>4.6000000000000005</v>
          </cell>
        </row>
        <row r="8">
          <cell r="B8">
            <v>26.262499999999999</v>
          </cell>
          <cell r="C8">
            <v>33.6</v>
          </cell>
          <cell r="D8">
            <v>22.4</v>
          </cell>
          <cell r="E8">
            <v>77.958333333333329</v>
          </cell>
          <cell r="F8">
            <v>94</v>
          </cell>
          <cell r="G8">
            <v>44</v>
          </cell>
          <cell r="H8">
            <v>1.8</v>
          </cell>
          <cell r="I8" t="str">
            <v>O</v>
          </cell>
          <cell r="J8">
            <v>34.200000000000003</v>
          </cell>
          <cell r="K8">
            <v>0</v>
          </cell>
        </row>
        <row r="9">
          <cell r="B9">
            <v>28.391666666666669</v>
          </cell>
          <cell r="C9">
            <v>35.4</v>
          </cell>
          <cell r="D9">
            <v>23.3</v>
          </cell>
          <cell r="E9">
            <v>69.25</v>
          </cell>
          <cell r="F9">
            <v>91</v>
          </cell>
          <cell r="G9">
            <v>38</v>
          </cell>
          <cell r="H9">
            <v>0</v>
          </cell>
          <cell r="I9" t="str">
            <v>NO</v>
          </cell>
          <cell r="J9">
            <v>18.720000000000002</v>
          </cell>
          <cell r="K9">
            <v>0</v>
          </cell>
        </row>
        <row r="10">
          <cell r="B10">
            <v>24.914285714285711</v>
          </cell>
          <cell r="C10">
            <v>29.8</v>
          </cell>
          <cell r="D10">
            <v>21.7</v>
          </cell>
          <cell r="E10">
            <v>85.857142857142861</v>
          </cell>
          <cell r="F10">
            <v>94</v>
          </cell>
          <cell r="G10">
            <v>64</v>
          </cell>
          <cell r="H10">
            <v>4.32</v>
          </cell>
          <cell r="I10" t="str">
            <v>NE</v>
          </cell>
          <cell r="J10">
            <v>34.56</v>
          </cell>
          <cell r="K10">
            <v>63.8</v>
          </cell>
        </row>
        <row r="11">
          <cell r="B11">
            <v>26.429166666666671</v>
          </cell>
          <cell r="C11">
            <v>35</v>
          </cell>
          <cell r="D11">
            <v>20.7</v>
          </cell>
          <cell r="E11">
            <v>76.416666666666671</v>
          </cell>
          <cell r="F11">
            <v>94</v>
          </cell>
          <cell r="G11">
            <v>42</v>
          </cell>
          <cell r="H11">
            <v>4.32</v>
          </cell>
          <cell r="I11" t="str">
            <v>SE</v>
          </cell>
          <cell r="J11">
            <v>29.880000000000003</v>
          </cell>
          <cell r="K11">
            <v>0.2</v>
          </cell>
        </row>
        <row r="12">
          <cell r="B12">
            <v>23.116666666666664</v>
          </cell>
          <cell r="C12">
            <v>27.6</v>
          </cell>
          <cell r="D12">
            <v>20.399999999999999</v>
          </cell>
          <cell r="E12">
            <v>88</v>
          </cell>
          <cell r="F12">
            <v>94</v>
          </cell>
          <cell r="G12">
            <v>66</v>
          </cell>
          <cell r="H12">
            <v>10.44</v>
          </cell>
          <cell r="I12" t="str">
            <v>L</v>
          </cell>
          <cell r="J12">
            <v>81</v>
          </cell>
          <cell r="K12">
            <v>46</v>
          </cell>
        </row>
        <row r="13">
          <cell r="B13">
            <v>25.029166666666665</v>
          </cell>
          <cell r="C13">
            <v>33.1</v>
          </cell>
          <cell r="D13">
            <v>19.8</v>
          </cell>
          <cell r="E13">
            <v>75.541666666666671</v>
          </cell>
          <cell r="F13">
            <v>94</v>
          </cell>
          <cell r="G13">
            <v>37</v>
          </cell>
          <cell r="H13">
            <v>2.8800000000000003</v>
          </cell>
          <cell r="I13" t="str">
            <v>SE</v>
          </cell>
          <cell r="J13">
            <v>12.96</v>
          </cell>
          <cell r="K13">
            <v>0</v>
          </cell>
        </row>
        <row r="14">
          <cell r="B14">
            <v>26.387500000000003</v>
          </cell>
          <cell r="C14">
            <v>34.299999999999997</v>
          </cell>
          <cell r="D14">
            <v>22</v>
          </cell>
          <cell r="E14">
            <v>74.5</v>
          </cell>
          <cell r="F14">
            <v>93</v>
          </cell>
          <cell r="G14">
            <v>46</v>
          </cell>
          <cell r="H14">
            <v>2.52</v>
          </cell>
          <cell r="I14" t="str">
            <v>SE</v>
          </cell>
          <cell r="J14">
            <v>29.52</v>
          </cell>
          <cell r="K14">
            <v>0.4</v>
          </cell>
        </row>
        <row r="15">
          <cell r="B15">
            <v>27.608333333333338</v>
          </cell>
          <cell r="C15">
            <v>34.799999999999997</v>
          </cell>
          <cell r="D15">
            <v>21.7</v>
          </cell>
          <cell r="E15">
            <v>70.333333333333329</v>
          </cell>
          <cell r="F15">
            <v>93</v>
          </cell>
          <cell r="G15">
            <v>40</v>
          </cell>
          <cell r="H15">
            <v>7.5600000000000005</v>
          </cell>
          <cell r="I15" t="str">
            <v>NO</v>
          </cell>
          <cell r="J15">
            <v>40.32</v>
          </cell>
          <cell r="K15">
            <v>0.2</v>
          </cell>
        </row>
        <row r="16">
          <cell r="B16">
            <v>23.470833333333331</v>
          </cell>
          <cell r="C16">
            <v>28.7</v>
          </cell>
          <cell r="D16">
            <v>20.9</v>
          </cell>
          <cell r="E16">
            <v>85.083333333333329</v>
          </cell>
          <cell r="F16">
            <v>94</v>
          </cell>
          <cell r="G16">
            <v>59</v>
          </cell>
          <cell r="H16">
            <v>13.68</v>
          </cell>
          <cell r="I16" t="str">
            <v>S</v>
          </cell>
          <cell r="J16">
            <v>35.64</v>
          </cell>
          <cell r="K16">
            <v>59.2</v>
          </cell>
        </row>
        <row r="17">
          <cell r="B17">
            <v>25.437499999999996</v>
          </cell>
          <cell r="C17">
            <v>30.7</v>
          </cell>
          <cell r="D17">
            <v>22.4</v>
          </cell>
          <cell r="E17">
            <v>78.708333333333329</v>
          </cell>
          <cell r="F17">
            <v>93</v>
          </cell>
          <cell r="G17">
            <v>55</v>
          </cell>
          <cell r="H17">
            <v>0</v>
          </cell>
          <cell r="I17" t="str">
            <v>S</v>
          </cell>
          <cell r="J17">
            <v>18.720000000000002</v>
          </cell>
          <cell r="K17">
            <v>0</v>
          </cell>
        </row>
        <row r="18">
          <cell r="B18">
            <v>26.312500000000004</v>
          </cell>
          <cell r="C18">
            <v>32.299999999999997</v>
          </cell>
          <cell r="D18">
            <v>21.3</v>
          </cell>
          <cell r="E18">
            <v>64.666666666666671</v>
          </cell>
          <cell r="F18">
            <v>92</v>
          </cell>
          <cell r="G18">
            <v>36</v>
          </cell>
          <cell r="H18">
            <v>8.64</v>
          </cell>
          <cell r="I18" t="str">
            <v>S</v>
          </cell>
          <cell r="J18">
            <v>34.200000000000003</v>
          </cell>
          <cell r="K18">
            <v>0</v>
          </cell>
        </row>
        <row r="19">
          <cell r="B19">
            <v>25.583333333333329</v>
          </cell>
          <cell r="C19">
            <v>32.5</v>
          </cell>
          <cell r="D19">
            <v>19.8</v>
          </cell>
          <cell r="E19">
            <v>53.833333333333336</v>
          </cell>
          <cell r="F19">
            <v>77</v>
          </cell>
          <cell r="G19">
            <v>33</v>
          </cell>
          <cell r="H19">
            <v>1.08</v>
          </cell>
          <cell r="I19" t="str">
            <v>SE</v>
          </cell>
          <cell r="J19">
            <v>28.08</v>
          </cell>
          <cell r="K19">
            <v>0</v>
          </cell>
        </row>
        <row r="20">
          <cell r="B20">
            <v>24.887499999999999</v>
          </cell>
          <cell r="C20">
            <v>33.200000000000003</v>
          </cell>
          <cell r="D20">
            <v>15.2</v>
          </cell>
          <cell r="E20">
            <v>51.208333333333336</v>
          </cell>
          <cell r="F20">
            <v>89</v>
          </cell>
          <cell r="G20">
            <v>25</v>
          </cell>
          <cell r="H20">
            <v>2.16</v>
          </cell>
          <cell r="I20" t="str">
            <v>SE</v>
          </cell>
          <cell r="J20">
            <v>24.12</v>
          </cell>
          <cell r="K20">
            <v>0</v>
          </cell>
        </row>
        <row r="21">
          <cell r="B21">
            <v>25.087499999999995</v>
          </cell>
          <cell r="C21">
            <v>34</v>
          </cell>
          <cell r="D21">
            <v>15.9</v>
          </cell>
          <cell r="E21">
            <v>51.833333333333336</v>
          </cell>
          <cell r="F21">
            <v>87</v>
          </cell>
          <cell r="G21">
            <v>21</v>
          </cell>
          <cell r="H21">
            <v>0</v>
          </cell>
          <cell r="I21" t="str">
            <v>SE</v>
          </cell>
          <cell r="J21">
            <v>6.48</v>
          </cell>
          <cell r="K21">
            <v>0</v>
          </cell>
        </row>
        <row r="22">
          <cell r="B22">
            <v>25.291666666666668</v>
          </cell>
          <cell r="C22">
            <v>36</v>
          </cell>
          <cell r="D22">
            <v>16.2</v>
          </cell>
          <cell r="E22">
            <v>58.708333333333336</v>
          </cell>
          <cell r="F22">
            <v>90</v>
          </cell>
          <cell r="G22">
            <v>26</v>
          </cell>
          <cell r="H22">
            <v>2.8800000000000003</v>
          </cell>
          <cell r="I22" t="str">
            <v>NO</v>
          </cell>
          <cell r="J22">
            <v>23.040000000000003</v>
          </cell>
          <cell r="K22">
            <v>0</v>
          </cell>
        </row>
        <row r="23">
          <cell r="B23">
            <v>25.379166666666666</v>
          </cell>
          <cell r="C23">
            <v>32.4</v>
          </cell>
          <cell r="D23">
            <v>19.600000000000001</v>
          </cell>
          <cell r="E23">
            <v>72.208333333333329</v>
          </cell>
          <cell r="F23">
            <v>91</v>
          </cell>
          <cell r="G23">
            <v>50</v>
          </cell>
          <cell r="H23">
            <v>15.840000000000002</v>
          </cell>
          <cell r="I23" t="str">
            <v>SE</v>
          </cell>
          <cell r="J23">
            <v>38.880000000000003</v>
          </cell>
          <cell r="K23">
            <v>0</v>
          </cell>
        </row>
        <row r="24">
          <cell r="B24">
            <v>25.699999999999992</v>
          </cell>
          <cell r="C24">
            <v>33.1</v>
          </cell>
          <cell r="D24">
            <v>21.1</v>
          </cell>
          <cell r="E24">
            <v>74.333333333333329</v>
          </cell>
          <cell r="F24">
            <v>93</v>
          </cell>
          <cell r="G24">
            <v>46</v>
          </cell>
          <cell r="H24">
            <v>28.08</v>
          </cell>
          <cell r="I24" t="str">
            <v>SE</v>
          </cell>
          <cell r="J24">
            <v>47.519999999999996</v>
          </cell>
          <cell r="K24">
            <v>22.6</v>
          </cell>
        </row>
        <row r="25">
          <cell r="B25">
            <v>24.866666666666671</v>
          </cell>
          <cell r="C25">
            <v>33.700000000000003</v>
          </cell>
          <cell r="D25">
            <v>20.8</v>
          </cell>
          <cell r="E25">
            <v>80.75</v>
          </cell>
          <cell r="F25">
            <v>93</v>
          </cell>
          <cell r="G25">
            <v>46</v>
          </cell>
          <cell r="H25">
            <v>6.12</v>
          </cell>
          <cell r="I25" t="str">
            <v>L</v>
          </cell>
          <cell r="J25">
            <v>34.200000000000003</v>
          </cell>
          <cell r="K25">
            <v>25.799999999999997</v>
          </cell>
        </row>
        <row r="26">
          <cell r="B26">
            <v>24.374999999999996</v>
          </cell>
          <cell r="C26">
            <v>29.1</v>
          </cell>
          <cell r="D26">
            <v>21.7</v>
          </cell>
          <cell r="E26">
            <v>81.916666666666671</v>
          </cell>
          <cell r="F26">
            <v>92</v>
          </cell>
          <cell r="G26">
            <v>60</v>
          </cell>
          <cell r="H26">
            <v>5.7600000000000007</v>
          </cell>
          <cell r="I26" t="str">
            <v>NO</v>
          </cell>
          <cell r="J26">
            <v>43.56</v>
          </cell>
          <cell r="K26">
            <v>2.8</v>
          </cell>
        </row>
        <row r="27">
          <cell r="B27">
            <v>24.629166666666663</v>
          </cell>
          <cell r="C27">
            <v>31</v>
          </cell>
          <cell r="D27">
            <v>20.399999999999999</v>
          </cell>
          <cell r="E27">
            <v>79.833333333333329</v>
          </cell>
          <cell r="F27">
            <v>94</v>
          </cell>
          <cell r="G27">
            <v>52</v>
          </cell>
          <cell r="H27">
            <v>12.96</v>
          </cell>
          <cell r="I27" t="str">
            <v>NO</v>
          </cell>
          <cell r="J27">
            <v>32.04</v>
          </cell>
          <cell r="K27">
            <v>0.2</v>
          </cell>
        </row>
        <row r="28">
          <cell r="B28">
            <v>25.712500000000006</v>
          </cell>
          <cell r="C28">
            <v>31.8</v>
          </cell>
          <cell r="D28">
            <v>21.3</v>
          </cell>
          <cell r="E28">
            <v>79.5</v>
          </cell>
          <cell r="F28">
            <v>94</v>
          </cell>
          <cell r="G28">
            <v>56</v>
          </cell>
          <cell r="H28">
            <v>4.32</v>
          </cell>
          <cell r="I28" t="str">
            <v>NE</v>
          </cell>
          <cell r="J28">
            <v>32.4</v>
          </cell>
          <cell r="K28">
            <v>6.6</v>
          </cell>
        </row>
        <row r="29">
          <cell r="B29">
            <v>25.033333333333331</v>
          </cell>
          <cell r="C29">
            <v>30.8</v>
          </cell>
          <cell r="D29">
            <v>22.8</v>
          </cell>
          <cell r="E29">
            <v>85.833333333333329</v>
          </cell>
          <cell r="F29">
            <v>94</v>
          </cell>
          <cell r="G29">
            <v>59</v>
          </cell>
          <cell r="H29">
            <v>10.8</v>
          </cell>
          <cell r="I29" t="str">
            <v>NO</v>
          </cell>
          <cell r="J29">
            <v>42.12</v>
          </cell>
          <cell r="K29">
            <v>10.999999999999998</v>
          </cell>
        </row>
        <row r="30">
          <cell r="B30">
            <v>22.512500000000003</v>
          </cell>
          <cell r="C30">
            <v>25</v>
          </cell>
          <cell r="D30">
            <v>20.2</v>
          </cell>
          <cell r="E30">
            <v>91.166666666666671</v>
          </cell>
          <cell r="F30">
            <v>94</v>
          </cell>
          <cell r="G30">
            <v>81</v>
          </cell>
          <cell r="H30">
            <v>0</v>
          </cell>
          <cell r="I30" t="str">
            <v>L</v>
          </cell>
          <cell r="J30">
            <v>38.519999999999996</v>
          </cell>
          <cell r="K30">
            <v>50.2</v>
          </cell>
        </row>
        <row r="31">
          <cell r="B31">
            <v>25.341666666666669</v>
          </cell>
          <cell r="C31">
            <v>32.200000000000003</v>
          </cell>
          <cell r="D31">
            <v>21.3</v>
          </cell>
          <cell r="E31">
            <v>78.666666666666671</v>
          </cell>
          <cell r="F31">
            <v>94</v>
          </cell>
          <cell r="G31">
            <v>49</v>
          </cell>
          <cell r="H31">
            <v>2.16</v>
          </cell>
          <cell r="I31" t="str">
            <v>O</v>
          </cell>
          <cell r="J31">
            <v>15.840000000000002</v>
          </cell>
          <cell r="K31">
            <v>0</v>
          </cell>
        </row>
        <row r="32">
          <cell r="B32">
            <v>25.783333333333335</v>
          </cell>
          <cell r="C32">
            <v>31.7</v>
          </cell>
          <cell r="D32">
            <v>22.7</v>
          </cell>
          <cell r="E32">
            <v>79.458333333333329</v>
          </cell>
          <cell r="F32">
            <v>93</v>
          </cell>
          <cell r="G32">
            <v>52</v>
          </cell>
          <cell r="H32">
            <v>0.72000000000000008</v>
          </cell>
          <cell r="I32" t="str">
            <v>NE</v>
          </cell>
          <cell r="J32">
            <v>19.8</v>
          </cell>
          <cell r="K32">
            <v>1.4</v>
          </cell>
        </row>
        <row r="33">
          <cell r="B33">
            <v>25.070833333333329</v>
          </cell>
          <cell r="C33">
            <v>30.6</v>
          </cell>
          <cell r="D33">
            <v>22.9</v>
          </cell>
          <cell r="E33">
            <v>85.916666666666671</v>
          </cell>
          <cell r="F33">
            <v>94</v>
          </cell>
          <cell r="G33">
            <v>61</v>
          </cell>
          <cell r="H33">
            <v>0</v>
          </cell>
          <cell r="I33" t="str">
            <v>SE</v>
          </cell>
          <cell r="J33">
            <v>36</v>
          </cell>
          <cell r="K33">
            <v>44.199999999999996</v>
          </cell>
        </row>
        <row r="34">
          <cell r="B34">
            <v>24.766666666666666</v>
          </cell>
          <cell r="C34">
            <v>31.5</v>
          </cell>
          <cell r="D34">
            <v>22.6</v>
          </cell>
          <cell r="E34">
            <v>87.25</v>
          </cell>
          <cell r="F34">
            <v>94</v>
          </cell>
          <cell r="G34">
            <v>61</v>
          </cell>
          <cell r="H34">
            <v>5.4</v>
          </cell>
          <cell r="I34" t="str">
            <v>SE</v>
          </cell>
          <cell r="J34">
            <v>35.64</v>
          </cell>
          <cell r="K34">
            <v>17.8</v>
          </cell>
        </row>
        <row r="35">
          <cell r="I35" t="str">
            <v>SE</v>
          </cell>
        </row>
      </sheetData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5">
          <cell r="B5">
            <v>27.733333333333331</v>
          </cell>
        </row>
      </sheetData>
      <sheetData sheetId="10" refreshError="1">
        <row r="5">
          <cell r="B5">
            <v>25.445833333333326</v>
          </cell>
          <cell r="C5">
            <v>29.1</v>
          </cell>
          <cell r="D5">
            <v>21.9</v>
          </cell>
          <cell r="E5">
            <v>77.958333333333329</v>
          </cell>
          <cell r="F5">
            <v>92</v>
          </cell>
          <cell r="G5">
            <v>63</v>
          </cell>
          <cell r="H5">
            <v>18.36</v>
          </cell>
          <cell r="I5" t="str">
            <v>N</v>
          </cell>
          <cell r="J5">
            <v>46.800000000000004</v>
          </cell>
          <cell r="K5">
            <v>0</v>
          </cell>
        </row>
        <row r="6">
          <cell r="B6">
            <v>23.945833333333329</v>
          </cell>
          <cell r="C6">
            <v>31.8</v>
          </cell>
          <cell r="D6">
            <v>20.8</v>
          </cell>
          <cell r="E6">
            <v>81.25</v>
          </cell>
          <cell r="F6">
            <v>91</v>
          </cell>
          <cell r="G6">
            <v>49</v>
          </cell>
          <cell r="H6">
            <v>24.12</v>
          </cell>
          <cell r="I6" t="str">
            <v>N</v>
          </cell>
          <cell r="J6">
            <v>55.080000000000005</v>
          </cell>
          <cell r="K6">
            <v>0.2</v>
          </cell>
        </row>
        <row r="7">
          <cell r="B7">
            <v>25.891666666666666</v>
          </cell>
          <cell r="C7">
            <v>32.200000000000003</v>
          </cell>
          <cell r="D7">
            <v>21.7</v>
          </cell>
          <cell r="E7">
            <v>74.458333333333329</v>
          </cell>
          <cell r="F7">
            <v>94</v>
          </cell>
          <cell r="G7">
            <v>46</v>
          </cell>
          <cell r="H7">
            <v>12.96</v>
          </cell>
          <cell r="I7" t="str">
            <v>L</v>
          </cell>
          <cell r="J7">
            <v>34.56</v>
          </cell>
          <cell r="K7">
            <v>0</v>
          </cell>
        </row>
        <row r="8">
          <cell r="B8">
            <v>25.141666666666662</v>
          </cell>
          <cell r="C8">
            <v>32</v>
          </cell>
          <cell r="D8">
            <v>21.3</v>
          </cell>
          <cell r="E8">
            <v>80.583333333333329</v>
          </cell>
          <cell r="F8">
            <v>96</v>
          </cell>
          <cell r="G8">
            <v>53</v>
          </cell>
          <cell r="H8">
            <v>18.720000000000002</v>
          </cell>
          <cell r="I8" t="str">
            <v>N</v>
          </cell>
          <cell r="J8">
            <v>39.24</v>
          </cell>
          <cell r="K8">
            <v>0</v>
          </cell>
        </row>
        <row r="9">
          <cell r="B9">
            <v>24.854166666666668</v>
          </cell>
          <cell r="C9">
            <v>31.7</v>
          </cell>
          <cell r="D9">
            <v>20.7</v>
          </cell>
          <cell r="E9">
            <v>80.541666666666671</v>
          </cell>
          <cell r="F9">
            <v>96</v>
          </cell>
          <cell r="G9">
            <v>52</v>
          </cell>
          <cell r="H9">
            <v>14.4</v>
          </cell>
          <cell r="I9" t="str">
            <v>SE</v>
          </cell>
          <cell r="J9">
            <v>24.840000000000003</v>
          </cell>
          <cell r="K9">
            <v>0</v>
          </cell>
        </row>
        <row r="10">
          <cell r="B10">
            <v>26.387500000000003</v>
          </cell>
          <cell r="C10">
            <v>32.700000000000003</v>
          </cell>
          <cell r="D10">
            <v>22.8</v>
          </cell>
          <cell r="E10">
            <v>74.583333333333329</v>
          </cell>
          <cell r="F10">
            <v>94</v>
          </cell>
          <cell r="G10">
            <v>52</v>
          </cell>
          <cell r="H10">
            <v>16.2</v>
          </cell>
          <cell r="I10" t="str">
            <v>NE</v>
          </cell>
          <cell r="J10">
            <v>46.440000000000005</v>
          </cell>
          <cell r="K10">
            <v>0</v>
          </cell>
        </row>
        <row r="11">
          <cell r="B11">
            <v>24.979166666666668</v>
          </cell>
          <cell r="C11">
            <v>32.700000000000003</v>
          </cell>
          <cell r="D11">
            <v>20.100000000000001</v>
          </cell>
          <cell r="E11">
            <v>77.958333333333329</v>
          </cell>
          <cell r="F11">
            <v>96</v>
          </cell>
          <cell r="G11">
            <v>50</v>
          </cell>
          <cell r="H11">
            <v>20.88</v>
          </cell>
          <cell r="I11" t="str">
            <v>N</v>
          </cell>
          <cell r="J11">
            <v>39.24</v>
          </cell>
          <cell r="K11">
            <v>0</v>
          </cell>
        </row>
        <row r="12">
          <cell r="B12">
            <v>21.745833333333334</v>
          </cell>
          <cell r="C12">
            <v>25.8</v>
          </cell>
          <cell r="D12">
            <v>18.5</v>
          </cell>
          <cell r="E12">
            <v>85.583333333333329</v>
          </cell>
          <cell r="F12">
            <v>97</v>
          </cell>
          <cell r="G12">
            <v>68</v>
          </cell>
          <cell r="H12">
            <v>24.12</v>
          </cell>
          <cell r="I12" t="str">
            <v>L</v>
          </cell>
          <cell r="J12">
            <v>51.12</v>
          </cell>
          <cell r="K12">
            <v>0</v>
          </cell>
        </row>
        <row r="13">
          <cell r="B13">
            <v>24.516666666666669</v>
          </cell>
          <cell r="C13">
            <v>30.8</v>
          </cell>
          <cell r="D13">
            <v>18.7</v>
          </cell>
          <cell r="E13">
            <v>73.208333333333329</v>
          </cell>
          <cell r="F13">
            <v>96</v>
          </cell>
          <cell r="G13">
            <v>41</v>
          </cell>
          <cell r="H13">
            <v>11.520000000000001</v>
          </cell>
          <cell r="I13" t="str">
            <v>NE</v>
          </cell>
          <cell r="J13">
            <v>23.040000000000003</v>
          </cell>
          <cell r="K13">
            <v>0</v>
          </cell>
        </row>
        <row r="14">
          <cell r="B14">
            <v>27.458333333333329</v>
          </cell>
          <cell r="C14">
            <v>33</v>
          </cell>
          <cell r="D14">
            <v>20.9</v>
          </cell>
          <cell r="E14">
            <v>57.625</v>
          </cell>
          <cell r="F14">
            <v>84</v>
          </cell>
          <cell r="G14">
            <v>36</v>
          </cell>
          <cell r="H14">
            <v>13.68</v>
          </cell>
          <cell r="I14" t="str">
            <v>L</v>
          </cell>
          <cell r="J14">
            <v>28.08</v>
          </cell>
          <cell r="K14">
            <v>0</v>
          </cell>
        </row>
        <row r="15">
          <cell r="B15">
            <v>24.929166666666671</v>
          </cell>
          <cell r="C15">
            <v>32.299999999999997</v>
          </cell>
          <cell r="D15">
            <v>19.899999999999999</v>
          </cell>
          <cell r="E15">
            <v>68.291666666666671</v>
          </cell>
          <cell r="F15">
            <v>93</v>
          </cell>
          <cell r="G15">
            <v>47</v>
          </cell>
          <cell r="H15">
            <v>24.48</v>
          </cell>
          <cell r="I15" t="str">
            <v>NE</v>
          </cell>
          <cell r="J15">
            <v>59.760000000000005</v>
          </cell>
          <cell r="K15">
            <v>0</v>
          </cell>
        </row>
        <row r="16">
          <cell r="B16">
            <v>20.883333333333333</v>
          </cell>
          <cell r="C16">
            <v>26.3</v>
          </cell>
          <cell r="D16">
            <v>18.5</v>
          </cell>
          <cell r="E16">
            <v>84.5</v>
          </cell>
          <cell r="F16">
            <v>96</v>
          </cell>
          <cell r="G16">
            <v>57</v>
          </cell>
          <cell r="H16">
            <v>36.72</v>
          </cell>
          <cell r="I16" t="str">
            <v>SO</v>
          </cell>
          <cell r="J16">
            <v>52.2</v>
          </cell>
          <cell r="K16">
            <v>0</v>
          </cell>
        </row>
        <row r="17">
          <cell r="B17">
            <v>22.962500000000006</v>
          </cell>
          <cell r="C17">
            <v>29.8</v>
          </cell>
          <cell r="D17">
            <v>18.100000000000001</v>
          </cell>
          <cell r="E17">
            <v>75.791666666666671</v>
          </cell>
          <cell r="F17">
            <v>97</v>
          </cell>
          <cell r="G17">
            <v>41</v>
          </cell>
          <cell r="H17">
            <v>15.840000000000002</v>
          </cell>
          <cell r="I17" t="str">
            <v>SO</v>
          </cell>
          <cell r="J17">
            <v>35.28</v>
          </cell>
          <cell r="K17">
            <v>0</v>
          </cell>
        </row>
        <row r="18">
          <cell r="B18">
            <v>22.054166666666664</v>
          </cell>
          <cell r="C18">
            <v>28.3</v>
          </cell>
          <cell r="D18">
            <v>16.899999999999999</v>
          </cell>
          <cell r="E18">
            <v>61</v>
          </cell>
          <cell r="F18">
            <v>85</v>
          </cell>
          <cell r="G18">
            <v>29</v>
          </cell>
          <cell r="H18">
            <v>17.28</v>
          </cell>
          <cell r="I18" t="str">
            <v>S</v>
          </cell>
          <cell r="J18">
            <v>34.200000000000003</v>
          </cell>
          <cell r="K18">
            <v>0</v>
          </cell>
        </row>
        <row r="19">
          <cell r="B19">
            <v>21.820833333333329</v>
          </cell>
          <cell r="C19">
            <v>29.2</v>
          </cell>
          <cell r="D19">
            <v>15</v>
          </cell>
          <cell r="E19">
            <v>56.958333333333336</v>
          </cell>
          <cell r="F19">
            <v>81</v>
          </cell>
          <cell r="G19">
            <v>27</v>
          </cell>
          <cell r="H19">
            <v>12.96</v>
          </cell>
          <cell r="I19" t="str">
            <v>S</v>
          </cell>
          <cell r="J19">
            <v>24.840000000000003</v>
          </cell>
          <cell r="K19">
            <v>0</v>
          </cell>
        </row>
        <row r="20">
          <cell r="B20">
            <v>23.8125</v>
          </cell>
          <cell r="C20">
            <v>29.8</v>
          </cell>
          <cell r="D20">
            <v>18.399999999999999</v>
          </cell>
          <cell r="E20">
            <v>50.708333333333336</v>
          </cell>
          <cell r="F20">
            <v>70</v>
          </cell>
          <cell r="G20">
            <v>32</v>
          </cell>
          <cell r="H20">
            <v>13.32</v>
          </cell>
          <cell r="I20" t="str">
            <v>SE</v>
          </cell>
          <cell r="J20">
            <v>25.92</v>
          </cell>
          <cell r="K20">
            <v>0</v>
          </cell>
        </row>
        <row r="21">
          <cell r="B21">
            <v>24.908333333333335</v>
          </cell>
          <cell r="C21">
            <v>30.7</v>
          </cell>
          <cell r="D21">
            <v>18</v>
          </cell>
          <cell r="E21">
            <v>45.75</v>
          </cell>
          <cell r="F21">
            <v>73</v>
          </cell>
          <cell r="G21">
            <v>26</v>
          </cell>
          <cell r="H21">
            <v>15.120000000000001</v>
          </cell>
          <cell r="I21" t="str">
            <v>SE</v>
          </cell>
          <cell r="J21">
            <v>29.52</v>
          </cell>
          <cell r="K21">
            <v>0</v>
          </cell>
        </row>
        <row r="22">
          <cell r="B22">
            <v>26.24166666666666</v>
          </cell>
          <cell r="C22">
            <v>32.9</v>
          </cell>
          <cell r="D22">
            <v>18.899999999999999</v>
          </cell>
          <cell r="E22">
            <v>38.75</v>
          </cell>
          <cell r="F22">
            <v>63</v>
          </cell>
          <cell r="G22">
            <v>22</v>
          </cell>
          <cell r="H22">
            <v>16.920000000000002</v>
          </cell>
          <cell r="I22" t="str">
            <v>NE</v>
          </cell>
          <cell r="J22">
            <v>35.28</v>
          </cell>
          <cell r="K22">
            <v>0</v>
          </cell>
        </row>
        <row r="23">
          <cell r="B23">
            <v>26.741666666666671</v>
          </cell>
          <cell r="C23">
            <v>33.799999999999997</v>
          </cell>
          <cell r="D23">
            <v>22.5</v>
          </cell>
          <cell r="E23">
            <v>50</v>
          </cell>
          <cell r="F23">
            <v>70</v>
          </cell>
          <cell r="G23">
            <v>33</v>
          </cell>
          <cell r="H23">
            <v>28.44</v>
          </cell>
          <cell r="I23" t="str">
            <v>NE</v>
          </cell>
          <cell r="J23">
            <v>52.92</v>
          </cell>
          <cell r="K23">
            <v>0</v>
          </cell>
        </row>
        <row r="24">
          <cell r="B24">
            <v>23.645833333333332</v>
          </cell>
          <cell r="C24">
            <v>28.8</v>
          </cell>
          <cell r="D24">
            <v>19.8</v>
          </cell>
          <cell r="E24">
            <v>74</v>
          </cell>
          <cell r="F24">
            <v>90</v>
          </cell>
          <cell r="G24">
            <v>56</v>
          </cell>
          <cell r="H24">
            <v>18.36</v>
          </cell>
          <cell r="I24" t="str">
            <v>NE</v>
          </cell>
          <cell r="J24">
            <v>33.119999999999997</v>
          </cell>
          <cell r="K24">
            <v>0</v>
          </cell>
        </row>
        <row r="25">
          <cell r="B25">
            <v>24.879166666666666</v>
          </cell>
          <cell r="C25">
            <v>33.799999999999997</v>
          </cell>
          <cell r="D25">
            <v>20.6</v>
          </cell>
          <cell r="E25">
            <v>77.625</v>
          </cell>
          <cell r="F25">
            <v>96</v>
          </cell>
          <cell r="G25">
            <v>41</v>
          </cell>
          <cell r="H25">
            <v>18</v>
          </cell>
          <cell r="I25" t="str">
            <v>NE</v>
          </cell>
          <cell r="J25">
            <v>39.6</v>
          </cell>
          <cell r="K25">
            <v>0</v>
          </cell>
        </row>
        <row r="26">
          <cell r="B26">
            <v>20.841666666666672</v>
          </cell>
          <cell r="C26">
            <v>23.1</v>
          </cell>
          <cell r="D26">
            <v>18.7</v>
          </cell>
          <cell r="E26">
            <v>90.875</v>
          </cell>
          <cell r="F26">
            <v>97</v>
          </cell>
          <cell r="G26">
            <v>79</v>
          </cell>
          <cell r="H26">
            <v>13.68</v>
          </cell>
          <cell r="I26" t="str">
            <v>S</v>
          </cell>
          <cell r="J26">
            <v>30.240000000000002</v>
          </cell>
          <cell r="K26">
            <v>0</v>
          </cell>
        </row>
        <row r="27">
          <cell r="B27">
            <v>22.958333333333339</v>
          </cell>
          <cell r="C27">
            <v>28.9</v>
          </cell>
          <cell r="D27">
            <v>17.7</v>
          </cell>
          <cell r="E27">
            <v>79.875</v>
          </cell>
          <cell r="F27">
            <v>97</v>
          </cell>
          <cell r="G27">
            <v>54</v>
          </cell>
          <cell r="H27">
            <v>8.64</v>
          </cell>
          <cell r="I27" t="str">
            <v>SE</v>
          </cell>
          <cell r="J27">
            <v>21.240000000000002</v>
          </cell>
          <cell r="K27">
            <v>0</v>
          </cell>
        </row>
        <row r="28">
          <cell r="B28">
            <v>26.208333333333339</v>
          </cell>
          <cell r="C28">
            <v>32.299999999999997</v>
          </cell>
          <cell r="D28">
            <v>21.5</v>
          </cell>
          <cell r="E28">
            <v>69.916666666666671</v>
          </cell>
          <cell r="F28">
            <v>91</v>
          </cell>
          <cell r="G28">
            <v>41</v>
          </cell>
          <cell r="H28">
            <v>16.559999999999999</v>
          </cell>
          <cell r="I28" t="str">
            <v>NE</v>
          </cell>
          <cell r="J28">
            <v>39.96</v>
          </cell>
          <cell r="K28">
            <v>0</v>
          </cell>
        </row>
        <row r="29">
          <cell r="B29">
            <v>24.833333333333329</v>
          </cell>
          <cell r="C29">
            <v>30.7</v>
          </cell>
          <cell r="D29">
            <v>22.1</v>
          </cell>
          <cell r="E29">
            <v>83.125</v>
          </cell>
          <cell r="F29">
            <v>95</v>
          </cell>
          <cell r="G29">
            <v>57</v>
          </cell>
          <cell r="H29">
            <v>16.920000000000002</v>
          </cell>
          <cell r="I29" t="str">
            <v>NE</v>
          </cell>
          <cell r="J29">
            <v>53.64</v>
          </cell>
          <cell r="K29">
            <v>0</v>
          </cell>
        </row>
        <row r="30">
          <cell r="B30">
            <v>23.004166666666659</v>
          </cell>
          <cell r="C30">
            <v>26</v>
          </cell>
          <cell r="D30">
            <v>21</v>
          </cell>
          <cell r="E30">
            <v>90.708333333333329</v>
          </cell>
          <cell r="F30">
            <v>96</v>
          </cell>
          <cell r="G30">
            <v>79</v>
          </cell>
          <cell r="H30">
            <v>18</v>
          </cell>
          <cell r="I30" t="str">
            <v>N</v>
          </cell>
          <cell r="J30">
            <v>33.119999999999997</v>
          </cell>
          <cell r="K30">
            <v>0</v>
          </cell>
        </row>
        <row r="31">
          <cell r="B31">
            <v>25.162499999999998</v>
          </cell>
          <cell r="C31">
            <v>31.3</v>
          </cell>
          <cell r="D31">
            <v>21.9</v>
          </cell>
          <cell r="E31">
            <v>83.083333333333329</v>
          </cell>
          <cell r="F31">
            <v>96</v>
          </cell>
          <cell r="G31">
            <v>53</v>
          </cell>
          <cell r="H31">
            <v>11.520000000000001</v>
          </cell>
          <cell r="I31" t="str">
            <v>SO</v>
          </cell>
          <cell r="J31">
            <v>19.8</v>
          </cell>
          <cell r="K31">
            <v>0</v>
          </cell>
        </row>
        <row r="32">
          <cell r="B32">
            <v>24.870833333333334</v>
          </cell>
          <cell r="C32">
            <v>30</v>
          </cell>
          <cell r="D32">
            <v>21.5</v>
          </cell>
          <cell r="E32">
            <v>79.916666666666671</v>
          </cell>
          <cell r="F32">
            <v>93</v>
          </cell>
          <cell r="G32">
            <v>60</v>
          </cell>
          <cell r="H32">
            <v>14.76</v>
          </cell>
          <cell r="I32" t="str">
            <v>N</v>
          </cell>
          <cell r="J32">
            <v>32.04</v>
          </cell>
          <cell r="K32">
            <v>0</v>
          </cell>
        </row>
        <row r="33">
          <cell r="B33">
            <v>24.575000000000003</v>
          </cell>
          <cell r="C33">
            <v>30.2</v>
          </cell>
          <cell r="D33">
            <v>21.4</v>
          </cell>
          <cell r="E33">
            <v>81.458333333333329</v>
          </cell>
          <cell r="F33">
            <v>94</v>
          </cell>
          <cell r="G33">
            <v>59</v>
          </cell>
          <cell r="H33">
            <v>17.28</v>
          </cell>
          <cell r="I33" t="str">
            <v>NE</v>
          </cell>
          <cell r="J33">
            <v>38.159999999999997</v>
          </cell>
          <cell r="K33">
            <v>0</v>
          </cell>
        </row>
        <row r="34">
          <cell r="B34">
            <v>26.016666666666662</v>
          </cell>
          <cell r="C34">
            <v>32.4</v>
          </cell>
          <cell r="D34">
            <v>22.1</v>
          </cell>
          <cell r="E34">
            <v>78.75</v>
          </cell>
          <cell r="F34">
            <v>94</v>
          </cell>
          <cell r="G34">
            <v>52</v>
          </cell>
          <cell r="H34">
            <v>15.120000000000001</v>
          </cell>
          <cell r="I34" t="str">
            <v>N</v>
          </cell>
          <cell r="J34">
            <v>45.72</v>
          </cell>
          <cell r="K34">
            <v>0</v>
          </cell>
        </row>
        <row r="35">
          <cell r="I35" t="str">
            <v>NE</v>
          </cell>
        </row>
      </sheetData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5">
          <cell r="B5">
            <v>25.425000000000001</v>
          </cell>
        </row>
      </sheetData>
      <sheetData sheetId="10" refreshError="1">
        <row r="5">
          <cell r="B5">
            <v>24.762499999999999</v>
          </cell>
          <cell r="C5">
            <v>29.9</v>
          </cell>
          <cell r="D5">
            <v>21.6</v>
          </cell>
          <cell r="E5">
            <v>83.833333333333329</v>
          </cell>
          <cell r="F5">
            <v>97</v>
          </cell>
          <cell r="G5">
            <v>60</v>
          </cell>
          <cell r="H5">
            <v>18.36</v>
          </cell>
          <cell r="I5" t="str">
            <v>N</v>
          </cell>
          <cell r="J5">
            <v>58.32</v>
          </cell>
          <cell r="K5">
            <v>19.2</v>
          </cell>
        </row>
        <row r="6">
          <cell r="B6">
            <v>25.887499999999992</v>
          </cell>
          <cell r="C6">
            <v>33.6</v>
          </cell>
          <cell r="D6">
            <v>20.2</v>
          </cell>
          <cell r="E6">
            <v>81.173913043478265</v>
          </cell>
          <cell r="F6">
            <v>99</v>
          </cell>
          <cell r="G6">
            <v>46</v>
          </cell>
          <cell r="H6">
            <v>16.559999999999999</v>
          </cell>
          <cell r="I6" t="str">
            <v>NO</v>
          </cell>
          <cell r="J6">
            <v>47.16</v>
          </cell>
          <cell r="K6">
            <v>100.80000000000001</v>
          </cell>
        </row>
        <row r="7">
          <cell r="B7">
            <v>25.741666666666664</v>
          </cell>
          <cell r="C7">
            <v>32.6</v>
          </cell>
          <cell r="D7">
            <v>21.6</v>
          </cell>
          <cell r="E7">
            <v>80.333333333333329</v>
          </cell>
          <cell r="F7">
            <v>100</v>
          </cell>
          <cell r="G7">
            <v>50</v>
          </cell>
          <cell r="H7">
            <v>15.840000000000002</v>
          </cell>
          <cell r="I7" t="str">
            <v>N</v>
          </cell>
          <cell r="J7">
            <v>36.36</v>
          </cell>
          <cell r="K7">
            <v>2</v>
          </cell>
        </row>
        <row r="8">
          <cell r="B8">
            <v>25.175000000000001</v>
          </cell>
          <cell r="C8">
            <v>29</v>
          </cell>
          <cell r="D8">
            <v>22.7</v>
          </cell>
          <cell r="E8">
            <v>81.916666666666671</v>
          </cell>
          <cell r="F8">
            <v>94</v>
          </cell>
          <cell r="G8">
            <v>64</v>
          </cell>
          <cell r="H8">
            <v>17.64</v>
          </cell>
          <cell r="I8" t="str">
            <v>N</v>
          </cell>
          <cell r="J8">
            <v>30.96</v>
          </cell>
          <cell r="K8">
            <v>0</v>
          </cell>
        </row>
        <row r="9">
          <cell r="B9">
            <v>25.387499999999999</v>
          </cell>
          <cell r="C9">
            <v>32.5</v>
          </cell>
          <cell r="D9">
            <v>21.1</v>
          </cell>
          <cell r="E9">
            <v>77.208333333333329</v>
          </cell>
          <cell r="F9">
            <v>93</v>
          </cell>
          <cell r="G9">
            <v>51</v>
          </cell>
          <cell r="H9">
            <v>12.24</v>
          </cell>
          <cell r="I9" t="str">
            <v>S</v>
          </cell>
          <cell r="J9">
            <v>19.8</v>
          </cell>
          <cell r="K9">
            <v>0</v>
          </cell>
        </row>
        <row r="10">
          <cell r="B10">
            <v>26.849999999999998</v>
          </cell>
          <cell r="C10">
            <v>33.799999999999997</v>
          </cell>
          <cell r="D10">
            <v>21.7</v>
          </cell>
          <cell r="E10">
            <v>71.791666666666671</v>
          </cell>
          <cell r="F10">
            <v>91</v>
          </cell>
          <cell r="G10">
            <v>47</v>
          </cell>
          <cell r="H10">
            <v>20.52</v>
          </cell>
          <cell r="I10" t="str">
            <v>NE</v>
          </cell>
          <cell r="J10">
            <v>45.72</v>
          </cell>
          <cell r="K10">
            <v>1.6</v>
          </cell>
        </row>
        <row r="11">
          <cell r="B11">
            <v>23.545833333333334</v>
          </cell>
          <cell r="C11">
            <v>29.3</v>
          </cell>
          <cell r="D11">
            <v>19.3</v>
          </cell>
          <cell r="E11">
            <v>85.041666666666671</v>
          </cell>
          <cell r="F11">
            <v>94</v>
          </cell>
          <cell r="G11">
            <v>62</v>
          </cell>
          <cell r="H11">
            <v>24.840000000000003</v>
          </cell>
          <cell r="I11" t="str">
            <v>NO</v>
          </cell>
          <cell r="J11">
            <v>64.8</v>
          </cell>
          <cell r="K11">
            <v>7.3999999999999995</v>
          </cell>
        </row>
        <row r="12">
          <cell r="B12">
            <v>22.658333333333335</v>
          </cell>
          <cell r="C12">
            <v>28.5</v>
          </cell>
          <cell r="D12">
            <v>19.5</v>
          </cell>
          <cell r="E12">
            <v>84.958333333333329</v>
          </cell>
          <cell r="F12">
            <v>97</v>
          </cell>
          <cell r="G12">
            <v>62</v>
          </cell>
          <cell r="H12">
            <v>15.840000000000002</v>
          </cell>
          <cell r="I12" t="str">
            <v>NO</v>
          </cell>
          <cell r="J12">
            <v>38.519999999999996</v>
          </cell>
          <cell r="K12">
            <v>12.2</v>
          </cell>
        </row>
        <row r="13">
          <cell r="B13">
            <v>25.137500000000003</v>
          </cell>
          <cell r="C13">
            <v>31.4</v>
          </cell>
          <cell r="D13">
            <v>19.7</v>
          </cell>
          <cell r="E13">
            <v>76.5</v>
          </cell>
          <cell r="F13">
            <v>97</v>
          </cell>
          <cell r="G13">
            <v>42</v>
          </cell>
          <cell r="H13">
            <v>15.48</v>
          </cell>
          <cell r="I13" t="str">
            <v>L</v>
          </cell>
          <cell r="J13">
            <v>28.08</v>
          </cell>
          <cell r="K13">
            <v>0</v>
          </cell>
        </row>
        <row r="14">
          <cell r="B14">
            <v>26.166666666666661</v>
          </cell>
          <cell r="C14">
            <v>32.1</v>
          </cell>
          <cell r="D14">
            <v>19.399999999999999</v>
          </cell>
          <cell r="E14">
            <v>66.5</v>
          </cell>
          <cell r="F14">
            <v>93</v>
          </cell>
          <cell r="G14">
            <v>43</v>
          </cell>
          <cell r="H14">
            <v>17.64</v>
          </cell>
          <cell r="I14" t="str">
            <v>NE</v>
          </cell>
          <cell r="J14">
            <v>29.16</v>
          </cell>
          <cell r="K14">
            <v>0</v>
          </cell>
        </row>
        <row r="15">
          <cell r="B15">
            <v>22.308333333333337</v>
          </cell>
          <cell r="C15">
            <v>25.7</v>
          </cell>
          <cell r="D15">
            <v>18.399999999999999</v>
          </cell>
          <cell r="E15">
            <v>75.5</v>
          </cell>
          <cell r="F15">
            <v>95</v>
          </cell>
          <cell r="G15">
            <v>49</v>
          </cell>
          <cell r="H15">
            <v>36.72</v>
          </cell>
          <cell r="I15" t="str">
            <v>NE</v>
          </cell>
          <cell r="J15">
            <v>74.52</v>
          </cell>
          <cell r="K15">
            <v>10.199999999999999</v>
          </cell>
        </row>
        <row r="16">
          <cell r="B16">
            <v>21.629166666666666</v>
          </cell>
          <cell r="C16">
            <v>28.3</v>
          </cell>
          <cell r="D16">
            <v>18.2</v>
          </cell>
          <cell r="E16">
            <v>84.833333333333329</v>
          </cell>
          <cell r="F16">
            <v>97</v>
          </cell>
          <cell r="G16">
            <v>59</v>
          </cell>
          <cell r="H16">
            <v>21.240000000000002</v>
          </cell>
          <cell r="I16" t="str">
            <v>NE</v>
          </cell>
          <cell r="J16">
            <v>48.24</v>
          </cell>
          <cell r="K16">
            <v>9.3999999999999986</v>
          </cell>
        </row>
        <row r="17">
          <cell r="B17">
            <v>23.270833333333332</v>
          </cell>
          <cell r="C17">
            <v>30.1</v>
          </cell>
          <cell r="D17">
            <v>19.600000000000001</v>
          </cell>
          <cell r="E17">
            <v>78.25</v>
          </cell>
          <cell r="F17">
            <v>98</v>
          </cell>
          <cell r="G17">
            <v>46</v>
          </cell>
          <cell r="H17">
            <v>17.28</v>
          </cell>
          <cell r="I17" t="str">
            <v>S</v>
          </cell>
          <cell r="J17">
            <v>36</v>
          </cell>
          <cell r="K17">
            <v>0</v>
          </cell>
        </row>
        <row r="18">
          <cell r="B18">
            <v>22.5625</v>
          </cell>
          <cell r="C18">
            <v>29.1</v>
          </cell>
          <cell r="D18">
            <v>17</v>
          </cell>
          <cell r="E18">
            <v>61.791666666666664</v>
          </cell>
          <cell r="F18">
            <v>84</v>
          </cell>
          <cell r="G18">
            <v>29</v>
          </cell>
          <cell r="H18">
            <v>19.079999999999998</v>
          </cell>
          <cell r="I18" t="str">
            <v>S</v>
          </cell>
          <cell r="J18">
            <v>39.24</v>
          </cell>
          <cell r="K18">
            <v>0</v>
          </cell>
        </row>
        <row r="19">
          <cell r="B19">
            <v>22.400000000000002</v>
          </cell>
          <cell r="C19">
            <v>29.9</v>
          </cell>
          <cell r="D19">
            <v>16.100000000000001</v>
          </cell>
          <cell r="E19">
            <v>60.708333333333336</v>
          </cell>
          <cell r="F19">
            <v>91</v>
          </cell>
          <cell r="G19">
            <v>25</v>
          </cell>
          <cell r="H19">
            <v>15.48</v>
          </cell>
          <cell r="I19" t="str">
            <v>SE</v>
          </cell>
          <cell r="J19">
            <v>30.240000000000002</v>
          </cell>
          <cell r="K19">
            <v>0</v>
          </cell>
        </row>
        <row r="20">
          <cell r="B20">
            <v>23.8</v>
          </cell>
          <cell r="C20">
            <v>30.7</v>
          </cell>
          <cell r="D20">
            <v>17.2</v>
          </cell>
          <cell r="E20">
            <v>54</v>
          </cell>
          <cell r="F20">
            <v>81</v>
          </cell>
          <cell r="G20">
            <v>28</v>
          </cell>
          <cell r="H20">
            <v>25.2</v>
          </cell>
          <cell r="I20" t="str">
            <v>S</v>
          </cell>
          <cell r="J20">
            <v>36</v>
          </cell>
          <cell r="K20">
            <v>0</v>
          </cell>
        </row>
        <row r="21">
          <cell r="B21">
            <v>24.866666666666671</v>
          </cell>
          <cell r="C21">
            <v>31.7</v>
          </cell>
          <cell r="D21">
            <v>16.3</v>
          </cell>
          <cell r="E21">
            <v>50.333333333333336</v>
          </cell>
          <cell r="F21">
            <v>85</v>
          </cell>
          <cell r="G21">
            <v>24</v>
          </cell>
          <cell r="H21">
            <v>18.36</v>
          </cell>
          <cell r="I21" t="str">
            <v>S</v>
          </cell>
          <cell r="J21">
            <v>32.04</v>
          </cell>
          <cell r="K21">
            <v>0</v>
          </cell>
        </row>
        <row r="22">
          <cell r="B22">
            <v>24.650000000000002</v>
          </cell>
          <cell r="C22">
            <v>32.5</v>
          </cell>
          <cell r="D22">
            <v>16.8</v>
          </cell>
          <cell r="E22">
            <v>51.416666666666664</v>
          </cell>
          <cell r="F22">
            <v>85</v>
          </cell>
          <cell r="G22">
            <v>28</v>
          </cell>
          <cell r="H22">
            <v>26.28</v>
          </cell>
          <cell r="I22" t="str">
            <v>NE</v>
          </cell>
          <cell r="J22">
            <v>38.519999999999996</v>
          </cell>
          <cell r="K22">
            <v>0</v>
          </cell>
        </row>
        <row r="23">
          <cell r="B23">
            <v>26.099999999999998</v>
          </cell>
          <cell r="C23">
            <v>33.700000000000003</v>
          </cell>
          <cell r="D23">
            <v>20.9</v>
          </cell>
          <cell r="E23">
            <v>56.375</v>
          </cell>
          <cell r="F23">
            <v>82</v>
          </cell>
          <cell r="G23">
            <v>34</v>
          </cell>
          <cell r="H23">
            <v>26.64</v>
          </cell>
          <cell r="I23" t="str">
            <v>NE</v>
          </cell>
          <cell r="J23">
            <v>39.96</v>
          </cell>
          <cell r="K23">
            <v>0</v>
          </cell>
        </row>
        <row r="24">
          <cell r="B24">
            <v>23.424999999999997</v>
          </cell>
          <cell r="C24">
            <v>28.9</v>
          </cell>
          <cell r="D24">
            <v>19.5</v>
          </cell>
          <cell r="E24">
            <v>81.5</v>
          </cell>
          <cell r="F24">
            <v>97</v>
          </cell>
          <cell r="G24">
            <v>59</v>
          </cell>
          <cell r="H24">
            <v>16.920000000000002</v>
          </cell>
          <cell r="I24" t="str">
            <v>NE</v>
          </cell>
          <cell r="J24">
            <v>34.200000000000003</v>
          </cell>
          <cell r="K24">
            <v>0</v>
          </cell>
        </row>
        <row r="25">
          <cell r="B25">
            <v>24.425000000000001</v>
          </cell>
          <cell r="C25">
            <v>31.7</v>
          </cell>
          <cell r="D25">
            <v>21.4</v>
          </cell>
          <cell r="E25">
            <v>83.333333333333329</v>
          </cell>
          <cell r="F25">
            <v>96</v>
          </cell>
          <cell r="G25">
            <v>55</v>
          </cell>
          <cell r="H25">
            <v>15.120000000000001</v>
          </cell>
          <cell r="I25" t="str">
            <v>NE</v>
          </cell>
          <cell r="J25">
            <v>46.080000000000005</v>
          </cell>
          <cell r="K25">
            <v>4.8</v>
          </cell>
        </row>
        <row r="26">
          <cell r="B26">
            <v>22.666666666666668</v>
          </cell>
          <cell r="C26">
            <v>24.8</v>
          </cell>
          <cell r="D26">
            <v>20.9</v>
          </cell>
          <cell r="E26">
            <v>87</v>
          </cell>
          <cell r="F26">
            <v>97</v>
          </cell>
          <cell r="G26">
            <v>72</v>
          </cell>
          <cell r="H26">
            <v>13.68</v>
          </cell>
          <cell r="I26" t="str">
            <v>NO</v>
          </cell>
          <cell r="J26">
            <v>23.040000000000003</v>
          </cell>
          <cell r="K26">
            <v>5.8000000000000007</v>
          </cell>
        </row>
        <row r="27">
          <cell r="B27">
            <v>24.612499999999997</v>
          </cell>
          <cell r="C27">
            <v>31.8</v>
          </cell>
          <cell r="D27">
            <v>19.600000000000001</v>
          </cell>
          <cell r="E27">
            <v>76.916666666666671</v>
          </cell>
          <cell r="F27">
            <v>97</v>
          </cell>
          <cell r="G27">
            <v>46</v>
          </cell>
          <cell r="H27">
            <v>7.9200000000000008</v>
          </cell>
          <cell r="I27" t="str">
            <v>SE</v>
          </cell>
          <cell r="J27">
            <v>16.920000000000002</v>
          </cell>
          <cell r="K27">
            <v>0</v>
          </cell>
        </row>
        <row r="28">
          <cell r="B28">
            <v>25.283333333333342</v>
          </cell>
          <cell r="C28">
            <v>30.6</v>
          </cell>
          <cell r="D28">
            <v>21.7</v>
          </cell>
          <cell r="E28">
            <v>80.25</v>
          </cell>
          <cell r="F28">
            <v>93</v>
          </cell>
          <cell r="G28">
            <v>59</v>
          </cell>
          <cell r="H28">
            <v>23.400000000000002</v>
          </cell>
          <cell r="I28" t="str">
            <v>NE</v>
          </cell>
          <cell r="J28">
            <v>39.24</v>
          </cell>
          <cell r="K28">
            <v>7.2</v>
          </cell>
        </row>
        <row r="29">
          <cell r="B29">
            <v>24.358333333333338</v>
          </cell>
          <cell r="C29">
            <v>29.5</v>
          </cell>
          <cell r="D29">
            <v>21.6</v>
          </cell>
          <cell r="E29">
            <v>87.791666666666671</v>
          </cell>
          <cell r="F29">
            <v>96</v>
          </cell>
          <cell r="G29">
            <v>64</v>
          </cell>
          <cell r="H29">
            <v>14.76</v>
          </cell>
          <cell r="I29" t="str">
            <v>NE</v>
          </cell>
          <cell r="J29">
            <v>60.480000000000004</v>
          </cell>
          <cell r="K29">
            <v>19.600000000000001</v>
          </cell>
        </row>
        <row r="30">
          <cell r="B30">
            <v>24.683333333333334</v>
          </cell>
          <cell r="C30">
            <v>30.7</v>
          </cell>
          <cell r="D30">
            <v>22</v>
          </cell>
          <cell r="E30">
            <v>84.791666666666671</v>
          </cell>
          <cell r="F30">
            <v>96</v>
          </cell>
          <cell r="G30">
            <v>60</v>
          </cell>
          <cell r="H30">
            <v>9.3600000000000012</v>
          </cell>
          <cell r="I30" t="str">
            <v>NE</v>
          </cell>
          <cell r="J30">
            <v>21.96</v>
          </cell>
          <cell r="K30">
            <v>0.2</v>
          </cell>
        </row>
        <row r="31">
          <cell r="B31">
            <v>27.183333333333334</v>
          </cell>
          <cell r="C31">
            <v>34.200000000000003</v>
          </cell>
          <cell r="D31">
            <v>22.1</v>
          </cell>
          <cell r="E31">
            <v>75.333333333333329</v>
          </cell>
          <cell r="F31">
            <v>97</v>
          </cell>
          <cell r="G31">
            <v>42</v>
          </cell>
          <cell r="H31">
            <v>10.08</v>
          </cell>
          <cell r="I31" t="str">
            <v>SO</v>
          </cell>
          <cell r="J31">
            <v>25.92</v>
          </cell>
          <cell r="K31">
            <v>0.8</v>
          </cell>
        </row>
        <row r="32">
          <cell r="B32">
            <v>26.666666666666671</v>
          </cell>
          <cell r="C32">
            <v>32.1</v>
          </cell>
          <cell r="D32">
            <v>21.8</v>
          </cell>
          <cell r="E32">
            <v>75.333333333333329</v>
          </cell>
          <cell r="F32">
            <v>94</v>
          </cell>
          <cell r="G32">
            <v>54</v>
          </cell>
          <cell r="H32">
            <v>20.52</v>
          </cell>
          <cell r="I32" t="str">
            <v>NE</v>
          </cell>
          <cell r="J32">
            <v>33.119999999999997</v>
          </cell>
          <cell r="K32">
            <v>0</v>
          </cell>
        </row>
        <row r="33">
          <cell r="B33">
            <v>26.854166666666671</v>
          </cell>
          <cell r="C33">
            <v>32.4</v>
          </cell>
          <cell r="D33">
            <v>22.8</v>
          </cell>
          <cell r="E33">
            <v>67.583333333333329</v>
          </cell>
          <cell r="F33">
            <v>87</v>
          </cell>
          <cell r="G33">
            <v>46</v>
          </cell>
          <cell r="H33">
            <v>27</v>
          </cell>
          <cell r="I33" t="str">
            <v>NE</v>
          </cell>
          <cell r="J33">
            <v>44.64</v>
          </cell>
          <cell r="K33">
            <v>0</v>
          </cell>
        </row>
        <row r="34">
          <cell r="B34">
            <v>26.333333333333332</v>
          </cell>
          <cell r="C34">
            <v>33.299999999999997</v>
          </cell>
          <cell r="D34">
            <v>21.6</v>
          </cell>
          <cell r="E34">
            <v>76.458333333333329</v>
          </cell>
          <cell r="F34">
            <v>94</v>
          </cell>
          <cell r="G34">
            <v>52</v>
          </cell>
          <cell r="H34">
            <v>21.240000000000002</v>
          </cell>
          <cell r="I34" t="str">
            <v>NE</v>
          </cell>
          <cell r="J34">
            <v>50.04</v>
          </cell>
          <cell r="K34">
            <v>10.399999999999999</v>
          </cell>
        </row>
        <row r="35">
          <cell r="I35" t="str">
            <v>NE</v>
          </cell>
        </row>
      </sheetData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5">
          <cell r="B5">
            <v>27.658333333333328</v>
          </cell>
        </row>
      </sheetData>
      <sheetData sheetId="10" refreshError="1">
        <row r="5">
          <cell r="B5">
            <v>26.104166666666668</v>
          </cell>
          <cell r="C5">
            <v>31.6</v>
          </cell>
          <cell r="D5">
            <v>23.4</v>
          </cell>
          <cell r="E5">
            <v>73.5</v>
          </cell>
          <cell r="F5">
            <v>86</v>
          </cell>
          <cell r="G5">
            <v>47</v>
          </cell>
          <cell r="H5">
            <v>19.440000000000001</v>
          </cell>
          <cell r="I5" t="str">
            <v>N</v>
          </cell>
          <cell r="J5">
            <v>42.480000000000004</v>
          </cell>
          <cell r="K5">
            <v>0</v>
          </cell>
        </row>
        <row r="6">
          <cell r="B6">
            <v>26.141666666666666</v>
          </cell>
          <cell r="C6">
            <v>33.4</v>
          </cell>
          <cell r="D6">
            <v>21.5</v>
          </cell>
          <cell r="E6">
            <v>74.541666666666671</v>
          </cell>
          <cell r="F6">
            <v>94</v>
          </cell>
          <cell r="G6">
            <v>42</v>
          </cell>
          <cell r="H6">
            <v>18.720000000000002</v>
          </cell>
          <cell r="I6" t="str">
            <v>N</v>
          </cell>
          <cell r="J6">
            <v>33.840000000000003</v>
          </cell>
          <cell r="K6">
            <v>0</v>
          </cell>
        </row>
        <row r="7">
          <cell r="B7">
            <v>24.970833333333335</v>
          </cell>
          <cell r="C7">
            <v>32.799999999999997</v>
          </cell>
          <cell r="D7">
            <v>21.7</v>
          </cell>
          <cell r="E7">
            <v>80.375</v>
          </cell>
          <cell r="F7">
            <v>93</v>
          </cell>
          <cell r="G7">
            <v>48</v>
          </cell>
          <cell r="H7">
            <v>18.720000000000002</v>
          </cell>
          <cell r="I7" t="str">
            <v>N</v>
          </cell>
          <cell r="J7">
            <v>38.159999999999997</v>
          </cell>
          <cell r="K7">
            <v>2.2000000000000002</v>
          </cell>
        </row>
        <row r="8">
          <cell r="B8">
            <v>24.887499999999999</v>
          </cell>
          <cell r="C8">
            <v>31.6</v>
          </cell>
          <cell r="D8">
            <v>21.9</v>
          </cell>
          <cell r="E8">
            <v>83.25</v>
          </cell>
          <cell r="F8">
            <v>96</v>
          </cell>
          <cell r="G8">
            <v>52</v>
          </cell>
          <cell r="H8">
            <v>21.6</v>
          </cell>
          <cell r="I8" t="str">
            <v>N</v>
          </cell>
          <cell r="J8">
            <v>53.28</v>
          </cell>
          <cell r="K8">
            <v>0</v>
          </cell>
        </row>
        <row r="9">
          <cell r="B9">
            <v>26.24166666666666</v>
          </cell>
          <cell r="C9">
            <v>32.799999999999997</v>
          </cell>
          <cell r="D9">
            <v>21.9</v>
          </cell>
          <cell r="E9">
            <v>75.041666666666671</v>
          </cell>
          <cell r="F9">
            <v>94</v>
          </cell>
          <cell r="G9">
            <v>45</v>
          </cell>
          <cell r="H9">
            <v>11.520000000000001</v>
          </cell>
          <cell r="I9" t="str">
            <v>L</v>
          </cell>
          <cell r="J9">
            <v>21.240000000000002</v>
          </cell>
          <cell r="K9">
            <v>0</v>
          </cell>
        </row>
        <row r="10">
          <cell r="B10">
            <v>27.579166666666669</v>
          </cell>
          <cell r="C10">
            <v>34.4</v>
          </cell>
          <cell r="D10">
            <v>21.9</v>
          </cell>
          <cell r="E10">
            <v>66.541666666666671</v>
          </cell>
          <cell r="F10">
            <v>89</v>
          </cell>
          <cell r="G10">
            <v>44</v>
          </cell>
          <cell r="H10">
            <v>19.079999999999998</v>
          </cell>
          <cell r="I10" t="str">
            <v>L</v>
          </cell>
          <cell r="J10">
            <v>51.84</v>
          </cell>
          <cell r="K10">
            <v>0</v>
          </cell>
        </row>
        <row r="11">
          <cell r="B11">
            <v>26.020833333333339</v>
          </cell>
          <cell r="C11">
            <v>33</v>
          </cell>
          <cell r="D11">
            <v>21.4</v>
          </cell>
          <cell r="E11">
            <v>73.458333333333329</v>
          </cell>
          <cell r="F11">
            <v>92</v>
          </cell>
          <cell r="G11">
            <v>47</v>
          </cell>
          <cell r="H11">
            <v>28.08</v>
          </cell>
          <cell r="I11" t="str">
            <v>N</v>
          </cell>
          <cell r="J11">
            <v>55.080000000000005</v>
          </cell>
          <cell r="K11">
            <v>0.2</v>
          </cell>
        </row>
        <row r="12">
          <cell r="B12">
            <v>22.379166666666663</v>
          </cell>
          <cell r="C12">
            <v>26</v>
          </cell>
          <cell r="D12">
            <v>19.8</v>
          </cell>
          <cell r="E12">
            <v>83.041666666666671</v>
          </cell>
          <cell r="F12">
            <v>96</v>
          </cell>
          <cell r="G12">
            <v>66</v>
          </cell>
          <cell r="H12">
            <v>19.079999999999998</v>
          </cell>
          <cell r="I12" t="str">
            <v>NE</v>
          </cell>
          <cell r="J12">
            <v>42.480000000000004</v>
          </cell>
          <cell r="K12">
            <v>22.000000000000004</v>
          </cell>
        </row>
        <row r="13">
          <cell r="B13">
            <v>25.654166666666669</v>
          </cell>
          <cell r="C13">
            <v>32.1</v>
          </cell>
          <cell r="D13">
            <v>20.2</v>
          </cell>
          <cell r="E13">
            <v>70.458333333333329</v>
          </cell>
          <cell r="F13">
            <v>93</v>
          </cell>
          <cell r="G13">
            <v>39</v>
          </cell>
          <cell r="H13">
            <v>8.2799999999999994</v>
          </cell>
          <cell r="I13" t="str">
            <v>SE</v>
          </cell>
          <cell r="J13">
            <v>18.720000000000002</v>
          </cell>
          <cell r="K13">
            <v>0</v>
          </cell>
        </row>
        <row r="14">
          <cell r="B14">
            <v>27.462499999999995</v>
          </cell>
          <cell r="C14">
            <v>33.4</v>
          </cell>
          <cell r="D14">
            <v>23</v>
          </cell>
          <cell r="E14">
            <v>59.083333333333336</v>
          </cell>
          <cell r="F14">
            <v>78</v>
          </cell>
          <cell r="G14">
            <v>36</v>
          </cell>
          <cell r="H14">
            <v>15.48</v>
          </cell>
          <cell r="I14" t="str">
            <v>SE</v>
          </cell>
          <cell r="J14">
            <v>30.96</v>
          </cell>
          <cell r="K14">
            <v>0</v>
          </cell>
        </row>
        <row r="15">
          <cell r="B15">
            <v>25.033333333333335</v>
          </cell>
          <cell r="C15">
            <v>32.700000000000003</v>
          </cell>
          <cell r="D15">
            <v>19.8</v>
          </cell>
          <cell r="E15">
            <v>60.5</v>
          </cell>
          <cell r="F15">
            <v>91</v>
          </cell>
          <cell r="G15">
            <v>34</v>
          </cell>
          <cell r="H15">
            <v>27</v>
          </cell>
          <cell r="I15" t="str">
            <v>NE</v>
          </cell>
          <cell r="J15">
            <v>53.64</v>
          </cell>
          <cell r="K15">
            <v>8.8000000000000007</v>
          </cell>
        </row>
        <row r="16">
          <cell r="B16">
            <v>21.408333333333335</v>
          </cell>
          <cell r="C16">
            <v>26.3</v>
          </cell>
          <cell r="D16">
            <v>18.5</v>
          </cell>
          <cell r="E16">
            <v>84.708333333333329</v>
          </cell>
          <cell r="F16">
            <v>95</v>
          </cell>
          <cell r="G16">
            <v>66</v>
          </cell>
          <cell r="H16">
            <v>26.28</v>
          </cell>
          <cell r="I16" t="str">
            <v>L</v>
          </cell>
          <cell r="J16">
            <v>47.16</v>
          </cell>
          <cell r="K16">
            <v>13.6</v>
          </cell>
        </row>
        <row r="17">
          <cell r="B17">
            <v>24.737499999999997</v>
          </cell>
          <cell r="C17">
            <v>30.5</v>
          </cell>
          <cell r="D17">
            <v>20.2</v>
          </cell>
          <cell r="E17">
            <v>70.958333333333329</v>
          </cell>
          <cell r="F17">
            <v>93</v>
          </cell>
          <cell r="G17">
            <v>39</v>
          </cell>
          <cell r="H17">
            <v>19.079999999999998</v>
          </cell>
          <cell r="I17" t="str">
            <v>SO</v>
          </cell>
          <cell r="J17">
            <v>34.200000000000003</v>
          </cell>
          <cell r="K17">
            <v>0.2</v>
          </cell>
        </row>
        <row r="18">
          <cell r="B18">
            <v>23.337499999999995</v>
          </cell>
          <cell r="C18">
            <v>29.5</v>
          </cell>
          <cell r="D18">
            <v>18.5</v>
          </cell>
          <cell r="E18">
            <v>60.333333333333336</v>
          </cell>
          <cell r="F18">
            <v>80</v>
          </cell>
          <cell r="G18">
            <v>29</v>
          </cell>
          <cell r="H18">
            <v>23.759999999999998</v>
          </cell>
          <cell r="I18" t="str">
            <v>S</v>
          </cell>
          <cell r="J18">
            <v>39.24</v>
          </cell>
          <cell r="K18">
            <v>0</v>
          </cell>
        </row>
        <row r="19">
          <cell r="B19">
            <v>23.224999999999998</v>
          </cell>
          <cell r="C19">
            <v>29.4</v>
          </cell>
          <cell r="D19">
            <v>17.600000000000001</v>
          </cell>
          <cell r="E19">
            <v>57.083333333333336</v>
          </cell>
          <cell r="F19">
            <v>90</v>
          </cell>
          <cell r="G19">
            <v>27</v>
          </cell>
          <cell r="H19">
            <v>16.920000000000002</v>
          </cell>
          <cell r="I19" t="str">
            <v>SE</v>
          </cell>
          <cell r="J19">
            <v>31.680000000000003</v>
          </cell>
          <cell r="K19">
            <v>0</v>
          </cell>
        </row>
        <row r="20">
          <cell r="B20">
            <v>24.512499999999999</v>
          </cell>
          <cell r="C20">
            <v>29.8</v>
          </cell>
          <cell r="D20">
            <v>18.8</v>
          </cell>
          <cell r="E20">
            <v>50.208333333333336</v>
          </cell>
          <cell r="F20">
            <v>75</v>
          </cell>
          <cell r="G20">
            <v>29</v>
          </cell>
          <cell r="H20">
            <v>14.4</v>
          </cell>
          <cell r="I20" t="str">
            <v>S</v>
          </cell>
          <cell r="J20">
            <v>28.8</v>
          </cell>
          <cell r="K20">
            <v>0</v>
          </cell>
        </row>
        <row r="21">
          <cell r="B21">
            <v>25.504166666666663</v>
          </cell>
          <cell r="C21">
            <v>31.2</v>
          </cell>
          <cell r="D21">
            <v>18.3</v>
          </cell>
          <cell r="E21">
            <v>45.666666666666664</v>
          </cell>
          <cell r="F21">
            <v>76</v>
          </cell>
          <cell r="G21">
            <v>24</v>
          </cell>
          <cell r="H21">
            <v>13.32</v>
          </cell>
          <cell r="I21" t="str">
            <v>S</v>
          </cell>
          <cell r="J21">
            <v>28.44</v>
          </cell>
          <cell r="K21">
            <v>0</v>
          </cell>
        </row>
        <row r="22">
          <cell r="B22">
            <v>25.816666666666663</v>
          </cell>
          <cell r="C22">
            <v>32.700000000000003</v>
          </cell>
          <cell r="D22">
            <v>19</v>
          </cell>
          <cell r="E22">
            <v>42.416666666666664</v>
          </cell>
          <cell r="F22">
            <v>64</v>
          </cell>
          <cell r="G22">
            <v>26</v>
          </cell>
          <cell r="H22">
            <v>17.64</v>
          </cell>
          <cell r="I22" t="str">
            <v>L</v>
          </cell>
          <cell r="J22">
            <v>32.04</v>
          </cell>
          <cell r="K22">
            <v>0</v>
          </cell>
        </row>
        <row r="23">
          <cell r="B23">
            <v>26.583333333333325</v>
          </cell>
          <cell r="C23">
            <v>35.4</v>
          </cell>
          <cell r="D23">
            <v>21.7</v>
          </cell>
          <cell r="E23">
            <v>49.916666666666664</v>
          </cell>
          <cell r="F23">
            <v>70</v>
          </cell>
          <cell r="G23">
            <v>29</v>
          </cell>
          <cell r="H23">
            <v>28.08</v>
          </cell>
          <cell r="I23" t="str">
            <v>L</v>
          </cell>
          <cell r="J23">
            <v>53.28</v>
          </cell>
          <cell r="K23">
            <v>0</v>
          </cell>
        </row>
        <row r="24">
          <cell r="B24">
            <v>23.512499999999999</v>
          </cell>
          <cell r="C24">
            <v>30.3</v>
          </cell>
          <cell r="D24">
            <v>19.899999999999999</v>
          </cell>
          <cell r="E24">
            <v>78.25</v>
          </cell>
          <cell r="F24">
            <v>92</v>
          </cell>
          <cell r="G24">
            <v>54</v>
          </cell>
          <cell r="H24">
            <v>13.68</v>
          </cell>
          <cell r="I24" t="str">
            <v>NE</v>
          </cell>
          <cell r="J24">
            <v>51.480000000000004</v>
          </cell>
          <cell r="K24">
            <v>10.4</v>
          </cell>
        </row>
        <row r="25">
          <cell r="B25">
            <v>24.691666666666674</v>
          </cell>
          <cell r="C25">
            <v>31.1</v>
          </cell>
          <cell r="D25">
            <v>21.4</v>
          </cell>
          <cell r="E25">
            <v>79.125</v>
          </cell>
          <cell r="F25">
            <v>93</v>
          </cell>
          <cell r="G25">
            <v>54</v>
          </cell>
          <cell r="H25">
            <v>16.2</v>
          </cell>
          <cell r="I25" t="str">
            <v>NE</v>
          </cell>
          <cell r="J25">
            <v>28.08</v>
          </cell>
          <cell r="K25">
            <v>0.2</v>
          </cell>
        </row>
        <row r="26">
          <cell r="B26">
            <v>21.95</v>
          </cell>
          <cell r="C26">
            <v>25.5</v>
          </cell>
          <cell r="D26">
            <v>19.899999999999999</v>
          </cell>
          <cell r="E26">
            <v>89</v>
          </cell>
          <cell r="F26">
            <v>96</v>
          </cell>
          <cell r="G26">
            <v>71</v>
          </cell>
          <cell r="H26">
            <v>16.920000000000002</v>
          </cell>
          <cell r="I26" t="str">
            <v>NO</v>
          </cell>
          <cell r="J26">
            <v>34.200000000000003</v>
          </cell>
          <cell r="K26">
            <v>24.599999999999994</v>
          </cell>
        </row>
        <row r="27">
          <cell r="B27">
            <v>23.804166666666664</v>
          </cell>
          <cell r="C27">
            <v>29.8</v>
          </cell>
          <cell r="D27">
            <v>18.899999999999999</v>
          </cell>
          <cell r="E27">
            <v>78.25</v>
          </cell>
          <cell r="F27">
            <v>96</v>
          </cell>
          <cell r="G27">
            <v>52</v>
          </cell>
          <cell r="H27">
            <v>13.32</v>
          </cell>
          <cell r="I27" t="str">
            <v>SE</v>
          </cell>
          <cell r="J27">
            <v>23.759999999999998</v>
          </cell>
          <cell r="K27">
            <v>0.2</v>
          </cell>
        </row>
        <row r="28">
          <cell r="B28">
            <v>26.204166666666669</v>
          </cell>
          <cell r="C28">
            <v>32.799999999999997</v>
          </cell>
          <cell r="D28">
            <v>22.4</v>
          </cell>
          <cell r="E28">
            <v>74.583333333333329</v>
          </cell>
          <cell r="F28">
            <v>89</v>
          </cell>
          <cell r="G28">
            <v>45</v>
          </cell>
          <cell r="H28">
            <v>21.6</v>
          </cell>
          <cell r="I28" t="str">
            <v>L</v>
          </cell>
          <cell r="J28">
            <v>34.56</v>
          </cell>
          <cell r="K28">
            <v>0</v>
          </cell>
        </row>
        <row r="29">
          <cell r="B29">
            <v>24.208333333333339</v>
          </cell>
          <cell r="C29">
            <v>29.8</v>
          </cell>
          <cell r="D29">
            <v>22.2</v>
          </cell>
          <cell r="E29">
            <v>87.375</v>
          </cell>
          <cell r="F29">
            <v>96</v>
          </cell>
          <cell r="G29">
            <v>65</v>
          </cell>
          <cell r="H29">
            <v>21.6</v>
          </cell>
          <cell r="I29" t="str">
            <v>NE</v>
          </cell>
          <cell r="J29">
            <v>48.6</v>
          </cell>
          <cell r="K29">
            <v>34</v>
          </cell>
        </row>
        <row r="30">
          <cell r="B30">
            <v>24.075000000000003</v>
          </cell>
          <cell r="C30">
            <v>29.1</v>
          </cell>
          <cell r="D30">
            <v>21</v>
          </cell>
          <cell r="E30">
            <v>85.083333333333329</v>
          </cell>
          <cell r="F30">
            <v>96</v>
          </cell>
          <cell r="G30">
            <v>63</v>
          </cell>
          <cell r="H30">
            <v>23.400000000000002</v>
          </cell>
          <cell r="I30" t="str">
            <v>NO</v>
          </cell>
          <cell r="J30">
            <v>38.159999999999997</v>
          </cell>
          <cell r="K30">
            <v>7</v>
          </cell>
        </row>
        <row r="31">
          <cell r="B31">
            <v>26.224999999999994</v>
          </cell>
          <cell r="C31">
            <v>31.3</v>
          </cell>
          <cell r="D31">
            <v>22.3</v>
          </cell>
          <cell r="E31">
            <v>78.541666666666671</v>
          </cell>
          <cell r="F31">
            <v>95</v>
          </cell>
          <cell r="G31">
            <v>53</v>
          </cell>
          <cell r="H31">
            <v>9</v>
          </cell>
          <cell r="I31" t="str">
            <v>NO</v>
          </cell>
          <cell r="J31">
            <v>32.04</v>
          </cell>
          <cell r="K31">
            <v>0.6</v>
          </cell>
        </row>
        <row r="32">
          <cell r="B32">
            <v>25.833333333333329</v>
          </cell>
          <cell r="C32">
            <v>32.200000000000003</v>
          </cell>
          <cell r="D32">
            <v>21.4</v>
          </cell>
          <cell r="E32">
            <v>75.333333333333329</v>
          </cell>
          <cell r="F32">
            <v>95</v>
          </cell>
          <cell r="G32">
            <v>46</v>
          </cell>
          <cell r="H32">
            <v>16.920000000000002</v>
          </cell>
          <cell r="I32" t="str">
            <v>L</v>
          </cell>
          <cell r="J32">
            <v>63</v>
          </cell>
          <cell r="K32">
            <v>1.5999999999999999</v>
          </cell>
        </row>
        <row r="33">
          <cell r="B33">
            <v>26.904166666666665</v>
          </cell>
          <cell r="C33">
            <v>32.1</v>
          </cell>
          <cell r="D33">
            <v>22.9</v>
          </cell>
          <cell r="E33">
            <v>69.416666666666671</v>
          </cell>
          <cell r="F33">
            <v>90</v>
          </cell>
          <cell r="G33">
            <v>48</v>
          </cell>
          <cell r="H33">
            <v>18.720000000000002</v>
          </cell>
          <cell r="I33" t="str">
            <v>NE</v>
          </cell>
          <cell r="J33">
            <v>37.800000000000004</v>
          </cell>
          <cell r="K33">
            <v>0</v>
          </cell>
        </row>
        <row r="34">
          <cell r="B34">
            <v>26.166666666666668</v>
          </cell>
          <cell r="C34">
            <v>31.9</v>
          </cell>
          <cell r="D34">
            <v>22.5</v>
          </cell>
          <cell r="E34">
            <v>77.5</v>
          </cell>
          <cell r="F34">
            <v>91</v>
          </cell>
          <cell r="G34">
            <v>54</v>
          </cell>
          <cell r="H34">
            <v>18.720000000000002</v>
          </cell>
          <cell r="I34" t="str">
            <v>NE</v>
          </cell>
          <cell r="J34">
            <v>50.76</v>
          </cell>
          <cell r="K34">
            <v>0.60000000000000009</v>
          </cell>
        </row>
        <row r="35">
          <cell r="I35" t="str">
            <v>L</v>
          </cell>
        </row>
      </sheetData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5">
          <cell r="B5">
            <v>29.249999999999996</v>
          </cell>
        </row>
      </sheetData>
      <sheetData sheetId="10" refreshError="1">
        <row r="5">
          <cell r="B5">
            <v>27.829166666666666</v>
          </cell>
          <cell r="C5">
            <v>33.5</v>
          </cell>
          <cell r="D5">
            <v>25</v>
          </cell>
          <cell r="E5">
            <v>69.458333333333329</v>
          </cell>
          <cell r="F5">
            <v>83</v>
          </cell>
          <cell r="G5">
            <v>45</v>
          </cell>
          <cell r="H5">
            <v>15.48</v>
          </cell>
          <cell r="I5" t="str">
            <v>N</v>
          </cell>
          <cell r="J5">
            <v>36.36</v>
          </cell>
          <cell r="K5">
            <v>0</v>
          </cell>
        </row>
        <row r="6">
          <cell r="B6">
            <v>26.616666666666671</v>
          </cell>
          <cell r="C6">
            <v>33.200000000000003</v>
          </cell>
          <cell r="D6">
            <v>22.8</v>
          </cell>
          <cell r="E6">
            <v>74.375</v>
          </cell>
          <cell r="F6">
            <v>89</v>
          </cell>
          <cell r="G6">
            <v>49</v>
          </cell>
          <cell r="H6">
            <v>14.4</v>
          </cell>
          <cell r="I6" t="str">
            <v>L</v>
          </cell>
          <cell r="J6">
            <v>28.08</v>
          </cell>
          <cell r="K6">
            <v>1.2</v>
          </cell>
        </row>
        <row r="7">
          <cell r="B7">
            <v>26.629166666666666</v>
          </cell>
          <cell r="C7">
            <v>34.5</v>
          </cell>
          <cell r="D7">
            <v>22.2</v>
          </cell>
          <cell r="E7">
            <v>73.625</v>
          </cell>
          <cell r="F7">
            <v>94</v>
          </cell>
          <cell r="G7">
            <v>41</v>
          </cell>
          <cell r="H7">
            <v>14.04</v>
          </cell>
          <cell r="I7" t="str">
            <v>N</v>
          </cell>
          <cell r="J7">
            <v>29.16</v>
          </cell>
          <cell r="K7">
            <v>0</v>
          </cell>
        </row>
        <row r="8">
          <cell r="B8">
            <v>26.220833333333331</v>
          </cell>
          <cell r="C8">
            <v>33.5</v>
          </cell>
          <cell r="D8">
            <v>22.8</v>
          </cell>
          <cell r="E8">
            <v>78.458333333333329</v>
          </cell>
          <cell r="F8">
            <v>92</v>
          </cell>
          <cell r="G8">
            <v>45</v>
          </cell>
          <cell r="H8">
            <v>16.920000000000002</v>
          </cell>
          <cell r="I8" t="str">
            <v>N</v>
          </cell>
          <cell r="J8">
            <v>38.519999999999996</v>
          </cell>
          <cell r="K8">
            <v>2.8</v>
          </cell>
        </row>
        <row r="9">
          <cell r="B9">
            <v>25.847826086956527</v>
          </cell>
          <cell r="C9">
            <v>33.1</v>
          </cell>
          <cell r="D9">
            <v>21.2</v>
          </cell>
          <cell r="E9">
            <v>76.043478260869563</v>
          </cell>
          <cell r="F9">
            <v>92</v>
          </cell>
          <cell r="G9">
            <v>47</v>
          </cell>
          <cell r="H9">
            <v>10.44</v>
          </cell>
          <cell r="I9" t="str">
            <v>SO</v>
          </cell>
          <cell r="J9">
            <v>21.240000000000002</v>
          </cell>
          <cell r="K9">
            <v>0</v>
          </cell>
        </row>
        <row r="10">
          <cell r="B10">
            <v>27.216666666666669</v>
          </cell>
          <cell r="C10">
            <v>36.4</v>
          </cell>
          <cell r="D10">
            <v>23.3</v>
          </cell>
          <cell r="E10">
            <v>75.958333333333329</v>
          </cell>
          <cell r="F10">
            <v>93</v>
          </cell>
          <cell r="G10">
            <v>40</v>
          </cell>
          <cell r="H10">
            <v>28.8</v>
          </cell>
          <cell r="I10" t="str">
            <v>SE</v>
          </cell>
          <cell r="J10">
            <v>60.12</v>
          </cell>
          <cell r="K10">
            <v>11.399999999999999</v>
          </cell>
        </row>
        <row r="11">
          <cell r="B11">
            <v>27.320833333333336</v>
          </cell>
          <cell r="C11">
            <v>34.6</v>
          </cell>
          <cell r="D11">
            <v>21.5</v>
          </cell>
          <cell r="E11">
            <v>74</v>
          </cell>
          <cell r="F11">
            <v>95</v>
          </cell>
          <cell r="G11">
            <v>45</v>
          </cell>
          <cell r="H11">
            <v>17.28</v>
          </cell>
          <cell r="I11" t="str">
            <v>N</v>
          </cell>
          <cell r="J11">
            <v>35.28</v>
          </cell>
          <cell r="K11">
            <v>0.2</v>
          </cell>
        </row>
        <row r="12">
          <cell r="B12">
            <v>24.554166666666664</v>
          </cell>
          <cell r="C12">
            <v>30.6</v>
          </cell>
          <cell r="D12">
            <v>20.3</v>
          </cell>
          <cell r="E12">
            <v>80.625</v>
          </cell>
          <cell r="F12">
            <v>96</v>
          </cell>
          <cell r="G12">
            <v>61</v>
          </cell>
          <cell r="H12">
            <v>11.16</v>
          </cell>
          <cell r="I12" t="str">
            <v>N</v>
          </cell>
          <cell r="J12">
            <v>54</v>
          </cell>
          <cell r="K12">
            <v>43.2</v>
          </cell>
        </row>
        <row r="13">
          <cell r="B13">
            <v>26.741666666666664</v>
          </cell>
          <cell r="C13">
            <v>34</v>
          </cell>
          <cell r="D13">
            <v>22.1</v>
          </cell>
          <cell r="E13">
            <v>71.541666666666671</v>
          </cell>
          <cell r="F13">
            <v>94</v>
          </cell>
          <cell r="G13">
            <v>39</v>
          </cell>
          <cell r="H13">
            <v>10.8</v>
          </cell>
          <cell r="I13" t="str">
            <v>NE</v>
          </cell>
          <cell r="J13">
            <v>20.88</v>
          </cell>
          <cell r="K13">
            <v>0</v>
          </cell>
        </row>
        <row r="14">
          <cell r="B14">
            <v>28.233333333333331</v>
          </cell>
          <cell r="C14">
            <v>35.700000000000003</v>
          </cell>
          <cell r="D14">
            <v>20.8</v>
          </cell>
          <cell r="E14">
            <v>61.791666666666664</v>
          </cell>
          <cell r="F14">
            <v>91</v>
          </cell>
          <cell r="G14">
            <v>34</v>
          </cell>
          <cell r="H14">
            <v>10.08</v>
          </cell>
          <cell r="I14" t="str">
            <v>SE</v>
          </cell>
          <cell r="J14">
            <v>23.400000000000002</v>
          </cell>
          <cell r="K14">
            <v>0</v>
          </cell>
        </row>
        <row r="15">
          <cell r="B15">
            <v>28.513043478260872</v>
          </cell>
          <cell r="C15">
            <v>34.200000000000003</v>
          </cell>
          <cell r="D15">
            <v>24.2</v>
          </cell>
          <cell r="E15">
            <v>65.695652173913047</v>
          </cell>
          <cell r="F15">
            <v>83</v>
          </cell>
          <cell r="G15">
            <v>46</v>
          </cell>
          <cell r="H15">
            <v>16.2</v>
          </cell>
          <cell r="I15" t="str">
            <v>N</v>
          </cell>
          <cell r="J15">
            <v>34.200000000000003</v>
          </cell>
          <cell r="K15">
            <v>0</v>
          </cell>
        </row>
        <row r="16">
          <cell r="B16">
            <v>21.9375</v>
          </cell>
          <cell r="C16">
            <v>29.9</v>
          </cell>
          <cell r="D16">
            <v>19.3</v>
          </cell>
          <cell r="E16">
            <v>87.75</v>
          </cell>
          <cell r="F16">
            <v>95</v>
          </cell>
          <cell r="G16">
            <v>61</v>
          </cell>
          <cell r="H16">
            <v>14.76</v>
          </cell>
          <cell r="I16" t="str">
            <v>SO</v>
          </cell>
          <cell r="J16">
            <v>35.64</v>
          </cell>
          <cell r="K16">
            <v>64.800000000000011</v>
          </cell>
        </row>
        <row r="17">
          <cell r="B17">
            <v>24.474999999999994</v>
          </cell>
          <cell r="C17">
            <v>31.3</v>
          </cell>
          <cell r="D17">
            <v>19.100000000000001</v>
          </cell>
          <cell r="E17">
            <v>74.375</v>
          </cell>
          <cell r="F17">
            <v>95</v>
          </cell>
          <cell r="G17">
            <v>44</v>
          </cell>
          <cell r="H17">
            <v>12.96</v>
          </cell>
          <cell r="I17" t="str">
            <v>SO</v>
          </cell>
          <cell r="J17">
            <v>33.840000000000003</v>
          </cell>
          <cell r="K17">
            <v>0</v>
          </cell>
        </row>
        <row r="18">
          <cell r="B18">
            <v>24.420833333333331</v>
          </cell>
          <cell r="C18">
            <v>29.7</v>
          </cell>
          <cell r="D18">
            <v>19.8</v>
          </cell>
          <cell r="E18">
            <v>57.333333333333336</v>
          </cell>
          <cell r="F18">
            <v>80</v>
          </cell>
          <cell r="G18">
            <v>32</v>
          </cell>
          <cell r="H18">
            <v>11.879999999999999</v>
          </cell>
          <cell r="I18" t="str">
            <v>SO</v>
          </cell>
          <cell r="J18">
            <v>31.319999999999997</v>
          </cell>
          <cell r="K18">
            <v>0</v>
          </cell>
        </row>
        <row r="19">
          <cell r="B19">
            <v>23.691666666666666</v>
          </cell>
          <cell r="C19">
            <v>32.200000000000003</v>
          </cell>
          <cell r="D19">
            <v>14.3</v>
          </cell>
          <cell r="E19">
            <v>56.791666666666664</v>
          </cell>
          <cell r="F19">
            <v>94</v>
          </cell>
          <cell r="G19">
            <v>20</v>
          </cell>
          <cell r="H19">
            <v>6.48</v>
          </cell>
          <cell r="I19" t="str">
            <v>S</v>
          </cell>
          <cell r="J19">
            <v>21.240000000000002</v>
          </cell>
          <cell r="K19">
            <v>0</v>
          </cell>
        </row>
        <row r="20">
          <cell r="B20">
            <v>25.256521739130434</v>
          </cell>
          <cell r="C20">
            <v>33.299999999999997</v>
          </cell>
          <cell r="D20">
            <v>16.3</v>
          </cell>
          <cell r="E20">
            <v>52</v>
          </cell>
          <cell r="F20">
            <v>85</v>
          </cell>
          <cell r="G20">
            <v>27</v>
          </cell>
          <cell r="H20">
            <v>11.16</v>
          </cell>
          <cell r="I20" t="str">
            <v>S</v>
          </cell>
          <cell r="J20">
            <v>28.8</v>
          </cell>
          <cell r="K20">
            <v>0</v>
          </cell>
        </row>
        <row r="21">
          <cell r="B21">
            <v>26.541666666666668</v>
          </cell>
          <cell r="C21">
            <v>33.4</v>
          </cell>
          <cell r="D21">
            <v>18</v>
          </cell>
          <cell r="E21">
            <v>47.541666666666664</v>
          </cell>
          <cell r="F21">
            <v>79</v>
          </cell>
          <cell r="G21">
            <v>22</v>
          </cell>
          <cell r="H21">
            <v>12.24</v>
          </cell>
          <cell r="I21" t="str">
            <v>L</v>
          </cell>
          <cell r="J21">
            <v>24.12</v>
          </cell>
          <cell r="K21">
            <v>0</v>
          </cell>
        </row>
        <row r="22">
          <cell r="B22">
            <v>26.633333333333329</v>
          </cell>
          <cell r="C22">
            <v>34.1</v>
          </cell>
          <cell r="D22">
            <v>16.399999999999999</v>
          </cell>
          <cell r="E22">
            <v>47.625</v>
          </cell>
          <cell r="F22">
            <v>92</v>
          </cell>
          <cell r="G22">
            <v>23</v>
          </cell>
          <cell r="H22">
            <v>18.36</v>
          </cell>
          <cell r="I22" t="str">
            <v>N</v>
          </cell>
          <cell r="J22">
            <v>32.4</v>
          </cell>
          <cell r="K22">
            <v>0</v>
          </cell>
        </row>
        <row r="23">
          <cell r="B23">
            <v>24.950000000000006</v>
          </cell>
          <cell r="C23">
            <v>32.4</v>
          </cell>
          <cell r="D23">
            <v>18.2</v>
          </cell>
          <cell r="E23">
            <v>63.166666666666664</v>
          </cell>
          <cell r="F23">
            <v>88</v>
          </cell>
          <cell r="G23">
            <v>32</v>
          </cell>
          <cell r="H23">
            <v>16.559999999999999</v>
          </cell>
          <cell r="I23" t="str">
            <v>N</v>
          </cell>
          <cell r="J23">
            <v>40.680000000000007</v>
          </cell>
          <cell r="K23">
            <v>0</v>
          </cell>
        </row>
        <row r="24">
          <cell r="B24">
            <v>24.512499999999992</v>
          </cell>
          <cell r="C24">
            <v>29.3</v>
          </cell>
          <cell r="D24">
            <v>21.5</v>
          </cell>
          <cell r="E24">
            <v>77.666666666666671</v>
          </cell>
          <cell r="F24">
            <v>92</v>
          </cell>
          <cell r="G24">
            <v>55</v>
          </cell>
          <cell r="H24">
            <v>23.040000000000003</v>
          </cell>
          <cell r="I24" t="str">
            <v>N</v>
          </cell>
          <cell r="J24">
            <v>39.6</v>
          </cell>
          <cell r="K24">
            <v>3</v>
          </cell>
        </row>
        <row r="25">
          <cell r="B25">
            <v>26.204347826086959</v>
          </cell>
          <cell r="C25">
            <v>31.9</v>
          </cell>
          <cell r="D25">
            <v>21.7</v>
          </cell>
          <cell r="E25">
            <v>73.565217391304344</v>
          </cell>
          <cell r="F25">
            <v>91</v>
          </cell>
          <cell r="G25">
            <v>53</v>
          </cell>
          <cell r="H25">
            <v>13.68</v>
          </cell>
          <cell r="I25" t="str">
            <v>NE</v>
          </cell>
          <cell r="J25">
            <v>33.119999999999997</v>
          </cell>
          <cell r="K25">
            <v>0</v>
          </cell>
        </row>
        <row r="26">
          <cell r="B26">
            <v>22.837500000000002</v>
          </cell>
          <cell r="C26">
            <v>27.9</v>
          </cell>
          <cell r="D26">
            <v>19.399999999999999</v>
          </cell>
          <cell r="E26">
            <v>86.791666666666671</v>
          </cell>
          <cell r="F26">
            <v>96</v>
          </cell>
          <cell r="G26">
            <v>69</v>
          </cell>
          <cell r="H26">
            <v>13.68</v>
          </cell>
          <cell r="I26" t="str">
            <v>N</v>
          </cell>
          <cell r="J26">
            <v>45.36</v>
          </cell>
          <cell r="K26">
            <v>69.600000000000009</v>
          </cell>
        </row>
        <row r="27">
          <cell r="B27">
            <v>24.474999999999994</v>
          </cell>
          <cell r="C27">
            <v>31.5</v>
          </cell>
          <cell r="D27">
            <v>18.7</v>
          </cell>
          <cell r="E27">
            <v>76.416666666666671</v>
          </cell>
          <cell r="F27">
            <v>96</v>
          </cell>
          <cell r="G27">
            <v>44</v>
          </cell>
          <cell r="H27">
            <v>6.84</v>
          </cell>
          <cell r="I27" t="str">
            <v>SE</v>
          </cell>
          <cell r="J27">
            <v>16.559999999999999</v>
          </cell>
          <cell r="K27">
            <v>0.2</v>
          </cell>
        </row>
        <row r="28">
          <cell r="B28">
            <v>26.662500000000005</v>
          </cell>
          <cell r="C28">
            <v>32.700000000000003</v>
          </cell>
          <cell r="D28">
            <v>20.9</v>
          </cell>
          <cell r="E28">
            <v>71.083333333333329</v>
          </cell>
          <cell r="F28">
            <v>94</v>
          </cell>
          <cell r="G28">
            <v>44</v>
          </cell>
          <cell r="H28">
            <v>17.28</v>
          </cell>
          <cell r="I28" t="str">
            <v>N</v>
          </cell>
          <cell r="J28">
            <v>29.52</v>
          </cell>
          <cell r="K28">
            <v>0</v>
          </cell>
        </row>
        <row r="29">
          <cell r="B29">
            <v>25.760869565217398</v>
          </cell>
          <cell r="C29">
            <v>30.9</v>
          </cell>
          <cell r="D29">
            <v>23</v>
          </cell>
          <cell r="E29">
            <v>82.739130434782609</v>
          </cell>
          <cell r="F29">
            <v>96</v>
          </cell>
          <cell r="G29">
            <v>60</v>
          </cell>
          <cell r="H29">
            <v>16.559999999999999</v>
          </cell>
          <cell r="I29" t="str">
            <v>N</v>
          </cell>
          <cell r="J29">
            <v>42.12</v>
          </cell>
          <cell r="K29">
            <v>59.2</v>
          </cell>
        </row>
        <row r="30">
          <cell r="B30">
            <v>24.137499999999999</v>
          </cell>
          <cell r="C30">
            <v>27.7</v>
          </cell>
          <cell r="D30">
            <v>22.4</v>
          </cell>
          <cell r="E30">
            <v>89.666666666666671</v>
          </cell>
          <cell r="F30">
            <v>96</v>
          </cell>
          <cell r="G30">
            <v>75</v>
          </cell>
          <cell r="H30">
            <v>13.68</v>
          </cell>
          <cell r="I30" t="str">
            <v>N</v>
          </cell>
          <cell r="J30">
            <v>27.36</v>
          </cell>
          <cell r="K30">
            <v>24.2</v>
          </cell>
        </row>
        <row r="31">
          <cell r="B31">
            <v>24.737500000000001</v>
          </cell>
          <cell r="C31">
            <v>32.299999999999997</v>
          </cell>
          <cell r="D31">
            <v>22.4</v>
          </cell>
          <cell r="E31">
            <v>86.291666666666671</v>
          </cell>
          <cell r="F31">
            <v>96</v>
          </cell>
          <cell r="G31">
            <v>52</v>
          </cell>
          <cell r="H31">
            <v>14.4</v>
          </cell>
          <cell r="I31" t="str">
            <v>NE</v>
          </cell>
          <cell r="J31">
            <v>31.319999999999997</v>
          </cell>
          <cell r="K31">
            <v>4.2</v>
          </cell>
        </row>
        <row r="32">
          <cell r="B32">
            <v>25.608333333333334</v>
          </cell>
          <cell r="C32">
            <v>33.299999999999997</v>
          </cell>
          <cell r="D32">
            <v>21.9</v>
          </cell>
          <cell r="E32">
            <v>81.041666666666671</v>
          </cell>
          <cell r="F32">
            <v>95</v>
          </cell>
          <cell r="G32">
            <v>50</v>
          </cell>
          <cell r="H32">
            <v>12.6</v>
          </cell>
          <cell r="I32" t="str">
            <v>L</v>
          </cell>
          <cell r="J32">
            <v>33.119999999999997</v>
          </cell>
          <cell r="K32">
            <v>0</v>
          </cell>
        </row>
        <row r="33">
          <cell r="B33">
            <v>26.304166666666671</v>
          </cell>
          <cell r="C33">
            <v>31.9</v>
          </cell>
          <cell r="D33">
            <v>21.6</v>
          </cell>
          <cell r="E33">
            <v>73.791666666666671</v>
          </cell>
          <cell r="F33">
            <v>91</v>
          </cell>
          <cell r="G33">
            <v>55</v>
          </cell>
          <cell r="H33">
            <v>16.920000000000002</v>
          </cell>
          <cell r="I33" t="str">
            <v>N</v>
          </cell>
          <cell r="J33">
            <v>42.84</v>
          </cell>
          <cell r="K33">
            <v>0</v>
          </cell>
        </row>
        <row r="34">
          <cell r="B34">
            <v>27.7</v>
          </cell>
          <cell r="C34">
            <v>33.5</v>
          </cell>
          <cell r="D34">
            <v>23.1</v>
          </cell>
          <cell r="E34">
            <v>72.125</v>
          </cell>
          <cell r="F34">
            <v>91</v>
          </cell>
          <cell r="G34">
            <v>50</v>
          </cell>
          <cell r="H34">
            <v>19.8</v>
          </cell>
          <cell r="I34" t="str">
            <v>NE</v>
          </cell>
          <cell r="J34">
            <v>37.080000000000005</v>
          </cell>
          <cell r="K34">
            <v>0.2</v>
          </cell>
        </row>
        <row r="35">
          <cell r="I35" t="str">
            <v>N</v>
          </cell>
        </row>
      </sheetData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5">
          <cell r="B5">
            <v>27.295833333333334</v>
          </cell>
        </row>
      </sheetData>
      <sheetData sheetId="10" refreshError="1">
        <row r="5">
          <cell r="B5">
            <v>25.591666666666669</v>
          </cell>
          <cell r="C5">
            <v>29.4</v>
          </cell>
          <cell r="D5">
            <v>23.1</v>
          </cell>
          <cell r="E5">
            <v>77.25</v>
          </cell>
          <cell r="F5">
            <v>87</v>
          </cell>
          <cell r="G5">
            <v>64</v>
          </cell>
          <cell r="H5">
            <v>9</v>
          </cell>
          <cell r="I5" t="str">
            <v>NE</v>
          </cell>
          <cell r="J5">
            <v>40.32</v>
          </cell>
          <cell r="K5">
            <v>0</v>
          </cell>
        </row>
        <row r="6">
          <cell r="B6">
            <v>25.516666666666669</v>
          </cell>
          <cell r="C6">
            <v>33.4</v>
          </cell>
          <cell r="D6">
            <v>20.6</v>
          </cell>
          <cell r="E6">
            <v>75.541666666666671</v>
          </cell>
          <cell r="F6">
            <v>93</v>
          </cell>
          <cell r="G6">
            <v>45</v>
          </cell>
          <cell r="H6">
            <v>7.5600000000000005</v>
          </cell>
          <cell r="I6" t="str">
            <v>N</v>
          </cell>
          <cell r="J6">
            <v>32.04</v>
          </cell>
          <cell r="K6">
            <v>0</v>
          </cell>
        </row>
        <row r="7">
          <cell r="B7">
            <v>26.604166666666668</v>
          </cell>
          <cell r="C7">
            <v>34.299999999999997</v>
          </cell>
          <cell r="D7">
            <v>21.8</v>
          </cell>
          <cell r="E7">
            <v>71.166666666666671</v>
          </cell>
          <cell r="F7">
            <v>90</v>
          </cell>
          <cell r="G7">
            <v>40</v>
          </cell>
          <cell r="H7">
            <v>5.04</v>
          </cell>
          <cell r="I7" t="str">
            <v>NE</v>
          </cell>
          <cell r="J7">
            <v>34.200000000000003</v>
          </cell>
          <cell r="K7">
            <v>8.4</v>
          </cell>
        </row>
        <row r="8">
          <cell r="B8">
            <v>25.0625</v>
          </cell>
          <cell r="C8">
            <v>31</v>
          </cell>
          <cell r="D8">
            <v>22.4</v>
          </cell>
          <cell r="E8">
            <v>84.041666666666671</v>
          </cell>
          <cell r="F8">
            <v>94</v>
          </cell>
          <cell r="G8">
            <v>59</v>
          </cell>
          <cell r="H8">
            <v>2.52</v>
          </cell>
          <cell r="I8" t="str">
            <v>N</v>
          </cell>
          <cell r="J8">
            <v>27.720000000000002</v>
          </cell>
          <cell r="K8">
            <v>1.5999999999999999</v>
          </cell>
        </row>
        <row r="9">
          <cell r="B9">
            <v>25.862500000000001</v>
          </cell>
          <cell r="C9">
            <v>32.799999999999997</v>
          </cell>
          <cell r="D9">
            <v>21.1</v>
          </cell>
          <cell r="E9">
            <v>77.666666666666671</v>
          </cell>
          <cell r="F9">
            <v>95</v>
          </cell>
          <cell r="G9">
            <v>51</v>
          </cell>
          <cell r="H9">
            <v>1.8</v>
          </cell>
          <cell r="I9" t="str">
            <v>SE</v>
          </cell>
          <cell r="J9">
            <v>16.2</v>
          </cell>
          <cell r="K9">
            <v>0</v>
          </cell>
        </row>
        <row r="10">
          <cell r="B10">
            <v>27.183333333333337</v>
          </cell>
          <cell r="C10">
            <v>34</v>
          </cell>
          <cell r="D10">
            <v>22.7</v>
          </cell>
          <cell r="E10">
            <v>71.75</v>
          </cell>
          <cell r="F10">
            <v>90</v>
          </cell>
          <cell r="G10">
            <v>46</v>
          </cell>
          <cell r="H10">
            <v>7.9200000000000008</v>
          </cell>
          <cell r="I10" t="str">
            <v>NE</v>
          </cell>
          <cell r="J10">
            <v>57.960000000000008</v>
          </cell>
          <cell r="K10">
            <v>5</v>
          </cell>
        </row>
        <row r="11">
          <cell r="B11">
            <v>24.737499999999997</v>
          </cell>
          <cell r="C11">
            <v>31.8</v>
          </cell>
          <cell r="D11">
            <v>21.3</v>
          </cell>
          <cell r="E11">
            <v>80.25</v>
          </cell>
          <cell r="F11">
            <v>94</v>
          </cell>
          <cell r="G11">
            <v>55</v>
          </cell>
          <cell r="H11">
            <v>13.68</v>
          </cell>
          <cell r="I11" t="str">
            <v>N</v>
          </cell>
          <cell r="J11">
            <v>38.880000000000003</v>
          </cell>
          <cell r="K11">
            <v>0</v>
          </cell>
        </row>
        <row r="12">
          <cell r="B12">
            <v>22.666666666666668</v>
          </cell>
          <cell r="C12">
            <v>27.9</v>
          </cell>
          <cell r="D12">
            <v>19.399999999999999</v>
          </cell>
          <cell r="E12">
            <v>84.583333333333329</v>
          </cell>
          <cell r="F12">
            <v>96</v>
          </cell>
          <cell r="G12">
            <v>61</v>
          </cell>
          <cell r="H12">
            <v>3.24</v>
          </cell>
          <cell r="I12" t="str">
            <v>L</v>
          </cell>
          <cell r="J12">
            <v>32.4</v>
          </cell>
          <cell r="K12">
            <v>38.000000000000007</v>
          </cell>
        </row>
        <row r="13">
          <cell r="B13">
            <v>25.325000000000003</v>
          </cell>
          <cell r="C13">
            <v>32.1</v>
          </cell>
          <cell r="D13">
            <v>20</v>
          </cell>
          <cell r="E13">
            <v>73.583333333333329</v>
          </cell>
          <cell r="F13">
            <v>96</v>
          </cell>
          <cell r="G13">
            <v>38</v>
          </cell>
          <cell r="H13">
            <v>9.3600000000000012</v>
          </cell>
          <cell r="I13" t="str">
            <v>NE</v>
          </cell>
          <cell r="J13">
            <v>34.92</v>
          </cell>
          <cell r="K13">
            <v>0</v>
          </cell>
        </row>
        <row r="14">
          <cell r="B14">
            <v>26.529166666666665</v>
          </cell>
          <cell r="C14">
            <v>34</v>
          </cell>
          <cell r="D14">
            <v>19.899999999999999</v>
          </cell>
          <cell r="E14">
            <v>65.416666666666671</v>
          </cell>
          <cell r="F14">
            <v>94</v>
          </cell>
          <cell r="G14">
            <v>35</v>
          </cell>
          <cell r="H14">
            <v>8.64</v>
          </cell>
          <cell r="I14" t="str">
            <v>L</v>
          </cell>
          <cell r="J14">
            <v>27.36</v>
          </cell>
          <cell r="K14">
            <v>0</v>
          </cell>
        </row>
        <row r="15">
          <cell r="B15">
            <v>24.0625</v>
          </cell>
          <cell r="C15">
            <v>30.1</v>
          </cell>
          <cell r="D15">
            <v>20.2</v>
          </cell>
          <cell r="E15">
            <v>68.083333333333329</v>
          </cell>
          <cell r="F15">
            <v>94</v>
          </cell>
          <cell r="G15">
            <v>38</v>
          </cell>
          <cell r="H15">
            <v>16.920000000000002</v>
          </cell>
          <cell r="I15" t="str">
            <v>NE</v>
          </cell>
          <cell r="J15">
            <v>44.64</v>
          </cell>
          <cell r="K15">
            <v>3.4000000000000004</v>
          </cell>
        </row>
        <row r="16">
          <cell r="B16">
            <v>21.854166666666668</v>
          </cell>
          <cell r="C16">
            <v>28.1</v>
          </cell>
          <cell r="D16">
            <v>18.7</v>
          </cell>
          <cell r="E16">
            <v>82.25</v>
          </cell>
          <cell r="F16">
            <v>96</v>
          </cell>
          <cell r="G16">
            <v>52</v>
          </cell>
          <cell r="H16">
            <v>26.28</v>
          </cell>
          <cell r="I16" t="str">
            <v>NE</v>
          </cell>
          <cell r="J16">
            <v>46.440000000000005</v>
          </cell>
          <cell r="K16">
            <v>22.200000000000003</v>
          </cell>
        </row>
        <row r="17">
          <cell r="B17">
            <v>23.984000000000002</v>
          </cell>
          <cell r="C17">
            <v>30.9</v>
          </cell>
          <cell r="D17">
            <v>19.399999999999999</v>
          </cell>
          <cell r="E17">
            <v>73.88</v>
          </cell>
          <cell r="F17">
            <v>97</v>
          </cell>
          <cell r="G17">
            <v>41</v>
          </cell>
          <cell r="H17">
            <v>5.04</v>
          </cell>
          <cell r="I17" t="str">
            <v>SO</v>
          </cell>
          <cell r="J17">
            <v>32.76</v>
          </cell>
          <cell r="K17">
            <v>0</v>
          </cell>
        </row>
        <row r="18">
          <cell r="B18">
            <v>22.813043478260866</v>
          </cell>
          <cell r="C18">
            <v>29.3</v>
          </cell>
          <cell r="D18">
            <v>17.2</v>
          </cell>
          <cell r="E18">
            <v>58.478260869565219</v>
          </cell>
          <cell r="F18">
            <v>84</v>
          </cell>
          <cell r="G18">
            <v>27</v>
          </cell>
          <cell r="H18">
            <v>3.9600000000000004</v>
          </cell>
          <cell r="I18" t="str">
            <v>S</v>
          </cell>
          <cell r="J18">
            <v>33.840000000000003</v>
          </cell>
          <cell r="K18">
            <v>0</v>
          </cell>
        </row>
        <row r="19">
          <cell r="B19">
            <v>22.320833333333329</v>
          </cell>
          <cell r="C19">
            <v>30.1</v>
          </cell>
          <cell r="D19">
            <v>14.9</v>
          </cell>
          <cell r="E19">
            <v>58.625</v>
          </cell>
          <cell r="F19">
            <v>86</v>
          </cell>
          <cell r="G19">
            <v>26</v>
          </cell>
          <cell r="H19">
            <v>2.52</v>
          </cell>
          <cell r="I19" t="str">
            <v>SE</v>
          </cell>
          <cell r="J19">
            <v>21.96</v>
          </cell>
          <cell r="K19">
            <v>0</v>
          </cell>
        </row>
        <row r="20">
          <cell r="B20">
            <v>23.745833333333334</v>
          </cell>
          <cell r="C20">
            <v>30.9</v>
          </cell>
          <cell r="D20">
            <v>16.2</v>
          </cell>
          <cell r="E20">
            <v>54.375</v>
          </cell>
          <cell r="F20">
            <v>85</v>
          </cell>
          <cell r="G20">
            <v>29</v>
          </cell>
          <cell r="H20">
            <v>1.8</v>
          </cell>
          <cell r="I20" t="str">
            <v>SE</v>
          </cell>
          <cell r="J20">
            <v>18.720000000000002</v>
          </cell>
          <cell r="K20">
            <v>0</v>
          </cell>
        </row>
        <row r="21">
          <cell r="B21">
            <v>24.366666666666671</v>
          </cell>
          <cell r="C21">
            <v>32</v>
          </cell>
          <cell r="D21">
            <v>16</v>
          </cell>
          <cell r="E21">
            <v>51.916666666666664</v>
          </cell>
          <cell r="F21">
            <v>86</v>
          </cell>
          <cell r="G21">
            <v>23</v>
          </cell>
          <cell r="H21">
            <v>2.16</v>
          </cell>
          <cell r="I21" t="str">
            <v>SE</v>
          </cell>
          <cell r="J21">
            <v>22.68</v>
          </cell>
          <cell r="K21">
            <v>0</v>
          </cell>
        </row>
        <row r="22">
          <cell r="B22">
            <v>24.608333333333331</v>
          </cell>
          <cell r="C22">
            <v>33.1</v>
          </cell>
          <cell r="D22">
            <v>15.8</v>
          </cell>
          <cell r="E22">
            <v>49.583333333333336</v>
          </cell>
          <cell r="F22">
            <v>81</v>
          </cell>
          <cell r="G22">
            <v>24</v>
          </cell>
          <cell r="H22">
            <v>6.48</v>
          </cell>
          <cell r="I22" t="str">
            <v>L</v>
          </cell>
          <cell r="J22">
            <v>32.04</v>
          </cell>
          <cell r="K22">
            <v>0</v>
          </cell>
        </row>
        <row r="23">
          <cell r="B23">
            <v>26.691666666666666</v>
          </cell>
          <cell r="C23">
            <v>34.5</v>
          </cell>
          <cell r="D23">
            <v>20.399999999999999</v>
          </cell>
          <cell r="E23">
            <v>51.625</v>
          </cell>
          <cell r="F23">
            <v>84</v>
          </cell>
          <cell r="G23">
            <v>30</v>
          </cell>
          <cell r="H23">
            <v>9</v>
          </cell>
          <cell r="I23" t="str">
            <v>NE</v>
          </cell>
          <cell r="J23">
            <v>43.92</v>
          </cell>
          <cell r="K23">
            <v>0</v>
          </cell>
        </row>
        <row r="24">
          <cell r="B24">
            <v>24.433333333333337</v>
          </cell>
          <cell r="C24">
            <v>30.1</v>
          </cell>
          <cell r="D24">
            <v>20</v>
          </cell>
          <cell r="E24">
            <v>72.833333333333329</v>
          </cell>
          <cell r="F24">
            <v>89</v>
          </cell>
          <cell r="G24">
            <v>52</v>
          </cell>
          <cell r="H24">
            <v>1.8</v>
          </cell>
          <cell r="I24" t="str">
            <v>NE</v>
          </cell>
          <cell r="J24">
            <v>24.48</v>
          </cell>
          <cell r="K24">
            <v>0</v>
          </cell>
        </row>
        <row r="25">
          <cell r="B25">
            <v>24.975000000000005</v>
          </cell>
          <cell r="C25">
            <v>32.700000000000003</v>
          </cell>
          <cell r="D25">
            <v>21.6</v>
          </cell>
          <cell r="E25">
            <v>78</v>
          </cell>
          <cell r="F25">
            <v>92</v>
          </cell>
          <cell r="G25">
            <v>46</v>
          </cell>
          <cell r="H25">
            <v>3.6</v>
          </cell>
          <cell r="I25" t="str">
            <v>NE</v>
          </cell>
          <cell r="J25">
            <v>48.6</v>
          </cell>
          <cell r="K25">
            <v>3.2</v>
          </cell>
        </row>
        <row r="26">
          <cell r="B26">
            <v>21.441666666666674</v>
          </cell>
          <cell r="C26">
            <v>23.9</v>
          </cell>
          <cell r="D26">
            <v>19.399999999999999</v>
          </cell>
          <cell r="E26">
            <v>90.916666666666671</v>
          </cell>
          <cell r="F26">
            <v>96</v>
          </cell>
          <cell r="G26">
            <v>77</v>
          </cell>
          <cell r="H26">
            <v>0.72000000000000008</v>
          </cell>
          <cell r="I26" t="str">
            <v>SO</v>
          </cell>
          <cell r="J26">
            <v>24.840000000000003</v>
          </cell>
          <cell r="K26">
            <v>32.800000000000004</v>
          </cell>
        </row>
        <row r="27">
          <cell r="B27">
            <v>23.7</v>
          </cell>
          <cell r="C27">
            <v>31.5</v>
          </cell>
          <cell r="D27">
            <v>18.399999999999999</v>
          </cell>
          <cell r="E27">
            <v>79.25</v>
          </cell>
          <cell r="F27">
            <v>97</v>
          </cell>
          <cell r="G27">
            <v>46</v>
          </cell>
          <cell r="H27">
            <v>1.08</v>
          </cell>
          <cell r="I27" t="str">
            <v>SE</v>
          </cell>
          <cell r="J27">
            <v>10.44</v>
          </cell>
          <cell r="K27">
            <v>0.2</v>
          </cell>
        </row>
        <row r="28">
          <cell r="B28">
            <v>26.162499999999998</v>
          </cell>
          <cell r="C28">
            <v>32.9</v>
          </cell>
          <cell r="D28">
            <v>21.9</v>
          </cell>
          <cell r="E28">
            <v>74.791666666666671</v>
          </cell>
          <cell r="F28">
            <v>89</v>
          </cell>
          <cell r="G28">
            <v>48</v>
          </cell>
          <cell r="H28">
            <v>6.12</v>
          </cell>
          <cell r="I28" t="str">
            <v>NE</v>
          </cell>
          <cell r="J28">
            <v>29.52</v>
          </cell>
          <cell r="K28">
            <v>2</v>
          </cell>
        </row>
        <row r="29">
          <cell r="B29">
            <v>24.75</v>
          </cell>
          <cell r="C29">
            <v>30.4</v>
          </cell>
          <cell r="D29">
            <v>21.7</v>
          </cell>
          <cell r="E29">
            <v>84.958333333333329</v>
          </cell>
          <cell r="F29">
            <v>96</v>
          </cell>
          <cell r="G29">
            <v>60</v>
          </cell>
          <cell r="H29">
            <v>14.76</v>
          </cell>
          <cell r="I29" t="str">
            <v>N</v>
          </cell>
          <cell r="J29">
            <v>31.680000000000003</v>
          </cell>
          <cell r="K29">
            <v>26.8</v>
          </cell>
        </row>
        <row r="30">
          <cell r="B30">
            <v>23.654166666666669</v>
          </cell>
          <cell r="C30">
            <v>27.5</v>
          </cell>
          <cell r="D30">
            <v>21.7</v>
          </cell>
          <cell r="E30">
            <v>90.083333333333329</v>
          </cell>
          <cell r="F30">
            <v>95</v>
          </cell>
          <cell r="G30">
            <v>76</v>
          </cell>
          <cell r="H30">
            <v>7.5600000000000005</v>
          </cell>
          <cell r="I30" t="str">
            <v>N</v>
          </cell>
          <cell r="J30">
            <v>33.480000000000004</v>
          </cell>
          <cell r="K30">
            <v>1.7999999999999998</v>
          </cell>
        </row>
        <row r="31">
          <cell r="B31">
            <v>26.483333333333334</v>
          </cell>
          <cell r="C31">
            <v>33.6</v>
          </cell>
          <cell r="D31">
            <v>21.8</v>
          </cell>
          <cell r="E31">
            <v>76.666666666666671</v>
          </cell>
          <cell r="F31">
            <v>96</v>
          </cell>
          <cell r="G31">
            <v>43</v>
          </cell>
          <cell r="H31">
            <v>8.64</v>
          </cell>
          <cell r="I31" t="str">
            <v>O</v>
          </cell>
          <cell r="J31">
            <v>25.56</v>
          </cell>
          <cell r="K31">
            <v>0</v>
          </cell>
        </row>
        <row r="32">
          <cell r="B32">
            <v>26.3125</v>
          </cell>
          <cell r="C32">
            <v>32.299999999999997</v>
          </cell>
          <cell r="D32">
            <v>22.1</v>
          </cell>
          <cell r="E32">
            <v>76.166666666666671</v>
          </cell>
          <cell r="F32">
            <v>93</v>
          </cell>
          <cell r="G32">
            <v>51</v>
          </cell>
          <cell r="H32">
            <v>10.44</v>
          </cell>
          <cell r="I32" t="str">
            <v>NE</v>
          </cell>
          <cell r="J32">
            <v>26.28</v>
          </cell>
          <cell r="K32">
            <v>0</v>
          </cell>
        </row>
        <row r="33">
          <cell r="B33">
            <v>26.974999999999998</v>
          </cell>
          <cell r="C33">
            <v>32.4</v>
          </cell>
          <cell r="D33">
            <v>22.8</v>
          </cell>
          <cell r="E33">
            <v>70.333333333333329</v>
          </cell>
          <cell r="F33">
            <v>92</v>
          </cell>
          <cell r="G33">
            <v>47</v>
          </cell>
          <cell r="H33">
            <v>18</v>
          </cell>
          <cell r="I33" t="str">
            <v>NE</v>
          </cell>
          <cell r="J33">
            <v>38.519999999999996</v>
          </cell>
          <cell r="K33">
            <v>0</v>
          </cell>
        </row>
        <row r="34">
          <cell r="B34">
            <v>27.183333333333337</v>
          </cell>
          <cell r="C34">
            <v>33</v>
          </cell>
          <cell r="D34">
            <v>23</v>
          </cell>
          <cell r="E34">
            <v>74.416666666666671</v>
          </cell>
          <cell r="F34">
            <v>90</v>
          </cell>
          <cell r="G34">
            <v>55</v>
          </cell>
          <cell r="H34">
            <v>6.12</v>
          </cell>
          <cell r="I34" t="str">
            <v>NE</v>
          </cell>
          <cell r="J34">
            <v>36.36</v>
          </cell>
          <cell r="K34">
            <v>9.4</v>
          </cell>
        </row>
        <row r="35">
          <cell r="I35" t="str">
            <v>NE</v>
          </cell>
        </row>
      </sheetData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5">
          <cell r="B5">
            <v>27.287499999999994</v>
          </cell>
        </row>
      </sheetData>
      <sheetData sheetId="10" refreshError="1">
        <row r="5">
          <cell r="B5">
            <v>26.616666666666664</v>
          </cell>
          <cell r="C5">
            <v>31</v>
          </cell>
          <cell r="D5">
            <v>23</v>
          </cell>
          <cell r="E5">
            <v>75.291666666666671</v>
          </cell>
          <cell r="F5">
            <v>94</v>
          </cell>
          <cell r="G5">
            <v>52</v>
          </cell>
          <cell r="H5">
            <v>18</v>
          </cell>
          <cell r="I5" t="str">
            <v>SO</v>
          </cell>
          <cell r="J5">
            <v>39.6</v>
          </cell>
          <cell r="K5">
            <v>0</v>
          </cell>
        </row>
        <row r="6">
          <cell r="B6">
            <v>24.645833333333329</v>
          </cell>
          <cell r="C6">
            <v>32.700000000000003</v>
          </cell>
          <cell r="D6">
            <v>20</v>
          </cell>
          <cell r="E6">
            <v>82.5</v>
          </cell>
          <cell r="F6">
            <v>99</v>
          </cell>
          <cell r="G6">
            <v>52</v>
          </cell>
          <cell r="H6">
            <v>13.32</v>
          </cell>
          <cell r="I6" t="str">
            <v>NE</v>
          </cell>
          <cell r="J6">
            <v>29.16</v>
          </cell>
          <cell r="K6">
            <v>0</v>
          </cell>
        </row>
        <row r="7">
          <cell r="B7">
            <v>26.149999999999995</v>
          </cell>
          <cell r="C7">
            <v>33.6</v>
          </cell>
          <cell r="D7">
            <v>21.3</v>
          </cell>
          <cell r="E7">
            <v>76.458333333333329</v>
          </cell>
          <cell r="F7">
            <v>99</v>
          </cell>
          <cell r="G7">
            <v>39</v>
          </cell>
          <cell r="H7">
            <v>9.7200000000000006</v>
          </cell>
          <cell r="I7" t="str">
            <v>L</v>
          </cell>
          <cell r="J7">
            <v>26.28</v>
          </cell>
          <cell r="K7">
            <v>0</v>
          </cell>
        </row>
        <row r="8">
          <cell r="B8">
            <v>26.554166666666664</v>
          </cell>
          <cell r="C8">
            <v>33.700000000000003</v>
          </cell>
          <cell r="D8">
            <v>20.6</v>
          </cell>
          <cell r="E8">
            <v>75.25</v>
          </cell>
          <cell r="F8">
            <v>99</v>
          </cell>
          <cell r="G8">
            <v>40</v>
          </cell>
          <cell r="H8">
            <v>21.240000000000002</v>
          </cell>
          <cell r="I8" t="str">
            <v>NE</v>
          </cell>
          <cell r="J8">
            <v>45.36</v>
          </cell>
          <cell r="K8">
            <v>0.4</v>
          </cell>
        </row>
        <row r="9">
          <cell r="B9">
            <v>25.400000000000002</v>
          </cell>
          <cell r="C9">
            <v>32</v>
          </cell>
          <cell r="D9">
            <v>22.2</v>
          </cell>
          <cell r="E9">
            <v>84.583333333333329</v>
          </cell>
          <cell r="F9">
            <v>100</v>
          </cell>
          <cell r="G9">
            <v>49</v>
          </cell>
          <cell r="H9">
            <v>10.08</v>
          </cell>
          <cell r="I9" t="str">
            <v>SO</v>
          </cell>
          <cell r="J9">
            <v>23.400000000000002</v>
          </cell>
          <cell r="K9">
            <v>12.8</v>
          </cell>
        </row>
        <row r="10">
          <cell r="B10">
            <v>25.183333333333334</v>
          </cell>
          <cell r="C10">
            <v>33.299999999999997</v>
          </cell>
          <cell r="D10">
            <v>21.3</v>
          </cell>
          <cell r="E10">
            <v>82.875</v>
          </cell>
          <cell r="F10">
            <v>100</v>
          </cell>
          <cell r="G10">
            <v>51</v>
          </cell>
          <cell r="H10">
            <v>13.68</v>
          </cell>
          <cell r="I10" t="str">
            <v>NE</v>
          </cell>
          <cell r="J10">
            <v>39.6</v>
          </cell>
          <cell r="K10">
            <v>0.2</v>
          </cell>
        </row>
        <row r="11">
          <cell r="B11">
            <v>25.741666666666671</v>
          </cell>
          <cell r="C11">
            <v>33.6</v>
          </cell>
          <cell r="D11">
            <v>19.100000000000001</v>
          </cell>
          <cell r="E11">
            <v>78.208333333333329</v>
          </cell>
          <cell r="F11">
            <v>100</v>
          </cell>
          <cell r="G11">
            <v>45</v>
          </cell>
          <cell r="H11">
            <v>10.08</v>
          </cell>
          <cell r="I11" t="str">
            <v>L</v>
          </cell>
          <cell r="J11">
            <v>28.8</v>
          </cell>
          <cell r="K11">
            <v>0</v>
          </cell>
        </row>
        <row r="12">
          <cell r="B12">
            <v>22.562500000000004</v>
          </cell>
          <cell r="C12">
            <v>27.7</v>
          </cell>
          <cell r="D12">
            <v>19.3</v>
          </cell>
          <cell r="E12">
            <v>89.75</v>
          </cell>
          <cell r="F12">
            <v>100</v>
          </cell>
          <cell r="G12">
            <v>68</v>
          </cell>
          <cell r="H12">
            <v>14.76</v>
          </cell>
          <cell r="I12" t="str">
            <v>SO</v>
          </cell>
          <cell r="J12">
            <v>59.760000000000005</v>
          </cell>
          <cell r="K12">
            <v>38.6</v>
          </cell>
        </row>
        <row r="13">
          <cell r="B13">
            <v>24.579166666666666</v>
          </cell>
          <cell r="C13">
            <v>31.9</v>
          </cell>
          <cell r="D13">
            <v>18.600000000000001</v>
          </cell>
          <cell r="E13">
            <v>78.208333333333329</v>
          </cell>
          <cell r="F13">
            <v>100</v>
          </cell>
          <cell r="G13">
            <v>41</v>
          </cell>
          <cell r="H13">
            <v>11.520000000000001</v>
          </cell>
          <cell r="I13" t="str">
            <v>SO</v>
          </cell>
          <cell r="J13">
            <v>24.48</v>
          </cell>
          <cell r="K13">
            <v>0</v>
          </cell>
        </row>
        <row r="14">
          <cell r="B14">
            <v>25.183333333333337</v>
          </cell>
          <cell r="C14">
            <v>34.299999999999997</v>
          </cell>
          <cell r="D14">
            <v>17.899999999999999</v>
          </cell>
          <cell r="E14">
            <v>72.208333333333329</v>
          </cell>
          <cell r="F14">
            <v>99</v>
          </cell>
          <cell r="G14">
            <v>37</v>
          </cell>
          <cell r="H14">
            <v>11.879999999999999</v>
          </cell>
          <cell r="I14" t="str">
            <v>SO</v>
          </cell>
          <cell r="J14">
            <v>35.28</v>
          </cell>
          <cell r="K14">
            <v>0.6</v>
          </cell>
        </row>
        <row r="15">
          <cell r="B15">
            <v>26.174999999999997</v>
          </cell>
          <cell r="C15">
            <v>34.200000000000003</v>
          </cell>
          <cell r="D15">
            <v>20.8</v>
          </cell>
          <cell r="E15">
            <v>73.583333333333329</v>
          </cell>
          <cell r="F15">
            <v>98</v>
          </cell>
          <cell r="G15">
            <v>41</v>
          </cell>
          <cell r="H15">
            <v>12.6</v>
          </cell>
          <cell r="I15" t="str">
            <v>SE</v>
          </cell>
          <cell r="J15">
            <v>34.56</v>
          </cell>
          <cell r="K15">
            <v>0</v>
          </cell>
        </row>
        <row r="16">
          <cell r="B16">
            <v>21.220833333333331</v>
          </cell>
          <cell r="C16">
            <v>26.4</v>
          </cell>
          <cell r="D16">
            <v>19</v>
          </cell>
          <cell r="E16">
            <v>88.125</v>
          </cell>
          <cell r="F16">
            <v>100</v>
          </cell>
          <cell r="G16">
            <v>58</v>
          </cell>
          <cell r="H16">
            <v>16.559999999999999</v>
          </cell>
          <cell r="I16" t="str">
            <v>NE</v>
          </cell>
          <cell r="J16">
            <v>41.04</v>
          </cell>
          <cell r="K16">
            <v>27.8</v>
          </cell>
        </row>
        <row r="17">
          <cell r="B17">
            <v>24.337500000000002</v>
          </cell>
          <cell r="C17">
            <v>30.9</v>
          </cell>
          <cell r="D17">
            <v>19.600000000000001</v>
          </cell>
          <cell r="E17">
            <v>73.583333333333329</v>
          </cell>
          <cell r="F17">
            <v>98</v>
          </cell>
          <cell r="G17">
            <v>39</v>
          </cell>
          <cell r="H17">
            <v>10.44</v>
          </cell>
          <cell r="I17" t="str">
            <v>NO</v>
          </cell>
          <cell r="J17">
            <v>30.240000000000002</v>
          </cell>
          <cell r="K17">
            <v>0</v>
          </cell>
        </row>
        <row r="18">
          <cell r="B18">
            <v>23.537499999999998</v>
          </cell>
          <cell r="C18">
            <v>30.5</v>
          </cell>
          <cell r="D18">
            <v>18.600000000000001</v>
          </cell>
          <cell r="E18">
            <v>55.125</v>
          </cell>
          <cell r="F18">
            <v>79</v>
          </cell>
          <cell r="G18">
            <v>25</v>
          </cell>
          <cell r="H18">
            <v>11.879999999999999</v>
          </cell>
          <cell r="I18" t="str">
            <v>NO</v>
          </cell>
          <cell r="J18">
            <v>33.119999999999997</v>
          </cell>
          <cell r="K18">
            <v>0</v>
          </cell>
        </row>
        <row r="19">
          <cell r="B19">
            <v>22.787500000000005</v>
          </cell>
          <cell r="C19">
            <v>30.3</v>
          </cell>
          <cell r="D19">
            <v>14.6</v>
          </cell>
          <cell r="E19">
            <v>54.208333333333336</v>
          </cell>
          <cell r="F19">
            <v>83</v>
          </cell>
          <cell r="G19">
            <v>24</v>
          </cell>
          <cell r="H19">
            <v>12.24</v>
          </cell>
          <cell r="I19" t="str">
            <v>SO</v>
          </cell>
          <cell r="J19">
            <v>28.08</v>
          </cell>
          <cell r="K19">
            <v>0</v>
          </cell>
        </row>
        <row r="20">
          <cell r="B20">
            <v>23.283333333333331</v>
          </cell>
          <cell r="C20">
            <v>31.3</v>
          </cell>
          <cell r="D20">
            <v>14.1</v>
          </cell>
          <cell r="E20">
            <v>54.875</v>
          </cell>
          <cell r="F20">
            <v>92</v>
          </cell>
          <cell r="G20">
            <v>29</v>
          </cell>
          <cell r="H20">
            <v>11.16</v>
          </cell>
          <cell r="I20" t="str">
            <v>SO</v>
          </cell>
          <cell r="J20">
            <v>25.2</v>
          </cell>
          <cell r="K20">
            <v>0</v>
          </cell>
        </row>
        <row r="21">
          <cell r="B21">
            <v>24.245833333333337</v>
          </cell>
          <cell r="C21">
            <v>32.4</v>
          </cell>
          <cell r="D21">
            <v>14.6</v>
          </cell>
          <cell r="E21">
            <v>52.625</v>
          </cell>
          <cell r="F21">
            <v>92</v>
          </cell>
          <cell r="G21">
            <v>23</v>
          </cell>
          <cell r="H21">
            <v>13.32</v>
          </cell>
          <cell r="I21" t="str">
            <v>SO</v>
          </cell>
          <cell r="J21">
            <v>28.08</v>
          </cell>
          <cell r="K21">
            <v>0</v>
          </cell>
        </row>
        <row r="22">
          <cell r="B22">
            <v>25.258333333333326</v>
          </cell>
          <cell r="C22">
            <v>34.6</v>
          </cell>
          <cell r="D22">
            <v>14.7</v>
          </cell>
          <cell r="E22">
            <v>47.625</v>
          </cell>
          <cell r="F22">
            <v>85</v>
          </cell>
          <cell r="G22">
            <v>20</v>
          </cell>
          <cell r="H22">
            <v>10.08</v>
          </cell>
          <cell r="I22" t="str">
            <v>S</v>
          </cell>
          <cell r="J22">
            <v>33.480000000000004</v>
          </cell>
          <cell r="K22">
            <v>0</v>
          </cell>
        </row>
        <row r="23">
          <cell r="B23">
            <v>24.104166666666668</v>
          </cell>
          <cell r="C23">
            <v>33.4</v>
          </cell>
          <cell r="D23">
            <v>16.899999999999999</v>
          </cell>
          <cell r="E23">
            <v>61.833333333333336</v>
          </cell>
          <cell r="F23">
            <v>89</v>
          </cell>
          <cell r="G23">
            <v>34</v>
          </cell>
          <cell r="H23">
            <v>26.28</v>
          </cell>
          <cell r="I23" t="str">
            <v>NE</v>
          </cell>
          <cell r="J23">
            <v>53.28</v>
          </cell>
          <cell r="K23">
            <v>0</v>
          </cell>
        </row>
        <row r="24">
          <cell r="B24">
            <v>23.787499999999998</v>
          </cell>
          <cell r="C24">
            <v>30.5</v>
          </cell>
          <cell r="D24">
            <v>19.899999999999999</v>
          </cell>
          <cell r="E24">
            <v>75.791666666666671</v>
          </cell>
          <cell r="F24">
            <v>95</v>
          </cell>
          <cell r="G24">
            <v>49</v>
          </cell>
          <cell r="H24">
            <v>24.12</v>
          </cell>
          <cell r="I24" t="str">
            <v>NE</v>
          </cell>
          <cell r="J24">
            <v>37.800000000000004</v>
          </cell>
          <cell r="K24">
            <v>0</v>
          </cell>
        </row>
        <row r="25">
          <cell r="B25">
            <v>26.770833333333339</v>
          </cell>
          <cell r="C25">
            <v>34.6</v>
          </cell>
          <cell r="D25">
            <v>20.8</v>
          </cell>
          <cell r="E25">
            <v>70.541666666666671</v>
          </cell>
          <cell r="F25">
            <v>95</v>
          </cell>
          <cell r="G25">
            <v>37</v>
          </cell>
          <cell r="H25">
            <v>24.840000000000003</v>
          </cell>
          <cell r="I25" t="str">
            <v>NE</v>
          </cell>
          <cell r="J25">
            <v>42.12</v>
          </cell>
          <cell r="K25">
            <v>0</v>
          </cell>
        </row>
        <row r="26">
          <cell r="B26">
            <v>21.75</v>
          </cell>
          <cell r="C26">
            <v>26.2</v>
          </cell>
          <cell r="D26">
            <v>19.100000000000001</v>
          </cell>
          <cell r="E26">
            <v>93.75</v>
          </cell>
          <cell r="F26">
            <v>100</v>
          </cell>
          <cell r="G26">
            <v>70</v>
          </cell>
          <cell r="H26">
            <v>9.7200000000000006</v>
          </cell>
          <cell r="I26" t="str">
            <v>S</v>
          </cell>
          <cell r="J26">
            <v>28.8</v>
          </cell>
          <cell r="K26">
            <v>45.800000000000004</v>
          </cell>
        </row>
        <row r="27">
          <cell r="B27">
            <v>22.658333333333331</v>
          </cell>
          <cell r="C27">
            <v>29.2</v>
          </cell>
          <cell r="D27">
            <v>16.8</v>
          </cell>
          <cell r="E27">
            <v>81.086956521739125</v>
          </cell>
          <cell r="F27">
            <v>100</v>
          </cell>
          <cell r="G27">
            <v>51</v>
          </cell>
          <cell r="H27">
            <v>10.44</v>
          </cell>
          <cell r="I27" t="str">
            <v>SO</v>
          </cell>
          <cell r="J27">
            <v>21.240000000000002</v>
          </cell>
          <cell r="K27">
            <v>0.2</v>
          </cell>
        </row>
        <row r="28">
          <cell r="B28">
            <v>26.058333333333334</v>
          </cell>
          <cell r="C28">
            <v>33.5</v>
          </cell>
          <cell r="D28">
            <v>20.5</v>
          </cell>
          <cell r="E28">
            <v>74.541666666666671</v>
          </cell>
          <cell r="F28">
            <v>98</v>
          </cell>
          <cell r="G28">
            <v>40</v>
          </cell>
          <cell r="H28">
            <v>11.16</v>
          </cell>
          <cell r="I28" t="str">
            <v>L</v>
          </cell>
          <cell r="J28">
            <v>30.6</v>
          </cell>
          <cell r="K28">
            <v>0</v>
          </cell>
        </row>
        <row r="29">
          <cell r="B29">
            <v>24.875</v>
          </cell>
          <cell r="C29">
            <v>32.6</v>
          </cell>
          <cell r="D29">
            <v>20.399999999999999</v>
          </cell>
          <cell r="E29">
            <v>83.541666666666671</v>
          </cell>
          <cell r="F29">
            <v>100</v>
          </cell>
          <cell r="G29">
            <v>51</v>
          </cell>
          <cell r="H29">
            <v>27.720000000000002</v>
          </cell>
          <cell r="I29" t="str">
            <v>NE</v>
          </cell>
          <cell r="J29">
            <v>70.2</v>
          </cell>
          <cell r="K29">
            <v>30.199999999999996</v>
          </cell>
        </row>
        <row r="30">
          <cell r="B30">
            <v>23.570833333333336</v>
          </cell>
          <cell r="C30">
            <v>28.8</v>
          </cell>
          <cell r="D30">
            <v>20.9</v>
          </cell>
          <cell r="E30">
            <v>88.307692307692307</v>
          </cell>
          <cell r="F30">
            <v>100</v>
          </cell>
          <cell r="G30">
            <v>71</v>
          </cell>
          <cell r="H30">
            <v>6.84</v>
          </cell>
          <cell r="I30" t="str">
            <v>L</v>
          </cell>
          <cell r="J30">
            <v>30.96</v>
          </cell>
          <cell r="K30">
            <v>8.8000000000000007</v>
          </cell>
        </row>
        <row r="31">
          <cell r="B31">
            <v>24.916666666666668</v>
          </cell>
          <cell r="C31">
            <v>29.7</v>
          </cell>
          <cell r="D31">
            <v>22.4</v>
          </cell>
          <cell r="E31">
            <v>88.875</v>
          </cell>
          <cell r="F31">
            <v>99</v>
          </cell>
          <cell r="G31">
            <v>63</v>
          </cell>
          <cell r="H31">
            <v>13.32</v>
          </cell>
          <cell r="I31" t="str">
            <v>NE</v>
          </cell>
          <cell r="J31">
            <v>23.759999999999998</v>
          </cell>
          <cell r="K31">
            <v>11.2</v>
          </cell>
        </row>
        <row r="32">
          <cell r="B32">
            <v>24.229166666666668</v>
          </cell>
          <cell r="C32">
            <v>32.700000000000003</v>
          </cell>
          <cell r="D32">
            <v>20.100000000000001</v>
          </cell>
          <cell r="E32">
            <v>86.208333333333329</v>
          </cell>
          <cell r="F32">
            <v>98</v>
          </cell>
          <cell r="G32">
            <v>49</v>
          </cell>
          <cell r="H32">
            <v>14.04</v>
          </cell>
          <cell r="I32" t="str">
            <v>S</v>
          </cell>
          <cell r="J32">
            <v>40.680000000000007</v>
          </cell>
          <cell r="K32">
            <v>23.2</v>
          </cell>
        </row>
        <row r="33">
          <cell r="B33">
            <v>23.716666666666669</v>
          </cell>
          <cell r="C33">
            <v>31.5</v>
          </cell>
          <cell r="D33">
            <v>20.399999999999999</v>
          </cell>
          <cell r="E33">
            <v>88.083333333333329</v>
          </cell>
          <cell r="F33">
            <v>98</v>
          </cell>
          <cell r="G33">
            <v>54</v>
          </cell>
          <cell r="H33">
            <v>13.68</v>
          </cell>
          <cell r="I33" t="str">
            <v>S</v>
          </cell>
          <cell r="J33">
            <v>38.519999999999996</v>
          </cell>
          <cell r="K33">
            <v>9.6</v>
          </cell>
        </row>
        <row r="34">
          <cell r="B34">
            <v>25.754166666666659</v>
          </cell>
          <cell r="C34">
            <v>33</v>
          </cell>
          <cell r="D34">
            <v>20.399999999999999</v>
          </cell>
          <cell r="E34">
            <v>82.208333333333329</v>
          </cell>
          <cell r="F34">
            <v>98</v>
          </cell>
          <cell r="G34">
            <v>49</v>
          </cell>
          <cell r="H34">
            <v>9.3600000000000012</v>
          </cell>
          <cell r="I34" t="str">
            <v>L</v>
          </cell>
          <cell r="J34">
            <v>27.720000000000002</v>
          </cell>
          <cell r="K34">
            <v>2.8</v>
          </cell>
        </row>
        <row r="35">
          <cell r="I35" t="str">
            <v>SO</v>
          </cell>
        </row>
      </sheetData>
      <sheetData sheetId="1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5">
          <cell r="B5">
            <v>29.604166666666668</v>
          </cell>
        </row>
      </sheetData>
      <sheetData sheetId="10" refreshError="1">
        <row r="5">
          <cell r="B5">
            <v>28.224999999999998</v>
          </cell>
          <cell r="C5">
            <v>32.9</v>
          </cell>
          <cell r="D5">
            <v>23.9</v>
          </cell>
          <cell r="E5">
            <v>72</v>
          </cell>
          <cell r="F5">
            <v>90</v>
          </cell>
          <cell r="G5">
            <v>51</v>
          </cell>
          <cell r="H5">
            <v>11.520000000000001</v>
          </cell>
          <cell r="I5" t="str">
            <v>NE</v>
          </cell>
          <cell r="J5">
            <v>24.48</v>
          </cell>
          <cell r="K5">
            <v>0</v>
          </cell>
        </row>
        <row r="6">
          <cell r="B6">
            <v>27.629166666666666</v>
          </cell>
          <cell r="C6">
            <v>33.9</v>
          </cell>
          <cell r="D6">
            <v>23.7</v>
          </cell>
          <cell r="E6">
            <v>72.166666666666671</v>
          </cell>
          <cell r="F6">
            <v>91</v>
          </cell>
          <cell r="G6">
            <v>45</v>
          </cell>
          <cell r="H6">
            <v>8.2799999999999994</v>
          </cell>
          <cell r="I6" t="str">
            <v>L</v>
          </cell>
          <cell r="J6">
            <v>20.52</v>
          </cell>
          <cell r="K6">
            <v>0</v>
          </cell>
        </row>
        <row r="7">
          <cell r="B7">
            <v>26.604166666666668</v>
          </cell>
          <cell r="C7">
            <v>33.700000000000003</v>
          </cell>
          <cell r="D7">
            <v>23</v>
          </cell>
          <cell r="E7">
            <v>77.75</v>
          </cell>
          <cell r="F7">
            <v>94</v>
          </cell>
          <cell r="G7">
            <v>45</v>
          </cell>
          <cell r="H7">
            <v>11.879999999999999</v>
          </cell>
          <cell r="I7" t="str">
            <v>N</v>
          </cell>
          <cell r="J7">
            <v>36.72</v>
          </cell>
          <cell r="K7">
            <v>1</v>
          </cell>
        </row>
        <row r="8">
          <cell r="B8">
            <v>26.529166666666665</v>
          </cell>
          <cell r="C8">
            <v>31.5</v>
          </cell>
          <cell r="D8">
            <v>22.8</v>
          </cell>
          <cell r="E8">
            <v>82.041666666666671</v>
          </cell>
          <cell r="F8">
            <v>96</v>
          </cell>
          <cell r="G8">
            <v>60</v>
          </cell>
          <cell r="H8">
            <v>7.9200000000000008</v>
          </cell>
          <cell r="I8" t="str">
            <v>NO</v>
          </cell>
          <cell r="J8">
            <v>26.28</v>
          </cell>
          <cell r="K8">
            <v>0.8</v>
          </cell>
        </row>
        <row r="9">
          <cell r="B9">
            <v>26.8125</v>
          </cell>
          <cell r="C9">
            <v>32.299999999999997</v>
          </cell>
          <cell r="D9">
            <v>23.7</v>
          </cell>
          <cell r="E9">
            <v>76.583333333333329</v>
          </cell>
          <cell r="F9">
            <v>88</v>
          </cell>
          <cell r="G9">
            <v>56</v>
          </cell>
          <cell r="H9">
            <v>7.5600000000000005</v>
          </cell>
          <cell r="I9" t="str">
            <v>S</v>
          </cell>
          <cell r="J9">
            <v>22.68</v>
          </cell>
          <cell r="K9">
            <v>0.2</v>
          </cell>
        </row>
        <row r="10">
          <cell r="B10">
            <v>27.037500000000005</v>
          </cell>
          <cell r="C10">
            <v>34.6</v>
          </cell>
          <cell r="D10">
            <v>23.4</v>
          </cell>
          <cell r="E10">
            <v>78.791666666666671</v>
          </cell>
          <cell r="F10">
            <v>95</v>
          </cell>
          <cell r="G10">
            <v>45</v>
          </cell>
          <cell r="H10">
            <v>27</v>
          </cell>
          <cell r="I10" t="str">
            <v>L</v>
          </cell>
          <cell r="J10">
            <v>63.72</v>
          </cell>
          <cell r="K10">
            <v>0.2</v>
          </cell>
        </row>
        <row r="11">
          <cell r="B11">
            <v>27.612500000000008</v>
          </cell>
          <cell r="C11">
            <v>34.4</v>
          </cell>
          <cell r="D11">
            <v>22.1</v>
          </cell>
          <cell r="E11">
            <v>75.916666666666671</v>
          </cell>
          <cell r="F11">
            <v>95</v>
          </cell>
          <cell r="G11">
            <v>49</v>
          </cell>
          <cell r="H11">
            <v>9.3600000000000012</v>
          </cell>
          <cell r="I11" t="str">
            <v>N</v>
          </cell>
          <cell r="J11">
            <v>28.08</v>
          </cell>
          <cell r="K11">
            <v>0.2</v>
          </cell>
        </row>
        <row r="12">
          <cell r="B12">
            <v>25.104166666666661</v>
          </cell>
          <cell r="C12">
            <v>29.8</v>
          </cell>
          <cell r="D12">
            <v>21</v>
          </cell>
          <cell r="E12">
            <v>83.958333333333329</v>
          </cell>
          <cell r="F12">
            <v>96</v>
          </cell>
          <cell r="G12">
            <v>70</v>
          </cell>
          <cell r="H12">
            <v>18.720000000000002</v>
          </cell>
          <cell r="I12" t="str">
            <v>SE</v>
          </cell>
          <cell r="J12">
            <v>51.84</v>
          </cell>
          <cell r="K12">
            <v>0.2</v>
          </cell>
        </row>
        <row r="13">
          <cell r="B13">
            <v>26.895833333333329</v>
          </cell>
          <cell r="C13">
            <v>33</v>
          </cell>
          <cell r="D13">
            <v>22.4</v>
          </cell>
          <cell r="E13">
            <v>75.625</v>
          </cell>
          <cell r="F13">
            <v>95</v>
          </cell>
          <cell r="G13">
            <v>46</v>
          </cell>
          <cell r="H13">
            <v>7.5600000000000005</v>
          </cell>
          <cell r="I13" t="str">
            <v>SE</v>
          </cell>
          <cell r="J13">
            <v>16.2</v>
          </cell>
          <cell r="K13">
            <v>0.4</v>
          </cell>
        </row>
        <row r="14">
          <cell r="B14">
            <v>28.129166666666666</v>
          </cell>
          <cell r="C14">
            <v>33.9</v>
          </cell>
          <cell r="D14">
            <v>23.2</v>
          </cell>
          <cell r="E14">
            <v>72.166666666666671</v>
          </cell>
          <cell r="F14">
            <v>92</v>
          </cell>
          <cell r="G14">
            <v>45</v>
          </cell>
          <cell r="H14">
            <v>7.2</v>
          </cell>
          <cell r="I14" t="str">
            <v>S</v>
          </cell>
          <cell r="J14">
            <v>16.920000000000002</v>
          </cell>
          <cell r="K14">
            <v>37.199999999999996</v>
          </cell>
        </row>
        <row r="15">
          <cell r="B15">
            <v>28.429166666666671</v>
          </cell>
          <cell r="C15">
            <v>33.9</v>
          </cell>
          <cell r="D15">
            <v>23.5</v>
          </cell>
          <cell r="E15">
            <v>72.458333333333329</v>
          </cell>
          <cell r="F15">
            <v>93</v>
          </cell>
          <cell r="G15">
            <v>50</v>
          </cell>
          <cell r="H15">
            <v>13.32</v>
          </cell>
          <cell r="I15" t="str">
            <v>N</v>
          </cell>
          <cell r="J15">
            <v>32.76</v>
          </cell>
          <cell r="K15">
            <v>6.4</v>
          </cell>
        </row>
        <row r="16">
          <cell r="B16">
            <v>22.920833333333338</v>
          </cell>
          <cell r="C16">
            <v>29.2</v>
          </cell>
          <cell r="D16">
            <v>19.399999999999999</v>
          </cell>
          <cell r="E16">
            <v>87.166666666666671</v>
          </cell>
          <cell r="F16">
            <v>96</v>
          </cell>
          <cell r="G16">
            <v>68</v>
          </cell>
          <cell r="H16">
            <v>18</v>
          </cell>
          <cell r="I16" t="str">
            <v>S</v>
          </cell>
          <cell r="J16">
            <v>47.88</v>
          </cell>
          <cell r="K16">
            <v>15.2</v>
          </cell>
        </row>
        <row r="17">
          <cell r="B17">
            <v>24.970833333333335</v>
          </cell>
          <cell r="C17">
            <v>31.8</v>
          </cell>
          <cell r="D17">
            <v>19.8</v>
          </cell>
          <cell r="E17">
            <v>75.5</v>
          </cell>
          <cell r="F17">
            <v>96</v>
          </cell>
          <cell r="G17">
            <v>45</v>
          </cell>
          <cell r="H17">
            <v>8.2799999999999994</v>
          </cell>
          <cell r="I17" t="str">
            <v>S</v>
          </cell>
          <cell r="J17">
            <v>16.920000000000002</v>
          </cell>
          <cell r="K17">
            <v>19.399999999999999</v>
          </cell>
        </row>
        <row r="18">
          <cell r="B18">
            <v>25.633333333333336</v>
          </cell>
          <cell r="C18">
            <v>30.7</v>
          </cell>
          <cell r="D18">
            <v>21.2</v>
          </cell>
          <cell r="E18">
            <v>52.875</v>
          </cell>
          <cell r="F18">
            <v>74</v>
          </cell>
          <cell r="G18">
            <v>28</v>
          </cell>
          <cell r="H18">
            <v>13.32</v>
          </cell>
          <cell r="I18" t="str">
            <v>S</v>
          </cell>
          <cell r="J18">
            <v>27</v>
          </cell>
          <cell r="K18">
            <v>0</v>
          </cell>
        </row>
        <row r="19">
          <cell r="B19">
            <v>24.425000000000001</v>
          </cell>
          <cell r="C19">
            <v>31.4</v>
          </cell>
          <cell r="D19">
            <v>17.100000000000001</v>
          </cell>
          <cell r="E19">
            <v>51.875</v>
          </cell>
          <cell r="F19">
            <v>83</v>
          </cell>
          <cell r="G19">
            <v>20</v>
          </cell>
          <cell r="H19">
            <v>10.8</v>
          </cell>
          <cell r="I19" t="str">
            <v>S</v>
          </cell>
          <cell r="J19">
            <v>24.12</v>
          </cell>
          <cell r="K19">
            <v>0</v>
          </cell>
        </row>
        <row r="20">
          <cell r="B20">
            <v>24.770833333333332</v>
          </cell>
          <cell r="C20">
            <v>32.4</v>
          </cell>
          <cell r="D20">
            <v>17.5</v>
          </cell>
          <cell r="E20">
            <v>57.208333333333336</v>
          </cell>
          <cell r="F20">
            <v>87</v>
          </cell>
          <cell r="G20">
            <v>27</v>
          </cell>
          <cell r="H20">
            <v>9.3600000000000012</v>
          </cell>
          <cell r="I20" t="str">
            <v>SO</v>
          </cell>
          <cell r="J20">
            <v>23.759999999999998</v>
          </cell>
          <cell r="K20">
            <v>0</v>
          </cell>
        </row>
        <row r="21">
          <cell r="B21">
            <v>25.8125</v>
          </cell>
          <cell r="C21">
            <v>33.799999999999997</v>
          </cell>
          <cell r="D21">
            <v>17.8</v>
          </cell>
          <cell r="E21">
            <v>55.541666666666664</v>
          </cell>
          <cell r="F21">
            <v>88</v>
          </cell>
          <cell r="G21">
            <v>23</v>
          </cell>
          <cell r="H21">
            <v>7.5600000000000005</v>
          </cell>
          <cell r="I21" t="str">
            <v>S</v>
          </cell>
          <cell r="J21">
            <v>20.88</v>
          </cell>
          <cell r="K21">
            <v>0</v>
          </cell>
        </row>
        <row r="22">
          <cell r="B22">
            <v>26.233333333333338</v>
          </cell>
          <cell r="C22">
            <v>34.799999999999997</v>
          </cell>
          <cell r="D22">
            <v>17.899999999999999</v>
          </cell>
          <cell r="E22">
            <v>55.25</v>
          </cell>
          <cell r="F22">
            <v>89</v>
          </cell>
          <cell r="G22">
            <v>24</v>
          </cell>
          <cell r="H22">
            <v>10.44</v>
          </cell>
          <cell r="I22" t="str">
            <v>S</v>
          </cell>
          <cell r="J22">
            <v>21.96</v>
          </cell>
          <cell r="K22">
            <v>0</v>
          </cell>
        </row>
        <row r="23">
          <cell r="B23">
            <v>23.445833333333336</v>
          </cell>
          <cell r="C23">
            <v>27.7</v>
          </cell>
          <cell r="D23">
            <v>18.899999999999999</v>
          </cell>
          <cell r="E23">
            <v>77.125</v>
          </cell>
          <cell r="F23">
            <v>92</v>
          </cell>
          <cell r="G23">
            <v>46</v>
          </cell>
          <cell r="H23">
            <v>11.16</v>
          </cell>
          <cell r="I23" t="str">
            <v>O</v>
          </cell>
          <cell r="J23">
            <v>30.240000000000002</v>
          </cell>
          <cell r="K23">
            <v>5</v>
          </cell>
        </row>
        <row r="24">
          <cell r="B24">
            <v>22.887500000000003</v>
          </cell>
          <cell r="C24">
            <v>24.3</v>
          </cell>
          <cell r="D24">
            <v>21.6</v>
          </cell>
          <cell r="E24">
            <v>90.958333333333329</v>
          </cell>
          <cell r="F24">
            <v>95</v>
          </cell>
          <cell r="G24">
            <v>80</v>
          </cell>
          <cell r="H24">
            <v>6.84</v>
          </cell>
          <cell r="I24" t="str">
            <v>S</v>
          </cell>
          <cell r="J24">
            <v>23.400000000000002</v>
          </cell>
          <cell r="K24">
            <v>1</v>
          </cell>
        </row>
        <row r="25">
          <cell r="B25">
            <v>25.962500000000002</v>
          </cell>
          <cell r="C25">
            <v>31.7</v>
          </cell>
          <cell r="D25">
            <v>21.5</v>
          </cell>
          <cell r="E25">
            <v>81.708333333333329</v>
          </cell>
          <cell r="F25">
            <v>96</v>
          </cell>
          <cell r="G25">
            <v>57</v>
          </cell>
          <cell r="H25">
            <v>10.08</v>
          </cell>
          <cell r="I25" t="str">
            <v>N</v>
          </cell>
          <cell r="J25">
            <v>24.48</v>
          </cell>
          <cell r="K25">
            <v>16.599999999999998</v>
          </cell>
        </row>
        <row r="26">
          <cell r="B26">
            <v>22.887499999999999</v>
          </cell>
          <cell r="C26">
            <v>27.2</v>
          </cell>
          <cell r="D26">
            <v>20.100000000000001</v>
          </cell>
          <cell r="E26">
            <v>90.625</v>
          </cell>
          <cell r="F26">
            <v>95</v>
          </cell>
          <cell r="G26">
            <v>79</v>
          </cell>
          <cell r="H26">
            <v>11.520000000000001</v>
          </cell>
          <cell r="I26" t="str">
            <v>NE</v>
          </cell>
          <cell r="J26">
            <v>28.08</v>
          </cell>
          <cell r="K26">
            <v>18</v>
          </cell>
        </row>
        <row r="27">
          <cell r="B27">
            <v>24.270833333333332</v>
          </cell>
          <cell r="C27">
            <v>30.4</v>
          </cell>
          <cell r="D27">
            <v>19.399999999999999</v>
          </cell>
          <cell r="E27">
            <v>79.083333333333329</v>
          </cell>
          <cell r="F27">
            <v>96</v>
          </cell>
          <cell r="G27">
            <v>53</v>
          </cell>
          <cell r="H27">
            <v>8.64</v>
          </cell>
          <cell r="I27" t="str">
            <v>SE</v>
          </cell>
          <cell r="J27">
            <v>19.079999999999998</v>
          </cell>
          <cell r="K27">
            <v>7.2000000000000011</v>
          </cell>
        </row>
        <row r="28">
          <cell r="B28">
            <v>27.424999999999997</v>
          </cell>
          <cell r="C28">
            <v>33.200000000000003</v>
          </cell>
          <cell r="D28">
            <v>22</v>
          </cell>
          <cell r="E28">
            <v>73.833333333333329</v>
          </cell>
          <cell r="F28">
            <v>96</v>
          </cell>
          <cell r="G28">
            <v>46</v>
          </cell>
          <cell r="H28">
            <v>12.24</v>
          </cell>
          <cell r="I28" t="str">
            <v>N</v>
          </cell>
          <cell r="J28">
            <v>27.36</v>
          </cell>
          <cell r="K28">
            <v>0</v>
          </cell>
        </row>
        <row r="29">
          <cell r="B29">
            <v>27.162500000000005</v>
          </cell>
          <cell r="C29">
            <v>32.9</v>
          </cell>
          <cell r="D29">
            <v>23.6</v>
          </cell>
          <cell r="E29">
            <v>79.041666666666671</v>
          </cell>
          <cell r="F29">
            <v>95</v>
          </cell>
          <cell r="G29">
            <v>54</v>
          </cell>
          <cell r="H29">
            <v>16.2</v>
          </cell>
          <cell r="I29" t="str">
            <v>NO</v>
          </cell>
          <cell r="J29">
            <v>51.12</v>
          </cell>
          <cell r="K29">
            <v>3.2</v>
          </cell>
        </row>
        <row r="30">
          <cell r="B30">
            <v>24.195833333333336</v>
          </cell>
          <cell r="C30">
            <v>29.9</v>
          </cell>
          <cell r="D30">
            <v>21.5</v>
          </cell>
          <cell r="E30">
            <v>89.75</v>
          </cell>
          <cell r="F30">
            <v>96</v>
          </cell>
          <cell r="G30">
            <v>69</v>
          </cell>
          <cell r="H30">
            <v>16.559999999999999</v>
          </cell>
          <cell r="I30" t="str">
            <v>NE</v>
          </cell>
          <cell r="J30">
            <v>47.519999999999996</v>
          </cell>
          <cell r="K30">
            <v>21.2</v>
          </cell>
        </row>
        <row r="31">
          <cell r="B31">
            <v>25.712500000000006</v>
          </cell>
          <cell r="C31">
            <v>31.5</v>
          </cell>
          <cell r="D31">
            <v>22.8</v>
          </cell>
          <cell r="E31">
            <v>84.458333333333329</v>
          </cell>
          <cell r="F31">
            <v>96</v>
          </cell>
          <cell r="G31">
            <v>61</v>
          </cell>
          <cell r="H31">
            <v>9.3600000000000012</v>
          </cell>
          <cell r="I31" t="str">
            <v>SE</v>
          </cell>
          <cell r="J31">
            <v>16.920000000000002</v>
          </cell>
          <cell r="K31">
            <v>12.799999999999997</v>
          </cell>
        </row>
        <row r="32">
          <cell r="B32">
            <v>25.7</v>
          </cell>
          <cell r="C32">
            <v>34.200000000000003</v>
          </cell>
          <cell r="D32">
            <v>22.8</v>
          </cell>
          <cell r="E32">
            <v>81.25</v>
          </cell>
          <cell r="F32">
            <v>93</v>
          </cell>
          <cell r="G32">
            <v>48</v>
          </cell>
          <cell r="H32">
            <v>20.16</v>
          </cell>
          <cell r="I32" t="str">
            <v>S</v>
          </cell>
          <cell r="J32">
            <v>48.6</v>
          </cell>
          <cell r="K32">
            <v>1.9999999999999998</v>
          </cell>
        </row>
        <row r="33">
          <cell r="B33">
            <v>26.325000000000003</v>
          </cell>
          <cell r="C33">
            <v>31.3</v>
          </cell>
          <cell r="D33">
            <v>22.6</v>
          </cell>
          <cell r="E33">
            <v>78.458333333333329</v>
          </cell>
          <cell r="F33">
            <v>95</v>
          </cell>
          <cell r="G33">
            <v>56</v>
          </cell>
          <cell r="H33">
            <v>10.8</v>
          </cell>
          <cell r="I33" t="str">
            <v>NE</v>
          </cell>
          <cell r="J33">
            <v>27</v>
          </cell>
          <cell r="K33">
            <v>0.4</v>
          </cell>
        </row>
        <row r="34">
          <cell r="B34">
            <v>27.691666666666666</v>
          </cell>
          <cell r="C34">
            <v>34.4</v>
          </cell>
          <cell r="D34">
            <v>23</v>
          </cell>
          <cell r="E34">
            <v>74.083333333333329</v>
          </cell>
          <cell r="F34">
            <v>92</v>
          </cell>
          <cell r="G34">
            <v>47</v>
          </cell>
          <cell r="H34">
            <v>10.8</v>
          </cell>
          <cell r="I34" t="str">
            <v>N</v>
          </cell>
          <cell r="J34">
            <v>28.8</v>
          </cell>
          <cell r="K34">
            <v>0.2</v>
          </cell>
        </row>
        <row r="35">
          <cell r="I35" t="str">
            <v>S</v>
          </cell>
        </row>
      </sheetData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5">
          <cell r="B5" t="str">
            <v>*</v>
          </cell>
        </row>
      </sheetData>
      <sheetData sheetId="10" refreshError="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>
            <v>29.957142857142856</v>
          </cell>
          <cell r="C9">
            <v>32.299999999999997</v>
          </cell>
          <cell r="D9">
            <v>26.5</v>
          </cell>
          <cell r="E9">
            <v>64.714285714285708</v>
          </cell>
          <cell r="F9">
            <v>84</v>
          </cell>
          <cell r="G9">
            <v>55</v>
          </cell>
          <cell r="H9">
            <v>9</v>
          </cell>
          <cell r="I9" t="str">
            <v>NE</v>
          </cell>
          <cell r="J9">
            <v>23.040000000000003</v>
          </cell>
          <cell r="K9">
            <v>0</v>
          </cell>
        </row>
        <row r="10">
          <cell r="B10">
            <v>26.443749999999998</v>
          </cell>
          <cell r="C10">
            <v>35</v>
          </cell>
          <cell r="D10">
            <v>23.3</v>
          </cell>
          <cell r="E10">
            <v>81.0625</v>
          </cell>
          <cell r="F10">
            <v>94</v>
          </cell>
          <cell r="G10">
            <v>47</v>
          </cell>
          <cell r="H10">
            <v>44.28</v>
          </cell>
          <cell r="I10" t="str">
            <v>SO</v>
          </cell>
          <cell r="J10">
            <v>69.12</v>
          </cell>
          <cell r="K10">
            <v>4.1999999999999993</v>
          </cell>
        </row>
        <row r="11">
          <cell r="B11">
            <v>32.721428571428575</v>
          </cell>
          <cell r="C11">
            <v>36.799999999999997</v>
          </cell>
          <cell r="D11">
            <v>24.6</v>
          </cell>
          <cell r="E11">
            <v>53.857142857142854</v>
          </cell>
          <cell r="F11">
            <v>91</v>
          </cell>
          <cell r="G11">
            <v>35</v>
          </cell>
          <cell r="H11">
            <v>18.36</v>
          </cell>
          <cell r="I11" t="str">
            <v>SE</v>
          </cell>
          <cell r="J11">
            <v>38.159999999999997</v>
          </cell>
          <cell r="K11">
            <v>0</v>
          </cell>
        </row>
        <row r="12">
          <cell r="B12">
            <v>26.247826086956525</v>
          </cell>
          <cell r="C12">
            <v>30.8</v>
          </cell>
          <cell r="D12">
            <v>21.8</v>
          </cell>
          <cell r="E12">
            <v>78.913043478260875</v>
          </cell>
          <cell r="F12">
            <v>94</v>
          </cell>
          <cell r="G12">
            <v>62</v>
          </cell>
          <cell r="H12">
            <v>17.28</v>
          </cell>
          <cell r="I12" t="str">
            <v>SO</v>
          </cell>
          <cell r="J12">
            <v>64.08</v>
          </cell>
          <cell r="K12">
            <v>11</v>
          </cell>
        </row>
        <row r="13">
          <cell r="B13">
            <v>28.155555555555559</v>
          </cell>
          <cell r="C13">
            <v>33.9</v>
          </cell>
          <cell r="D13">
            <v>23.1</v>
          </cell>
          <cell r="E13">
            <v>69.777777777777771</v>
          </cell>
          <cell r="F13">
            <v>92</v>
          </cell>
          <cell r="G13">
            <v>49</v>
          </cell>
          <cell r="H13">
            <v>11.879999999999999</v>
          </cell>
          <cell r="I13" t="str">
            <v>O</v>
          </cell>
          <cell r="J13">
            <v>20.52</v>
          </cell>
          <cell r="K13">
            <v>0</v>
          </cell>
        </row>
        <row r="14">
          <cell r="B14">
            <v>28.941666666666663</v>
          </cell>
          <cell r="C14">
            <v>35.299999999999997</v>
          </cell>
          <cell r="D14">
            <v>23</v>
          </cell>
          <cell r="E14">
            <v>71.5</v>
          </cell>
          <cell r="F14">
            <v>94</v>
          </cell>
          <cell r="G14">
            <v>41</v>
          </cell>
          <cell r="H14">
            <v>10.44</v>
          </cell>
          <cell r="I14" t="str">
            <v>SO</v>
          </cell>
          <cell r="J14">
            <v>25.92</v>
          </cell>
          <cell r="K14">
            <v>0</v>
          </cell>
        </row>
        <row r="15">
          <cell r="B15">
            <v>28.809090909090912</v>
          </cell>
          <cell r="C15">
            <v>35.9</v>
          </cell>
          <cell r="D15">
            <v>22.8</v>
          </cell>
          <cell r="E15">
            <v>66.954545454545453</v>
          </cell>
          <cell r="F15">
            <v>90</v>
          </cell>
          <cell r="G15">
            <v>40</v>
          </cell>
          <cell r="H15">
            <v>22.32</v>
          </cell>
          <cell r="I15" t="str">
            <v>S</v>
          </cell>
          <cell r="J15">
            <v>41.76</v>
          </cell>
          <cell r="K15">
            <v>1</v>
          </cell>
        </row>
        <row r="16">
          <cell r="B16">
            <v>24.966666666666661</v>
          </cell>
          <cell r="C16">
            <v>28.1</v>
          </cell>
          <cell r="D16">
            <v>21.3</v>
          </cell>
          <cell r="E16">
            <v>76.8</v>
          </cell>
          <cell r="F16">
            <v>84</v>
          </cell>
          <cell r="G16">
            <v>66</v>
          </cell>
          <cell r="H16">
            <v>32.4</v>
          </cell>
          <cell r="I16" t="str">
            <v>SE</v>
          </cell>
          <cell r="J16">
            <v>53.28</v>
          </cell>
          <cell r="K16">
            <v>4</v>
          </cell>
        </row>
        <row r="17">
          <cell r="B17">
            <v>25.791666666666671</v>
          </cell>
          <cell r="C17">
            <v>32.200000000000003</v>
          </cell>
          <cell r="D17">
            <v>21.4</v>
          </cell>
          <cell r="E17">
            <v>72.708333333333329</v>
          </cell>
          <cell r="F17">
            <v>92</v>
          </cell>
          <cell r="G17">
            <v>45</v>
          </cell>
          <cell r="H17">
            <v>19.8</v>
          </cell>
          <cell r="I17" t="str">
            <v>S</v>
          </cell>
          <cell r="J17">
            <v>34.56</v>
          </cell>
          <cell r="K17">
            <v>0</v>
          </cell>
        </row>
        <row r="18">
          <cell r="B18">
            <v>26.345833333333335</v>
          </cell>
          <cell r="C18">
            <v>31.5</v>
          </cell>
          <cell r="D18">
            <v>22.3</v>
          </cell>
          <cell r="E18">
            <v>56.666666666666664</v>
          </cell>
          <cell r="F18">
            <v>77</v>
          </cell>
          <cell r="G18">
            <v>30</v>
          </cell>
          <cell r="H18">
            <v>19.440000000000001</v>
          </cell>
          <cell r="I18" t="str">
            <v>S</v>
          </cell>
          <cell r="J18">
            <v>38.880000000000003</v>
          </cell>
          <cell r="K18">
            <v>0</v>
          </cell>
        </row>
        <row r="19">
          <cell r="B19">
            <v>24.824999999999999</v>
          </cell>
          <cell r="C19">
            <v>33</v>
          </cell>
          <cell r="D19">
            <v>17.600000000000001</v>
          </cell>
          <cell r="E19">
            <v>50.791666666666664</v>
          </cell>
          <cell r="F19">
            <v>84</v>
          </cell>
          <cell r="G19">
            <v>24</v>
          </cell>
          <cell r="H19">
            <v>15.48</v>
          </cell>
          <cell r="I19" t="str">
            <v>SE</v>
          </cell>
          <cell r="J19">
            <v>29.880000000000003</v>
          </cell>
          <cell r="K19">
            <v>0</v>
          </cell>
        </row>
        <row r="20">
          <cell r="B20">
            <v>23.837499999999995</v>
          </cell>
          <cell r="C20">
            <v>34.4</v>
          </cell>
          <cell r="D20">
            <v>13</v>
          </cell>
          <cell r="E20">
            <v>55.958333333333336</v>
          </cell>
          <cell r="F20">
            <v>92</v>
          </cell>
          <cell r="G20">
            <v>22</v>
          </cell>
          <cell r="H20">
            <v>15.840000000000002</v>
          </cell>
          <cell r="I20" t="str">
            <v>SE</v>
          </cell>
          <cell r="J20">
            <v>27.720000000000002</v>
          </cell>
          <cell r="K20">
            <v>0</v>
          </cell>
        </row>
        <row r="21">
          <cell r="B21">
            <v>25.912500000000005</v>
          </cell>
          <cell r="C21">
            <v>35.299999999999997</v>
          </cell>
          <cell r="D21">
            <v>16.5</v>
          </cell>
          <cell r="E21">
            <v>52.625</v>
          </cell>
          <cell r="F21">
            <v>88</v>
          </cell>
          <cell r="G21">
            <v>20</v>
          </cell>
          <cell r="H21">
            <v>15.48</v>
          </cell>
          <cell r="I21" t="str">
            <v>SE</v>
          </cell>
          <cell r="J21">
            <v>28.08</v>
          </cell>
          <cell r="K21">
            <v>0</v>
          </cell>
        </row>
        <row r="22">
          <cell r="B22">
            <v>26.362499999999997</v>
          </cell>
          <cell r="C22">
            <v>37.799999999999997</v>
          </cell>
          <cell r="D22">
            <v>14.3</v>
          </cell>
          <cell r="E22">
            <v>50.25</v>
          </cell>
          <cell r="F22">
            <v>92</v>
          </cell>
          <cell r="G22">
            <v>15</v>
          </cell>
          <cell r="H22">
            <v>17.64</v>
          </cell>
          <cell r="I22" t="str">
            <v>NO</v>
          </cell>
          <cell r="J22">
            <v>43.2</v>
          </cell>
          <cell r="K22">
            <v>0</v>
          </cell>
        </row>
        <row r="23">
          <cell r="B23">
            <v>25.44583333333334</v>
          </cell>
          <cell r="C23">
            <v>31.9</v>
          </cell>
          <cell r="D23">
            <v>20.3</v>
          </cell>
          <cell r="E23">
            <v>70.416666666666671</v>
          </cell>
          <cell r="F23">
            <v>89</v>
          </cell>
          <cell r="G23">
            <v>48</v>
          </cell>
          <cell r="H23">
            <v>21.6</v>
          </cell>
          <cell r="I23" t="str">
            <v>N</v>
          </cell>
          <cell r="J23">
            <v>48.6</v>
          </cell>
          <cell r="K23">
            <v>0.2</v>
          </cell>
        </row>
        <row r="24">
          <cell r="B24">
            <v>24.962499999999995</v>
          </cell>
          <cell r="C24">
            <v>27.3</v>
          </cell>
          <cell r="D24">
            <v>22.3</v>
          </cell>
          <cell r="E24">
            <v>84.458333333333329</v>
          </cell>
          <cell r="F24">
            <v>92</v>
          </cell>
          <cell r="G24">
            <v>73</v>
          </cell>
          <cell r="H24">
            <v>15.48</v>
          </cell>
          <cell r="I24" t="str">
            <v>SE</v>
          </cell>
          <cell r="J24">
            <v>26.28</v>
          </cell>
          <cell r="K24">
            <v>0.4</v>
          </cell>
        </row>
        <row r="25">
          <cell r="B25">
            <v>26.466666666666665</v>
          </cell>
          <cell r="C25">
            <v>33.6</v>
          </cell>
          <cell r="D25">
            <v>22.9</v>
          </cell>
          <cell r="E25">
            <v>79.291666666666671</v>
          </cell>
          <cell r="F25">
            <v>95</v>
          </cell>
          <cell r="G25">
            <v>52</v>
          </cell>
          <cell r="H25">
            <v>24.840000000000003</v>
          </cell>
          <cell r="I25" t="str">
            <v>N</v>
          </cell>
          <cell r="J25">
            <v>61.92</v>
          </cell>
          <cell r="K25">
            <v>31.4</v>
          </cell>
        </row>
        <row r="26">
          <cell r="B26">
            <v>23.333333333333329</v>
          </cell>
          <cell r="C26">
            <v>28.8</v>
          </cell>
          <cell r="D26">
            <v>20.100000000000001</v>
          </cell>
          <cell r="E26">
            <v>89.25</v>
          </cell>
          <cell r="F26">
            <v>95</v>
          </cell>
          <cell r="G26">
            <v>68</v>
          </cell>
          <cell r="H26">
            <v>38.519999999999996</v>
          </cell>
          <cell r="I26" t="str">
            <v>N</v>
          </cell>
          <cell r="J26">
            <v>65.88000000000001</v>
          </cell>
          <cell r="K26">
            <v>48.2</v>
          </cell>
        </row>
        <row r="27">
          <cell r="B27">
            <v>23.670833333333334</v>
          </cell>
          <cell r="C27">
            <v>30.4</v>
          </cell>
          <cell r="D27">
            <v>19.399999999999999</v>
          </cell>
          <cell r="E27">
            <v>81.666666666666671</v>
          </cell>
          <cell r="F27">
            <v>96</v>
          </cell>
          <cell r="G27">
            <v>52</v>
          </cell>
          <cell r="H27">
            <v>10.44</v>
          </cell>
          <cell r="I27" t="str">
            <v>SO</v>
          </cell>
          <cell r="J27">
            <v>19.440000000000001</v>
          </cell>
          <cell r="K27">
            <v>0</v>
          </cell>
        </row>
        <row r="28">
          <cell r="B28">
            <v>26.370833333333334</v>
          </cell>
          <cell r="C28">
            <v>33.299999999999997</v>
          </cell>
          <cell r="D28">
            <v>20.6</v>
          </cell>
          <cell r="E28">
            <v>77.375</v>
          </cell>
          <cell r="F28">
            <v>95</v>
          </cell>
          <cell r="G28">
            <v>50</v>
          </cell>
          <cell r="H28">
            <v>18.36</v>
          </cell>
          <cell r="I28" t="str">
            <v>NO</v>
          </cell>
          <cell r="J28">
            <v>36.72</v>
          </cell>
          <cell r="K28">
            <v>1.5999999999999999</v>
          </cell>
        </row>
        <row r="29">
          <cell r="B29">
            <v>27.395833333333332</v>
          </cell>
          <cell r="C29">
            <v>32.1</v>
          </cell>
          <cell r="D29">
            <v>23.8</v>
          </cell>
          <cell r="E29">
            <v>76.375</v>
          </cell>
          <cell r="F29">
            <v>93</v>
          </cell>
          <cell r="G29">
            <v>56</v>
          </cell>
          <cell r="H29">
            <v>24.12</v>
          </cell>
          <cell r="I29" t="str">
            <v>NO</v>
          </cell>
          <cell r="J29">
            <v>49.32</v>
          </cell>
          <cell r="K29">
            <v>0</v>
          </cell>
        </row>
        <row r="30">
          <cell r="B30">
            <v>25.354166666666671</v>
          </cell>
          <cell r="C30">
            <v>29.6</v>
          </cell>
          <cell r="D30">
            <v>21.9</v>
          </cell>
          <cell r="E30">
            <v>86.583333333333329</v>
          </cell>
          <cell r="F30">
            <v>96</v>
          </cell>
          <cell r="G30">
            <v>69</v>
          </cell>
          <cell r="H30">
            <v>25.56</v>
          </cell>
          <cell r="I30" t="str">
            <v>N</v>
          </cell>
          <cell r="J30">
            <v>42.84</v>
          </cell>
          <cell r="K30">
            <v>68.199999999999989</v>
          </cell>
        </row>
        <row r="31">
          <cell r="B31">
            <v>26.058333333333337</v>
          </cell>
          <cell r="C31">
            <v>33</v>
          </cell>
          <cell r="D31">
            <v>22.3</v>
          </cell>
          <cell r="E31">
            <v>82.208333333333329</v>
          </cell>
          <cell r="F31">
            <v>95</v>
          </cell>
          <cell r="G31">
            <v>52</v>
          </cell>
          <cell r="H31">
            <v>12.6</v>
          </cell>
          <cell r="I31" t="str">
            <v>N</v>
          </cell>
          <cell r="J31">
            <v>23.040000000000003</v>
          </cell>
          <cell r="K31">
            <v>7.6000000000000005</v>
          </cell>
        </row>
        <row r="32">
          <cell r="B32">
            <v>25.987500000000008</v>
          </cell>
          <cell r="C32">
            <v>32.700000000000003</v>
          </cell>
          <cell r="D32">
            <v>22.7</v>
          </cell>
          <cell r="E32">
            <v>88</v>
          </cell>
          <cell r="F32">
            <v>94</v>
          </cell>
          <cell r="G32">
            <v>54</v>
          </cell>
          <cell r="H32">
            <v>16.559999999999999</v>
          </cell>
          <cell r="I32" t="str">
            <v>S</v>
          </cell>
          <cell r="J32">
            <v>71.64</v>
          </cell>
          <cell r="K32">
            <v>12.799999999999999</v>
          </cell>
        </row>
        <row r="33">
          <cell r="B33">
            <v>26.787500000000005</v>
          </cell>
          <cell r="C33">
            <v>32.1</v>
          </cell>
          <cell r="D33">
            <v>23.4</v>
          </cell>
          <cell r="E33">
            <v>78.833333333333329</v>
          </cell>
          <cell r="F33">
            <v>94</v>
          </cell>
          <cell r="G33">
            <v>53</v>
          </cell>
          <cell r="H33">
            <v>12.6</v>
          </cell>
          <cell r="I33" t="str">
            <v>N</v>
          </cell>
          <cell r="J33">
            <v>29.16</v>
          </cell>
          <cell r="K33">
            <v>0</v>
          </cell>
        </row>
        <row r="34">
          <cell r="B34">
            <v>28.783333333333331</v>
          </cell>
          <cell r="C34">
            <v>35.1</v>
          </cell>
          <cell r="D34">
            <v>23.7</v>
          </cell>
          <cell r="E34">
            <v>70.375</v>
          </cell>
          <cell r="F34">
            <v>91</v>
          </cell>
          <cell r="G34">
            <v>41</v>
          </cell>
          <cell r="H34">
            <v>25.56</v>
          </cell>
          <cell r="I34" t="str">
            <v>N</v>
          </cell>
          <cell r="J34">
            <v>45</v>
          </cell>
          <cell r="K34">
            <v>0</v>
          </cell>
        </row>
        <row r="35">
          <cell r="I35" t="str">
            <v>N</v>
          </cell>
        </row>
      </sheetData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5">
          <cell r="B5">
            <v>26.808333333333337</v>
          </cell>
        </row>
      </sheetData>
      <sheetData sheetId="10" refreshError="1">
        <row r="5">
          <cell r="B5">
            <v>24.054166666666671</v>
          </cell>
          <cell r="C5">
            <v>26.7</v>
          </cell>
          <cell r="D5">
            <v>21.8</v>
          </cell>
          <cell r="E5">
            <v>84.041666666666671</v>
          </cell>
          <cell r="F5">
            <v>94</v>
          </cell>
          <cell r="G5">
            <v>60</v>
          </cell>
          <cell r="H5">
            <v>17.64</v>
          </cell>
          <cell r="I5" t="str">
            <v>SO</v>
          </cell>
          <cell r="J5">
            <v>48.24</v>
          </cell>
          <cell r="K5">
            <v>8.7999999999999989</v>
          </cell>
        </row>
        <row r="6">
          <cell r="B6">
            <v>24.425000000000001</v>
          </cell>
          <cell r="C6">
            <v>31.9</v>
          </cell>
          <cell r="D6">
            <v>19.5</v>
          </cell>
          <cell r="E6">
            <v>80.416666666666671</v>
          </cell>
          <cell r="F6">
            <v>95</v>
          </cell>
          <cell r="G6">
            <v>45</v>
          </cell>
          <cell r="H6">
            <v>10.08</v>
          </cell>
          <cell r="I6" t="str">
            <v>SO</v>
          </cell>
          <cell r="J6">
            <v>30.6</v>
          </cell>
          <cell r="K6">
            <v>0</v>
          </cell>
        </row>
        <row r="7">
          <cell r="B7">
            <v>25.770833333333343</v>
          </cell>
          <cell r="C7">
            <v>33</v>
          </cell>
          <cell r="D7">
            <v>20.8</v>
          </cell>
          <cell r="E7">
            <v>76.75</v>
          </cell>
          <cell r="F7">
            <v>95</v>
          </cell>
          <cell r="G7">
            <v>46</v>
          </cell>
          <cell r="H7">
            <v>18.36</v>
          </cell>
          <cell r="I7" t="str">
            <v>SO</v>
          </cell>
          <cell r="J7">
            <v>37.440000000000005</v>
          </cell>
          <cell r="K7">
            <v>0</v>
          </cell>
        </row>
        <row r="8">
          <cell r="B8">
            <v>24.716666666666665</v>
          </cell>
          <cell r="C8">
            <v>29.7</v>
          </cell>
          <cell r="D8">
            <v>21.1</v>
          </cell>
          <cell r="E8">
            <v>85.041666666666671</v>
          </cell>
          <cell r="F8">
            <v>96</v>
          </cell>
          <cell r="G8">
            <v>63</v>
          </cell>
          <cell r="H8">
            <v>10.44</v>
          </cell>
          <cell r="I8" t="str">
            <v>SO</v>
          </cell>
          <cell r="J8">
            <v>32.4</v>
          </cell>
          <cell r="K8">
            <v>43.400000000000006</v>
          </cell>
        </row>
        <row r="9">
          <cell r="B9">
            <v>24.779166666666665</v>
          </cell>
          <cell r="C9">
            <v>31.4</v>
          </cell>
          <cell r="D9">
            <v>20.2</v>
          </cell>
          <cell r="E9">
            <v>80.75</v>
          </cell>
          <cell r="F9">
            <v>96</v>
          </cell>
          <cell r="G9">
            <v>53</v>
          </cell>
          <cell r="H9">
            <v>11.520000000000001</v>
          </cell>
          <cell r="I9" t="str">
            <v>SO</v>
          </cell>
          <cell r="J9">
            <v>24.48</v>
          </cell>
          <cell r="K9">
            <v>0.2</v>
          </cell>
        </row>
        <row r="10">
          <cell r="B10">
            <v>26.487500000000008</v>
          </cell>
          <cell r="C10">
            <v>33.1</v>
          </cell>
          <cell r="D10">
            <v>22.1</v>
          </cell>
          <cell r="E10">
            <v>76.375</v>
          </cell>
          <cell r="F10">
            <v>93</v>
          </cell>
          <cell r="G10">
            <v>44</v>
          </cell>
          <cell r="H10">
            <v>22.32</v>
          </cell>
          <cell r="I10" t="str">
            <v>SO</v>
          </cell>
          <cell r="J10">
            <v>47.16</v>
          </cell>
          <cell r="K10">
            <v>0</v>
          </cell>
        </row>
        <row r="11">
          <cell r="B11">
            <v>23.5</v>
          </cell>
          <cell r="C11">
            <v>30.6</v>
          </cell>
          <cell r="D11">
            <v>19.899999999999999</v>
          </cell>
          <cell r="E11">
            <v>83.166666666666671</v>
          </cell>
          <cell r="F11">
            <v>95</v>
          </cell>
          <cell r="G11">
            <v>59</v>
          </cell>
          <cell r="H11">
            <v>28.8</v>
          </cell>
          <cell r="I11" t="str">
            <v>SO</v>
          </cell>
          <cell r="J11">
            <v>50.4</v>
          </cell>
          <cell r="K11">
            <v>0</v>
          </cell>
        </row>
        <row r="12">
          <cell r="B12">
            <v>22.666666666666668</v>
          </cell>
          <cell r="C12">
            <v>29</v>
          </cell>
          <cell r="D12">
            <v>19.2</v>
          </cell>
          <cell r="E12">
            <v>85.083333333333329</v>
          </cell>
          <cell r="F12">
            <v>97</v>
          </cell>
          <cell r="G12">
            <v>58</v>
          </cell>
          <cell r="H12">
            <v>19.079999999999998</v>
          </cell>
          <cell r="I12" t="str">
            <v>SO</v>
          </cell>
          <cell r="J12">
            <v>38.519999999999996</v>
          </cell>
          <cell r="K12">
            <v>39.6</v>
          </cell>
        </row>
        <row r="13">
          <cell r="B13">
            <v>24.691666666666663</v>
          </cell>
          <cell r="C13">
            <v>31.5</v>
          </cell>
          <cell r="D13">
            <v>18.399999999999999</v>
          </cell>
          <cell r="E13">
            <v>74.875</v>
          </cell>
          <cell r="F13">
            <v>96</v>
          </cell>
          <cell r="G13">
            <v>38</v>
          </cell>
          <cell r="H13">
            <v>16.2</v>
          </cell>
          <cell r="I13" t="str">
            <v>SO</v>
          </cell>
          <cell r="J13">
            <v>29.52</v>
          </cell>
          <cell r="K13">
            <v>0.2</v>
          </cell>
        </row>
        <row r="14">
          <cell r="B14">
            <v>25.650000000000002</v>
          </cell>
          <cell r="C14">
            <v>33.4</v>
          </cell>
          <cell r="D14">
            <v>18.3</v>
          </cell>
          <cell r="E14">
            <v>65.208333333333329</v>
          </cell>
          <cell r="F14">
            <v>92</v>
          </cell>
          <cell r="G14">
            <v>32</v>
          </cell>
          <cell r="H14">
            <v>12.96</v>
          </cell>
          <cell r="I14" t="str">
            <v>SO</v>
          </cell>
          <cell r="J14">
            <v>30.96</v>
          </cell>
          <cell r="K14">
            <v>0</v>
          </cell>
        </row>
        <row r="15">
          <cell r="B15">
            <v>22.412499999999998</v>
          </cell>
          <cell r="C15">
            <v>27.7</v>
          </cell>
          <cell r="D15">
            <v>19.600000000000001</v>
          </cell>
          <cell r="E15">
            <v>79.916666666666671</v>
          </cell>
          <cell r="F15">
            <v>94</v>
          </cell>
          <cell r="G15">
            <v>57</v>
          </cell>
          <cell r="H15">
            <v>20.88</v>
          </cell>
          <cell r="I15" t="str">
            <v>SO</v>
          </cell>
          <cell r="J15">
            <v>44.64</v>
          </cell>
          <cell r="K15">
            <v>8</v>
          </cell>
        </row>
        <row r="16">
          <cell r="B16">
            <v>21.316666666666663</v>
          </cell>
          <cell r="C16">
            <v>27.5</v>
          </cell>
          <cell r="D16">
            <v>18.5</v>
          </cell>
          <cell r="E16">
            <v>85.458333333333329</v>
          </cell>
          <cell r="F16">
            <v>96</v>
          </cell>
          <cell r="G16">
            <v>57</v>
          </cell>
          <cell r="H16">
            <v>18.36</v>
          </cell>
          <cell r="I16" t="str">
            <v>SO</v>
          </cell>
          <cell r="J16">
            <v>49.32</v>
          </cell>
          <cell r="K16">
            <v>17.799999999999997</v>
          </cell>
        </row>
        <row r="17">
          <cell r="B17">
            <v>23.095833333333331</v>
          </cell>
          <cell r="C17">
            <v>30.3</v>
          </cell>
          <cell r="D17">
            <v>18.399999999999999</v>
          </cell>
          <cell r="E17">
            <v>75.458333333333329</v>
          </cell>
          <cell r="F17">
            <v>97</v>
          </cell>
          <cell r="G17">
            <v>39</v>
          </cell>
          <cell r="H17">
            <v>15.120000000000001</v>
          </cell>
          <cell r="I17" t="str">
            <v>SO</v>
          </cell>
          <cell r="J17">
            <v>34.92</v>
          </cell>
          <cell r="K17">
            <v>0</v>
          </cell>
        </row>
        <row r="18">
          <cell r="B18">
            <v>22.012499999999999</v>
          </cell>
          <cell r="C18">
            <v>29.6</v>
          </cell>
          <cell r="D18">
            <v>16.399999999999999</v>
          </cell>
          <cell r="E18">
            <v>59.958333333333336</v>
          </cell>
          <cell r="F18">
            <v>87</v>
          </cell>
          <cell r="G18">
            <v>27</v>
          </cell>
          <cell r="H18">
            <v>14.4</v>
          </cell>
          <cell r="I18" t="str">
            <v>SO</v>
          </cell>
          <cell r="J18">
            <v>34.92</v>
          </cell>
          <cell r="K18">
            <v>0</v>
          </cell>
        </row>
        <row r="19">
          <cell r="B19">
            <v>21.154166666666665</v>
          </cell>
          <cell r="C19">
            <v>30.5</v>
          </cell>
          <cell r="D19">
            <v>12.8</v>
          </cell>
          <cell r="E19">
            <v>60.958333333333336</v>
          </cell>
          <cell r="F19">
            <v>88</v>
          </cell>
          <cell r="G19">
            <v>21</v>
          </cell>
          <cell r="H19">
            <v>12.6</v>
          </cell>
          <cell r="I19" t="str">
            <v>SO</v>
          </cell>
          <cell r="J19">
            <v>29.880000000000003</v>
          </cell>
          <cell r="K19">
            <v>0</v>
          </cell>
        </row>
        <row r="20">
          <cell r="B20">
            <v>22.816666666666666</v>
          </cell>
          <cell r="C20">
            <v>31.8</v>
          </cell>
          <cell r="D20">
            <v>14.3</v>
          </cell>
          <cell r="E20">
            <v>55</v>
          </cell>
          <cell r="F20">
            <v>86</v>
          </cell>
          <cell r="G20">
            <v>28</v>
          </cell>
          <cell r="H20">
            <v>14.76</v>
          </cell>
          <cell r="I20" t="str">
            <v>SO</v>
          </cell>
          <cell r="J20">
            <v>25.2</v>
          </cell>
          <cell r="K20">
            <v>0</v>
          </cell>
        </row>
        <row r="21">
          <cell r="B21">
            <v>23.5</v>
          </cell>
          <cell r="C21">
            <v>31.8</v>
          </cell>
          <cell r="D21">
            <v>14.9</v>
          </cell>
          <cell r="E21">
            <v>53.375</v>
          </cell>
          <cell r="F21">
            <v>87</v>
          </cell>
          <cell r="G21">
            <v>21</v>
          </cell>
          <cell r="H21">
            <v>13.32</v>
          </cell>
          <cell r="I21" t="str">
            <v>SO</v>
          </cell>
          <cell r="J21">
            <v>25.92</v>
          </cell>
          <cell r="K21">
            <v>0</v>
          </cell>
        </row>
        <row r="22">
          <cell r="B22">
            <v>23.433333333333334</v>
          </cell>
          <cell r="C22">
            <v>32.5</v>
          </cell>
          <cell r="D22">
            <v>13.6</v>
          </cell>
          <cell r="E22">
            <v>54.208333333333336</v>
          </cell>
          <cell r="F22">
            <v>90</v>
          </cell>
          <cell r="G22">
            <v>23</v>
          </cell>
          <cell r="H22">
            <v>19.8</v>
          </cell>
          <cell r="I22" t="str">
            <v>SO</v>
          </cell>
          <cell r="J22">
            <v>33.840000000000003</v>
          </cell>
          <cell r="K22">
            <v>0</v>
          </cell>
        </row>
        <row r="23">
          <cell r="B23">
            <v>23.783333333333335</v>
          </cell>
          <cell r="C23">
            <v>32.5</v>
          </cell>
          <cell r="D23">
            <v>18</v>
          </cell>
          <cell r="E23">
            <v>64.208333333333329</v>
          </cell>
          <cell r="F23">
            <v>88</v>
          </cell>
          <cell r="G23">
            <v>35</v>
          </cell>
          <cell r="H23">
            <v>19.8</v>
          </cell>
          <cell r="I23" t="str">
            <v>SO</v>
          </cell>
          <cell r="J23">
            <v>37.800000000000004</v>
          </cell>
          <cell r="K23">
            <v>5.4</v>
          </cell>
        </row>
        <row r="24">
          <cell r="B24">
            <v>23.175000000000001</v>
          </cell>
          <cell r="C24">
            <v>29.3</v>
          </cell>
          <cell r="D24">
            <v>18.5</v>
          </cell>
          <cell r="E24">
            <v>78.291666666666671</v>
          </cell>
          <cell r="F24">
            <v>95</v>
          </cell>
          <cell r="G24">
            <v>48</v>
          </cell>
          <cell r="H24">
            <v>20.52</v>
          </cell>
          <cell r="I24" t="str">
            <v>SO</v>
          </cell>
          <cell r="J24">
            <v>31.680000000000003</v>
          </cell>
          <cell r="K24">
            <v>0</v>
          </cell>
        </row>
        <row r="25">
          <cell r="B25">
            <v>24.804166666666664</v>
          </cell>
          <cell r="C25">
            <v>33.700000000000003</v>
          </cell>
          <cell r="D25">
            <v>20.2</v>
          </cell>
          <cell r="E25">
            <v>77.875</v>
          </cell>
          <cell r="F25">
            <v>96</v>
          </cell>
          <cell r="G25">
            <v>44</v>
          </cell>
          <cell r="H25">
            <v>19.8</v>
          </cell>
          <cell r="I25" t="str">
            <v>SO</v>
          </cell>
          <cell r="J25">
            <v>32.76</v>
          </cell>
          <cell r="K25">
            <v>12.6</v>
          </cell>
        </row>
        <row r="26">
          <cell r="B26">
            <v>21.55</v>
          </cell>
          <cell r="C26">
            <v>25.7</v>
          </cell>
          <cell r="D26">
            <v>19.600000000000001</v>
          </cell>
          <cell r="E26">
            <v>89</v>
          </cell>
          <cell r="F26">
            <v>96</v>
          </cell>
          <cell r="G26">
            <v>69</v>
          </cell>
          <cell r="H26">
            <v>15.120000000000001</v>
          </cell>
          <cell r="I26" t="str">
            <v>SO</v>
          </cell>
          <cell r="J26">
            <v>30.240000000000002</v>
          </cell>
          <cell r="K26">
            <v>26.000000000000004</v>
          </cell>
        </row>
        <row r="27">
          <cell r="B27">
            <v>23.420833333333334</v>
          </cell>
          <cell r="C27">
            <v>30.3</v>
          </cell>
          <cell r="D27">
            <v>18.3</v>
          </cell>
          <cell r="E27">
            <v>78.416666666666671</v>
          </cell>
          <cell r="F27">
            <v>97</v>
          </cell>
          <cell r="G27">
            <v>46</v>
          </cell>
          <cell r="H27">
            <v>6.12</v>
          </cell>
          <cell r="I27" t="str">
            <v>SO</v>
          </cell>
          <cell r="J27">
            <v>12.6</v>
          </cell>
          <cell r="K27">
            <v>0.2</v>
          </cell>
        </row>
        <row r="28">
          <cell r="B28">
            <v>25.133333333333336</v>
          </cell>
          <cell r="C28">
            <v>31.9</v>
          </cell>
          <cell r="D28">
            <v>19.399999999999999</v>
          </cell>
          <cell r="E28">
            <v>76.25</v>
          </cell>
          <cell r="F28">
            <v>96</v>
          </cell>
          <cell r="G28">
            <v>50</v>
          </cell>
          <cell r="H28">
            <v>15.840000000000002</v>
          </cell>
          <cell r="I28" t="str">
            <v>SO</v>
          </cell>
          <cell r="J28">
            <v>34.200000000000003</v>
          </cell>
          <cell r="K28">
            <v>0</v>
          </cell>
        </row>
        <row r="29">
          <cell r="B29">
            <v>23.387499999999999</v>
          </cell>
          <cell r="C29">
            <v>29</v>
          </cell>
          <cell r="D29">
            <v>21.4</v>
          </cell>
          <cell r="E29">
            <v>90.708333333333329</v>
          </cell>
          <cell r="F29">
            <v>96</v>
          </cell>
          <cell r="G29">
            <v>67</v>
          </cell>
          <cell r="H29">
            <v>14.04</v>
          </cell>
          <cell r="I29" t="str">
            <v>SO</v>
          </cell>
          <cell r="J29">
            <v>42.480000000000004</v>
          </cell>
          <cell r="K29">
            <v>20.599999999999998</v>
          </cell>
        </row>
        <row r="30">
          <cell r="B30">
            <v>23.262499999999999</v>
          </cell>
          <cell r="C30">
            <v>28.3</v>
          </cell>
          <cell r="D30">
            <v>21.3</v>
          </cell>
          <cell r="E30">
            <v>90.625</v>
          </cell>
          <cell r="F30">
            <v>96</v>
          </cell>
          <cell r="G30">
            <v>70</v>
          </cell>
          <cell r="H30">
            <v>15.48</v>
          </cell>
          <cell r="I30" t="str">
            <v>SO</v>
          </cell>
          <cell r="J30">
            <v>26.64</v>
          </cell>
          <cell r="K30">
            <v>1.8</v>
          </cell>
        </row>
        <row r="31">
          <cell r="B31">
            <v>25.241666666666664</v>
          </cell>
          <cell r="C31">
            <v>33.299999999999997</v>
          </cell>
          <cell r="D31">
            <v>20.2</v>
          </cell>
          <cell r="E31">
            <v>80.416666666666671</v>
          </cell>
          <cell r="F31">
            <v>97</v>
          </cell>
          <cell r="G31">
            <v>44</v>
          </cell>
          <cell r="H31">
            <v>6.84</v>
          </cell>
          <cell r="I31" t="str">
            <v>SO</v>
          </cell>
          <cell r="J31">
            <v>32.4</v>
          </cell>
          <cell r="K31">
            <v>10</v>
          </cell>
        </row>
        <row r="32">
          <cell r="B32">
            <v>25.495833333333337</v>
          </cell>
          <cell r="C32">
            <v>31.8</v>
          </cell>
          <cell r="D32">
            <v>20.8</v>
          </cell>
          <cell r="E32">
            <v>82.208333333333329</v>
          </cell>
          <cell r="F32">
            <v>95</v>
          </cell>
          <cell r="G32">
            <v>57</v>
          </cell>
          <cell r="H32">
            <v>14.76</v>
          </cell>
          <cell r="I32" t="str">
            <v>SO</v>
          </cell>
          <cell r="J32">
            <v>29.880000000000003</v>
          </cell>
          <cell r="K32">
            <v>0</v>
          </cell>
        </row>
        <row r="33">
          <cell r="B33">
            <v>25.17916666666666</v>
          </cell>
          <cell r="C33">
            <v>30.7</v>
          </cell>
          <cell r="D33">
            <v>20.9</v>
          </cell>
          <cell r="E33">
            <v>79.166666666666671</v>
          </cell>
          <cell r="F33">
            <v>96</v>
          </cell>
          <cell r="G33">
            <v>55</v>
          </cell>
          <cell r="H33">
            <v>23.759999999999998</v>
          </cell>
          <cell r="I33" t="str">
            <v>SO</v>
          </cell>
          <cell r="J33">
            <v>40.32</v>
          </cell>
          <cell r="K33">
            <v>0</v>
          </cell>
        </row>
        <row r="34">
          <cell r="B34">
            <v>25.916666666666668</v>
          </cell>
          <cell r="C34">
            <v>31.7</v>
          </cell>
          <cell r="D34">
            <v>21.6</v>
          </cell>
          <cell r="E34">
            <v>79.458333333333329</v>
          </cell>
          <cell r="F34">
            <v>95</v>
          </cell>
          <cell r="G34">
            <v>55</v>
          </cell>
          <cell r="H34">
            <v>11.16</v>
          </cell>
          <cell r="I34" t="str">
            <v>SO</v>
          </cell>
          <cell r="J34">
            <v>33.840000000000003</v>
          </cell>
          <cell r="K34">
            <v>9</v>
          </cell>
        </row>
        <row r="35">
          <cell r="I35" t="str">
            <v>SO</v>
          </cell>
        </row>
      </sheetData>
      <sheetData sheetId="1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5">
          <cell r="B5">
            <v>26.921052631578949</v>
          </cell>
        </row>
      </sheetData>
      <sheetData sheetId="10" refreshError="1">
        <row r="5">
          <cell r="B5">
            <v>26.112499999999997</v>
          </cell>
          <cell r="C5">
            <v>32.5</v>
          </cell>
          <cell r="D5">
            <v>22.3</v>
          </cell>
          <cell r="E5">
            <v>74.458333333333329</v>
          </cell>
          <cell r="F5">
            <v>91</v>
          </cell>
          <cell r="G5">
            <v>44</v>
          </cell>
          <cell r="H5">
            <v>12.96</v>
          </cell>
          <cell r="I5" t="str">
            <v>N</v>
          </cell>
          <cell r="J5">
            <v>26.28</v>
          </cell>
          <cell r="K5">
            <v>1.2</v>
          </cell>
        </row>
        <row r="6">
          <cell r="B6">
            <v>27.029166666666665</v>
          </cell>
          <cell r="C6">
            <v>34.6</v>
          </cell>
          <cell r="D6">
            <v>22.6</v>
          </cell>
          <cell r="E6">
            <v>70.458333333333329</v>
          </cell>
          <cell r="F6">
            <v>94</v>
          </cell>
          <cell r="G6">
            <v>33</v>
          </cell>
          <cell r="H6">
            <v>17.64</v>
          </cell>
          <cell r="I6" t="str">
            <v>S</v>
          </cell>
          <cell r="J6">
            <v>44.64</v>
          </cell>
          <cell r="K6">
            <v>14.4</v>
          </cell>
        </row>
        <row r="7">
          <cell r="B7">
            <v>24.966666666666669</v>
          </cell>
          <cell r="C7">
            <v>32.299999999999997</v>
          </cell>
          <cell r="D7">
            <v>20.6</v>
          </cell>
          <cell r="E7">
            <v>79.708333333333329</v>
          </cell>
          <cell r="F7">
            <v>96</v>
          </cell>
          <cell r="G7">
            <v>45</v>
          </cell>
          <cell r="H7">
            <v>21.96</v>
          </cell>
          <cell r="I7" t="str">
            <v>N</v>
          </cell>
          <cell r="J7">
            <v>49.32</v>
          </cell>
          <cell r="K7">
            <v>53.600000000000016</v>
          </cell>
        </row>
        <row r="8">
          <cell r="B8">
            <v>25.258333333333336</v>
          </cell>
          <cell r="C8">
            <v>30.3</v>
          </cell>
          <cell r="D8">
            <v>22.7</v>
          </cell>
          <cell r="E8">
            <v>81.375</v>
          </cell>
          <cell r="F8">
            <v>94</v>
          </cell>
          <cell r="G8">
            <v>56</v>
          </cell>
          <cell r="H8">
            <v>12.6</v>
          </cell>
          <cell r="I8" t="str">
            <v>N</v>
          </cell>
          <cell r="J8">
            <v>27.720000000000002</v>
          </cell>
          <cell r="K8">
            <v>3.2</v>
          </cell>
        </row>
        <row r="9">
          <cell r="B9">
            <v>27.445833333333336</v>
          </cell>
          <cell r="C9">
            <v>34</v>
          </cell>
          <cell r="D9">
            <v>23</v>
          </cell>
          <cell r="E9">
            <v>72.166666666666671</v>
          </cell>
          <cell r="F9">
            <v>92</v>
          </cell>
          <cell r="G9">
            <v>37</v>
          </cell>
          <cell r="H9">
            <v>12.24</v>
          </cell>
          <cell r="I9" t="str">
            <v>NE</v>
          </cell>
          <cell r="J9">
            <v>24.48</v>
          </cell>
          <cell r="K9">
            <v>4.2</v>
          </cell>
        </row>
        <row r="10">
          <cell r="B10">
            <v>29.361904761904764</v>
          </cell>
          <cell r="C10">
            <v>34.9</v>
          </cell>
          <cell r="D10">
            <v>24.6</v>
          </cell>
          <cell r="E10">
            <v>62.19047619047619</v>
          </cell>
          <cell r="F10">
            <v>84</v>
          </cell>
          <cell r="G10">
            <v>38</v>
          </cell>
          <cell r="H10">
            <v>15.120000000000001</v>
          </cell>
          <cell r="I10" t="str">
            <v>L</v>
          </cell>
          <cell r="J10">
            <v>24.12</v>
          </cell>
          <cell r="K10">
            <v>0</v>
          </cell>
        </row>
        <row r="11">
          <cell r="B11">
            <v>27.874999999999996</v>
          </cell>
          <cell r="C11">
            <v>34.700000000000003</v>
          </cell>
          <cell r="D11">
            <v>22.9</v>
          </cell>
          <cell r="E11">
            <v>66.083333333333329</v>
          </cell>
          <cell r="F11">
            <v>87</v>
          </cell>
          <cell r="G11">
            <v>39</v>
          </cell>
          <cell r="H11">
            <v>20.52</v>
          </cell>
          <cell r="I11" t="str">
            <v>N</v>
          </cell>
          <cell r="J11">
            <v>51.12</v>
          </cell>
          <cell r="K11">
            <v>1.2</v>
          </cell>
        </row>
        <row r="12">
          <cell r="B12">
            <v>23.483333333333331</v>
          </cell>
          <cell r="C12">
            <v>26.1</v>
          </cell>
          <cell r="D12">
            <v>20.100000000000001</v>
          </cell>
          <cell r="E12">
            <v>80.416666666666671</v>
          </cell>
          <cell r="F12">
            <v>92</v>
          </cell>
          <cell r="G12">
            <v>66</v>
          </cell>
          <cell r="H12">
            <v>22.68</v>
          </cell>
          <cell r="I12" t="str">
            <v>SE</v>
          </cell>
          <cell r="J12">
            <v>38.159999999999997</v>
          </cell>
          <cell r="K12">
            <v>0</v>
          </cell>
        </row>
        <row r="13">
          <cell r="B13">
            <v>25.370833333333334</v>
          </cell>
          <cell r="C13">
            <v>32.200000000000003</v>
          </cell>
          <cell r="D13">
            <v>19.600000000000001</v>
          </cell>
          <cell r="E13">
            <v>74.083333333333329</v>
          </cell>
          <cell r="F13">
            <v>95</v>
          </cell>
          <cell r="G13">
            <v>45</v>
          </cell>
          <cell r="H13">
            <v>12.6</v>
          </cell>
          <cell r="I13" t="str">
            <v>SE</v>
          </cell>
          <cell r="J13">
            <v>22.68</v>
          </cell>
          <cell r="K13">
            <v>0</v>
          </cell>
        </row>
        <row r="14">
          <cell r="B14">
            <v>26.870833333333341</v>
          </cell>
          <cell r="C14">
            <v>33.200000000000003</v>
          </cell>
          <cell r="D14">
            <v>20.7</v>
          </cell>
          <cell r="E14">
            <v>65.458333333333329</v>
          </cell>
          <cell r="F14">
            <v>92</v>
          </cell>
          <cell r="G14">
            <v>41</v>
          </cell>
          <cell r="H14">
            <v>15.840000000000002</v>
          </cell>
          <cell r="I14" t="str">
            <v>S</v>
          </cell>
          <cell r="J14">
            <v>24.48</v>
          </cell>
          <cell r="K14">
            <v>0</v>
          </cell>
        </row>
        <row r="15">
          <cell r="B15">
            <v>27.133333333333329</v>
          </cell>
          <cell r="C15">
            <v>35.1</v>
          </cell>
          <cell r="D15">
            <v>21</v>
          </cell>
          <cell r="E15">
            <v>66.708333333333329</v>
          </cell>
          <cell r="F15">
            <v>92</v>
          </cell>
          <cell r="G15">
            <v>35</v>
          </cell>
          <cell r="H15">
            <v>26.64</v>
          </cell>
          <cell r="I15" t="str">
            <v>NO</v>
          </cell>
          <cell r="J15">
            <v>71.64</v>
          </cell>
          <cell r="K15">
            <v>0.4</v>
          </cell>
        </row>
        <row r="16">
          <cell r="B16">
            <v>23.674999999999997</v>
          </cell>
          <cell r="C16">
            <v>28.3</v>
          </cell>
          <cell r="D16">
            <v>21</v>
          </cell>
          <cell r="E16">
            <v>81.75</v>
          </cell>
          <cell r="F16">
            <v>94</v>
          </cell>
          <cell r="G16">
            <v>62</v>
          </cell>
          <cell r="H16">
            <v>18</v>
          </cell>
          <cell r="I16" t="str">
            <v>N</v>
          </cell>
          <cell r="J16">
            <v>52.2</v>
          </cell>
          <cell r="K16">
            <v>9.8000000000000007</v>
          </cell>
        </row>
        <row r="17">
          <cell r="B17">
            <v>25.183333333333326</v>
          </cell>
          <cell r="C17">
            <v>31.7</v>
          </cell>
          <cell r="D17">
            <v>20.3</v>
          </cell>
          <cell r="E17">
            <v>72.333333333333329</v>
          </cell>
          <cell r="F17">
            <v>94</v>
          </cell>
          <cell r="G17">
            <v>40</v>
          </cell>
          <cell r="H17">
            <v>6.48</v>
          </cell>
          <cell r="I17" t="str">
            <v>O</v>
          </cell>
          <cell r="J17">
            <v>19.440000000000001</v>
          </cell>
          <cell r="K17">
            <v>0</v>
          </cell>
        </row>
        <row r="18">
          <cell r="B18">
            <v>26.270833333333329</v>
          </cell>
          <cell r="C18">
            <v>31.9</v>
          </cell>
          <cell r="D18">
            <v>21.7</v>
          </cell>
          <cell r="E18">
            <v>69.208333333333329</v>
          </cell>
          <cell r="F18">
            <v>90</v>
          </cell>
          <cell r="G18">
            <v>40</v>
          </cell>
          <cell r="H18">
            <v>18.36</v>
          </cell>
          <cell r="I18" t="str">
            <v>SO</v>
          </cell>
          <cell r="J18">
            <v>33.480000000000004</v>
          </cell>
          <cell r="K18">
            <v>0</v>
          </cell>
        </row>
        <row r="19">
          <cell r="B19">
            <v>24.337500000000002</v>
          </cell>
          <cell r="C19">
            <v>30.8</v>
          </cell>
          <cell r="D19">
            <v>19</v>
          </cell>
          <cell r="E19">
            <v>64.541666666666671</v>
          </cell>
          <cell r="F19">
            <v>88</v>
          </cell>
          <cell r="G19">
            <v>36</v>
          </cell>
          <cell r="H19">
            <v>16.2</v>
          </cell>
          <cell r="I19" t="str">
            <v>S</v>
          </cell>
          <cell r="J19">
            <v>29.16</v>
          </cell>
          <cell r="K19">
            <v>0</v>
          </cell>
        </row>
        <row r="20">
          <cell r="B20">
            <v>24.525000000000002</v>
          </cell>
          <cell r="C20">
            <v>30.7</v>
          </cell>
          <cell r="D20">
            <v>19.100000000000001</v>
          </cell>
          <cell r="E20">
            <v>56.791666666666664</v>
          </cell>
          <cell r="F20">
            <v>79</v>
          </cell>
          <cell r="G20">
            <v>31</v>
          </cell>
          <cell r="H20">
            <v>15.48</v>
          </cell>
          <cell r="I20" t="str">
            <v>SE</v>
          </cell>
          <cell r="J20">
            <v>33.480000000000004</v>
          </cell>
          <cell r="K20">
            <v>0</v>
          </cell>
        </row>
        <row r="21">
          <cell r="B21">
            <v>24.912499999999998</v>
          </cell>
          <cell r="C21">
            <v>32.5</v>
          </cell>
          <cell r="D21">
            <v>18.3</v>
          </cell>
          <cell r="E21">
            <v>49.666666666666664</v>
          </cell>
          <cell r="F21">
            <v>76</v>
          </cell>
          <cell r="G21">
            <v>23</v>
          </cell>
          <cell r="H21">
            <v>19.8</v>
          </cell>
          <cell r="I21" t="str">
            <v>SO</v>
          </cell>
          <cell r="J21">
            <v>29.16</v>
          </cell>
          <cell r="K21">
            <v>0</v>
          </cell>
        </row>
        <row r="22">
          <cell r="B22">
            <v>26.512499999999999</v>
          </cell>
          <cell r="C22">
            <v>35.4</v>
          </cell>
          <cell r="D22">
            <v>17.2</v>
          </cell>
          <cell r="E22">
            <v>49.791666666666664</v>
          </cell>
          <cell r="F22">
            <v>86</v>
          </cell>
          <cell r="G22">
            <v>22</v>
          </cell>
          <cell r="H22">
            <v>14.04</v>
          </cell>
          <cell r="I22" t="str">
            <v>S</v>
          </cell>
          <cell r="J22">
            <v>28.08</v>
          </cell>
          <cell r="K22">
            <v>0</v>
          </cell>
        </row>
        <row r="23">
          <cell r="B23">
            <v>27.287500000000009</v>
          </cell>
          <cell r="C23">
            <v>35.299999999999997</v>
          </cell>
          <cell r="D23">
            <v>20.8</v>
          </cell>
          <cell r="E23">
            <v>58.5</v>
          </cell>
          <cell r="F23">
            <v>93</v>
          </cell>
          <cell r="G23">
            <v>32</v>
          </cell>
          <cell r="H23">
            <v>19.8</v>
          </cell>
          <cell r="I23" t="str">
            <v>L</v>
          </cell>
          <cell r="J23">
            <v>43.2</v>
          </cell>
          <cell r="K23">
            <v>14.2</v>
          </cell>
        </row>
        <row r="24">
          <cell r="B24">
            <v>22.937500000000004</v>
          </cell>
          <cell r="C24">
            <v>29.1</v>
          </cell>
          <cell r="D24">
            <v>21.5</v>
          </cell>
          <cell r="E24">
            <v>87.541666666666671</v>
          </cell>
          <cell r="F24">
            <v>93</v>
          </cell>
          <cell r="G24">
            <v>57</v>
          </cell>
          <cell r="H24">
            <v>24.12</v>
          </cell>
          <cell r="I24" t="str">
            <v>SE</v>
          </cell>
          <cell r="J24">
            <v>43.92</v>
          </cell>
          <cell r="K24">
            <v>8.8000000000000007</v>
          </cell>
        </row>
        <row r="25">
          <cell r="B25">
            <v>25.529166666666669</v>
          </cell>
          <cell r="C25">
            <v>32.5</v>
          </cell>
          <cell r="D25">
            <v>21.6</v>
          </cell>
          <cell r="E25">
            <v>77.458333333333329</v>
          </cell>
          <cell r="F25">
            <v>94</v>
          </cell>
          <cell r="G25">
            <v>45</v>
          </cell>
          <cell r="H25">
            <v>11.879999999999999</v>
          </cell>
          <cell r="I25" t="str">
            <v>NE</v>
          </cell>
          <cell r="J25">
            <v>24.48</v>
          </cell>
          <cell r="K25">
            <v>0.4</v>
          </cell>
        </row>
        <row r="26">
          <cell r="B26">
            <v>24.983333333333331</v>
          </cell>
          <cell r="C26">
            <v>29.3</v>
          </cell>
          <cell r="D26">
            <v>22.4</v>
          </cell>
          <cell r="E26">
            <v>79.958333333333329</v>
          </cell>
          <cell r="F26">
            <v>92</v>
          </cell>
          <cell r="G26">
            <v>54</v>
          </cell>
          <cell r="H26">
            <v>21.240000000000002</v>
          </cell>
          <cell r="I26" t="str">
            <v>O</v>
          </cell>
          <cell r="J26">
            <v>39.96</v>
          </cell>
          <cell r="K26">
            <v>5.2</v>
          </cell>
        </row>
        <row r="27">
          <cell r="B27">
            <v>23.929166666666664</v>
          </cell>
          <cell r="C27">
            <v>28.2</v>
          </cell>
          <cell r="D27">
            <v>21.9</v>
          </cell>
          <cell r="E27">
            <v>85.833333333333329</v>
          </cell>
          <cell r="F27">
            <v>94</v>
          </cell>
          <cell r="G27">
            <v>67</v>
          </cell>
          <cell r="H27">
            <v>18.720000000000002</v>
          </cell>
          <cell r="I27" t="str">
            <v>SE</v>
          </cell>
          <cell r="J27">
            <v>36</v>
          </cell>
          <cell r="K27">
            <v>13.8</v>
          </cell>
        </row>
        <row r="28">
          <cell r="B28">
            <v>25.483333333333331</v>
          </cell>
          <cell r="C28">
            <v>32.4</v>
          </cell>
          <cell r="D28">
            <v>22.2</v>
          </cell>
          <cell r="E28">
            <v>80.583333333333329</v>
          </cell>
          <cell r="F28">
            <v>94</v>
          </cell>
          <cell r="G28">
            <v>44</v>
          </cell>
          <cell r="H28">
            <v>17.28</v>
          </cell>
          <cell r="I28" t="str">
            <v>NE</v>
          </cell>
          <cell r="J28">
            <v>30.240000000000002</v>
          </cell>
          <cell r="K28">
            <v>23.6</v>
          </cell>
        </row>
        <row r="29">
          <cell r="B29">
            <v>24.466666666666665</v>
          </cell>
          <cell r="C29">
            <v>28.8</v>
          </cell>
          <cell r="D29">
            <v>22.8</v>
          </cell>
          <cell r="E29">
            <v>87.083333333333329</v>
          </cell>
          <cell r="F29">
            <v>93</v>
          </cell>
          <cell r="G29">
            <v>68</v>
          </cell>
          <cell r="H29">
            <v>15.840000000000002</v>
          </cell>
          <cell r="I29" t="str">
            <v>NE</v>
          </cell>
          <cell r="J29">
            <v>51.480000000000004</v>
          </cell>
          <cell r="K29">
            <v>3</v>
          </cell>
        </row>
        <row r="30">
          <cell r="B30">
            <v>23.683333333333334</v>
          </cell>
          <cell r="C30">
            <v>27.1</v>
          </cell>
          <cell r="D30">
            <v>20.8</v>
          </cell>
          <cell r="E30">
            <v>85.291666666666671</v>
          </cell>
          <cell r="F30">
            <v>95</v>
          </cell>
          <cell r="G30">
            <v>69</v>
          </cell>
          <cell r="H30">
            <v>11.879999999999999</v>
          </cell>
          <cell r="I30" t="str">
            <v>N</v>
          </cell>
          <cell r="J30">
            <v>26.64</v>
          </cell>
          <cell r="K30">
            <v>22.000000000000004</v>
          </cell>
        </row>
        <row r="31">
          <cell r="B31">
            <v>25.649999999999995</v>
          </cell>
          <cell r="C31">
            <v>31.5</v>
          </cell>
          <cell r="D31">
            <v>21.8</v>
          </cell>
          <cell r="E31">
            <v>78.625</v>
          </cell>
          <cell r="F31">
            <v>94</v>
          </cell>
          <cell r="G31">
            <v>49</v>
          </cell>
          <cell r="H31">
            <v>8.2799999999999994</v>
          </cell>
          <cell r="I31" t="str">
            <v>SO</v>
          </cell>
          <cell r="J31">
            <v>16.559999999999999</v>
          </cell>
          <cell r="K31">
            <v>0</v>
          </cell>
        </row>
        <row r="32">
          <cell r="B32">
            <v>24.758333333333336</v>
          </cell>
          <cell r="C32">
            <v>30</v>
          </cell>
          <cell r="D32">
            <v>21.9</v>
          </cell>
          <cell r="E32">
            <v>80</v>
          </cell>
          <cell r="F32">
            <v>93</v>
          </cell>
          <cell r="G32">
            <v>52</v>
          </cell>
          <cell r="H32">
            <v>18.720000000000002</v>
          </cell>
          <cell r="I32" t="str">
            <v>N</v>
          </cell>
          <cell r="J32">
            <v>34.92</v>
          </cell>
          <cell r="K32">
            <v>0</v>
          </cell>
        </row>
        <row r="33">
          <cell r="B33">
            <v>25.033333333333335</v>
          </cell>
          <cell r="C33">
            <v>30.9</v>
          </cell>
          <cell r="D33">
            <v>22.7</v>
          </cell>
          <cell r="E33">
            <v>83.166666666666671</v>
          </cell>
          <cell r="F33">
            <v>93</v>
          </cell>
          <cell r="G33">
            <v>59</v>
          </cell>
          <cell r="H33">
            <v>11.520000000000001</v>
          </cell>
          <cell r="I33" t="str">
            <v>NE</v>
          </cell>
          <cell r="J33">
            <v>19.8</v>
          </cell>
          <cell r="K33">
            <v>1.2</v>
          </cell>
        </row>
        <row r="34">
          <cell r="B34">
            <v>24.416666666666668</v>
          </cell>
          <cell r="C34">
            <v>28.7</v>
          </cell>
          <cell r="D34">
            <v>22.5</v>
          </cell>
          <cell r="E34">
            <v>87.291666666666671</v>
          </cell>
          <cell r="F34">
            <v>94</v>
          </cell>
          <cell r="G34">
            <v>70</v>
          </cell>
          <cell r="H34">
            <v>12.6</v>
          </cell>
          <cell r="I34" t="str">
            <v>N</v>
          </cell>
          <cell r="J34">
            <v>26.28</v>
          </cell>
          <cell r="K34">
            <v>2.8000000000000003</v>
          </cell>
        </row>
        <row r="35">
          <cell r="I35" t="str">
            <v>N</v>
          </cell>
        </row>
      </sheetData>
      <sheetData sheetId="1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5">
          <cell r="B5">
            <v>27.279166666666669</v>
          </cell>
        </row>
      </sheetData>
      <sheetData sheetId="10" refreshError="1">
        <row r="5">
          <cell r="B5">
            <v>23.441666666666666</v>
          </cell>
          <cell r="C5">
            <v>26.2</v>
          </cell>
          <cell r="D5">
            <v>20.399999999999999</v>
          </cell>
          <cell r="E5">
            <v>82.416666666666671</v>
          </cell>
          <cell r="F5">
            <v>94</v>
          </cell>
          <cell r="G5">
            <v>63</v>
          </cell>
          <cell r="H5">
            <v>21.240000000000002</v>
          </cell>
          <cell r="I5" t="str">
            <v>NE</v>
          </cell>
          <cell r="J5">
            <v>49.680000000000007</v>
          </cell>
          <cell r="K5">
            <v>2</v>
          </cell>
        </row>
        <row r="6">
          <cell r="B6">
            <v>22.808333333333334</v>
          </cell>
          <cell r="C6">
            <v>29.2</v>
          </cell>
          <cell r="D6">
            <v>19.3</v>
          </cell>
          <cell r="E6">
            <v>85.708333333333329</v>
          </cell>
          <cell r="F6">
            <v>100</v>
          </cell>
          <cell r="G6">
            <v>58</v>
          </cell>
          <cell r="H6">
            <v>13.32</v>
          </cell>
          <cell r="I6" t="str">
            <v>NE</v>
          </cell>
          <cell r="J6">
            <v>39.24</v>
          </cell>
          <cell r="K6">
            <v>43.20000000000001</v>
          </cell>
        </row>
        <row r="7">
          <cell r="B7">
            <v>24.491666666666671</v>
          </cell>
          <cell r="C7">
            <v>29.4</v>
          </cell>
          <cell r="D7">
            <v>20.5</v>
          </cell>
          <cell r="E7">
            <v>79.833333333333329</v>
          </cell>
          <cell r="F7">
            <v>100</v>
          </cell>
          <cell r="G7">
            <v>57</v>
          </cell>
          <cell r="H7">
            <v>19.8</v>
          </cell>
          <cell r="I7" t="str">
            <v>NE</v>
          </cell>
          <cell r="J7">
            <v>34.56</v>
          </cell>
          <cell r="K7">
            <v>0.8</v>
          </cell>
        </row>
        <row r="8">
          <cell r="B8">
            <v>24.370833333333326</v>
          </cell>
          <cell r="C8">
            <v>29.1</v>
          </cell>
          <cell r="D8">
            <v>20.9</v>
          </cell>
          <cell r="E8">
            <v>82.125</v>
          </cell>
          <cell r="F8">
            <v>100</v>
          </cell>
          <cell r="G8">
            <v>64</v>
          </cell>
          <cell r="H8">
            <v>16.2</v>
          </cell>
          <cell r="I8" t="str">
            <v>O</v>
          </cell>
          <cell r="J8">
            <v>31.319999999999997</v>
          </cell>
          <cell r="K8">
            <v>0.4</v>
          </cell>
        </row>
        <row r="9">
          <cell r="B9">
            <v>23.704166666666666</v>
          </cell>
          <cell r="C9">
            <v>29.6</v>
          </cell>
          <cell r="D9">
            <v>19.3</v>
          </cell>
          <cell r="E9">
            <v>80.722222222222229</v>
          </cell>
          <cell r="F9">
            <v>100</v>
          </cell>
          <cell r="G9">
            <v>58</v>
          </cell>
          <cell r="H9">
            <v>10.08</v>
          </cell>
          <cell r="I9" t="str">
            <v>S</v>
          </cell>
          <cell r="J9">
            <v>23.040000000000003</v>
          </cell>
          <cell r="K9">
            <v>6.4</v>
          </cell>
        </row>
        <row r="10">
          <cell r="B10">
            <v>24.933333333333337</v>
          </cell>
          <cell r="C10">
            <v>30.3</v>
          </cell>
          <cell r="D10">
            <v>21.5</v>
          </cell>
          <cell r="E10">
            <v>77.916666666666671</v>
          </cell>
          <cell r="F10">
            <v>93</v>
          </cell>
          <cell r="G10">
            <v>52</v>
          </cell>
          <cell r="H10">
            <v>19.8</v>
          </cell>
          <cell r="I10" t="str">
            <v>NE</v>
          </cell>
          <cell r="J10">
            <v>45.72</v>
          </cell>
          <cell r="K10">
            <v>0.8</v>
          </cell>
        </row>
        <row r="11">
          <cell r="B11">
            <v>24.508333333333329</v>
          </cell>
          <cell r="C11">
            <v>30.5</v>
          </cell>
          <cell r="D11">
            <v>19.600000000000001</v>
          </cell>
          <cell r="E11">
            <v>76.333333333333329</v>
          </cell>
          <cell r="F11">
            <v>100</v>
          </cell>
          <cell r="G11">
            <v>55</v>
          </cell>
          <cell r="H11">
            <v>15.120000000000001</v>
          </cell>
          <cell r="I11" t="str">
            <v>N</v>
          </cell>
          <cell r="J11">
            <v>37.440000000000005</v>
          </cell>
          <cell r="K11">
            <v>0</v>
          </cell>
        </row>
        <row r="12">
          <cell r="B12">
            <v>22.120833333333334</v>
          </cell>
          <cell r="C12">
            <v>29.3</v>
          </cell>
          <cell r="D12">
            <v>18.3</v>
          </cell>
          <cell r="E12">
            <v>79</v>
          </cell>
          <cell r="F12">
            <v>100</v>
          </cell>
          <cell r="G12">
            <v>52</v>
          </cell>
          <cell r="H12">
            <v>19.8</v>
          </cell>
          <cell r="I12" t="str">
            <v>NE</v>
          </cell>
          <cell r="J12">
            <v>51.480000000000004</v>
          </cell>
          <cell r="K12">
            <v>39.800000000000004</v>
          </cell>
        </row>
        <row r="13">
          <cell r="B13">
            <v>23.820833333333336</v>
          </cell>
          <cell r="C13">
            <v>29.7</v>
          </cell>
          <cell r="D13">
            <v>18.5</v>
          </cell>
          <cell r="E13">
            <v>69.45</v>
          </cell>
          <cell r="F13">
            <v>100</v>
          </cell>
          <cell r="G13">
            <v>39</v>
          </cell>
          <cell r="H13">
            <v>15.120000000000001</v>
          </cell>
          <cell r="I13" t="str">
            <v>NE</v>
          </cell>
          <cell r="J13">
            <v>31.680000000000003</v>
          </cell>
          <cell r="K13">
            <v>0</v>
          </cell>
        </row>
        <row r="14">
          <cell r="B14">
            <v>25.499999999999996</v>
          </cell>
          <cell r="C14">
            <v>32.1</v>
          </cell>
          <cell r="D14">
            <v>19.3</v>
          </cell>
          <cell r="E14">
            <v>62.041666666666664</v>
          </cell>
          <cell r="F14">
            <v>87</v>
          </cell>
          <cell r="G14">
            <v>34</v>
          </cell>
          <cell r="H14">
            <v>14.76</v>
          </cell>
          <cell r="I14" t="str">
            <v>NE</v>
          </cell>
          <cell r="J14">
            <v>30.240000000000002</v>
          </cell>
          <cell r="K14">
            <v>0</v>
          </cell>
        </row>
        <row r="15">
          <cell r="B15">
            <v>23.516666666666662</v>
          </cell>
          <cell r="C15">
            <v>29.9</v>
          </cell>
          <cell r="D15">
            <v>18.399999999999999</v>
          </cell>
          <cell r="E15">
            <v>74.708333333333329</v>
          </cell>
          <cell r="F15">
            <v>94</v>
          </cell>
          <cell r="G15">
            <v>49</v>
          </cell>
          <cell r="H15">
            <v>19.440000000000001</v>
          </cell>
          <cell r="I15" t="str">
            <v>NE</v>
          </cell>
          <cell r="J15">
            <v>56.16</v>
          </cell>
          <cell r="K15">
            <v>10.6</v>
          </cell>
        </row>
        <row r="16">
          <cell r="B16">
            <v>19.983333333333334</v>
          </cell>
          <cell r="C16">
            <v>24.5</v>
          </cell>
          <cell r="D16">
            <v>18</v>
          </cell>
          <cell r="E16">
            <v>84.458333333333329</v>
          </cell>
          <cell r="F16">
            <v>97</v>
          </cell>
          <cell r="G16">
            <v>58</v>
          </cell>
          <cell r="H16">
            <v>19.440000000000001</v>
          </cell>
          <cell r="I16" t="str">
            <v>O</v>
          </cell>
          <cell r="J16">
            <v>45.72</v>
          </cell>
          <cell r="K16">
            <v>65.400000000000006</v>
          </cell>
        </row>
        <row r="17">
          <cell r="B17">
            <v>22.004166666666666</v>
          </cell>
          <cell r="C17">
            <v>27.2</v>
          </cell>
          <cell r="D17">
            <v>18.899999999999999</v>
          </cell>
          <cell r="E17">
            <v>77.208333333333329</v>
          </cell>
          <cell r="F17">
            <v>96</v>
          </cell>
          <cell r="G17">
            <v>45</v>
          </cell>
          <cell r="H17">
            <v>13.32</v>
          </cell>
          <cell r="I17" t="str">
            <v>S</v>
          </cell>
          <cell r="J17">
            <v>34.92</v>
          </cell>
          <cell r="K17">
            <v>0</v>
          </cell>
        </row>
        <row r="18">
          <cell r="B18">
            <v>20.229166666666668</v>
          </cell>
          <cell r="C18">
            <v>26</v>
          </cell>
          <cell r="D18">
            <v>15.2</v>
          </cell>
          <cell r="E18">
            <v>65.833333333333329</v>
          </cell>
          <cell r="F18">
            <v>92</v>
          </cell>
          <cell r="G18">
            <v>32</v>
          </cell>
          <cell r="H18">
            <v>15.840000000000002</v>
          </cell>
          <cell r="I18" t="str">
            <v>S</v>
          </cell>
          <cell r="J18">
            <v>39.96</v>
          </cell>
          <cell r="K18">
            <v>0</v>
          </cell>
        </row>
        <row r="19">
          <cell r="B19">
            <v>21.479166666666668</v>
          </cell>
          <cell r="C19">
            <v>28.2</v>
          </cell>
          <cell r="D19">
            <v>15.6</v>
          </cell>
          <cell r="E19">
            <v>53.208333333333336</v>
          </cell>
          <cell r="F19">
            <v>69</v>
          </cell>
          <cell r="G19">
            <v>24</v>
          </cell>
          <cell r="H19">
            <v>14.04</v>
          </cell>
          <cell r="I19" t="str">
            <v>S</v>
          </cell>
          <cell r="J19">
            <v>26.64</v>
          </cell>
          <cell r="K19">
            <v>0</v>
          </cell>
        </row>
        <row r="20">
          <cell r="B20">
            <v>23.233333333333331</v>
          </cell>
          <cell r="C20">
            <v>28.8</v>
          </cell>
          <cell r="D20">
            <v>17.3</v>
          </cell>
          <cell r="E20">
            <v>48.375</v>
          </cell>
          <cell r="F20">
            <v>67</v>
          </cell>
          <cell r="G20">
            <v>32</v>
          </cell>
          <cell r="H20">
            <v>13.32</v>
          </cell>
          <cell r="I20" t="str">
            <v>SE</v>
          </cell>
          <cell r="J20">
            <v>27.36</v>
          </cell>
          <cell r="K20">
            <v>0</v>
          </cell>
        </row>
        <row r="21">
          <cell r="B21">
            <v>24.145833333333332</v>
          </cell>
          <cell r="C21">
            <v>29.5</v>
          </cell>
          <cell r="D21">
            <v>18</v>
          </cell>
          <cell r="E21">
            <v>46.25</v>
          </cell>
          <cell r="F21">
            <v>69</v>
          </cell>
          <cell r="G21">
            <v>26</v>
          </cell>
          <cell r="H21">
            <v>12.6</v>
          </cell>
          <cell r="I21" t="str">
            <v>SE</v>
          </cell>
          <cell r="J21">
            <v>25.56</v>
          </cell>
          <cell r="K21">
            <v>0</v>
          </cell>
        </row>
        <row r="22">
          <cell r="B22">
            <v>24.333333333333332</v>
          </cell>
          <cell r="C22">
            <v>31.4</v>
          </cell>
          <cell r="D22">
            <v>18.2</v>
          </cell>
          <cell r="E22">
            <v>44.333333333333336</v>
          </cell>
          <cell r="F22">
            <v>63</v>
          </cell>
          <cell r="G22">
            <v>23</v>
          </cell>
          <cell r="H22">
            <v>19.079999999999998</v>
          </cell>
          <cell r="I22" t="str">
            <v>NE</v>
          </cell>
          <cell r="J22">
            <v>34.56</v>
          </cell>
          <cell r="K22">
            <v>0</v>
          </cell>
        </row>
        <row r="23">
          <cell r="B23">
            <v>25.120833333333334</v>
          </cell>
          <cell r="C23">
            <v>31.1</v>
          </cell>
          <cell r="D23">
            <v>19.5</v>
          </cell>
          <cell r="E23">
            <v>51.583333333333336</v>
          </cell>
          <cell r="F23">
            <v>74</v>
          </cell>
          <cell r="G23">
            <v>31</v>
          </cell>
          <cell r="H23">
            <v>18.36</v>
          </cell>
          <cell r="I23" t="str">
            <v>NE</v>
          </cell>
          <cell r="J23">
            <v>41.76</v>
          </cell>
          <cell r="K23">
            <v>0</v>
          </cell>
        </row>
        <row r="24">
          <cell r="B24">
            <v>22.270833333333332</v>
          </cell>
          <cell r="C24">
            <v>26.8</v>
          </cell>
          <cell r="D24">
            <v>18.3</v>
          </cell>
          <cell r="E24">
            <v>77.166666666666671</v>
          </cell>
          <cell r="F24">
            <v>92</v>
          </cell>
          <cell r="G24">
            <v>58</v>
          </cell>
          <cell r="H24">
            <v>19.079999999999998</v>
          </cell>
          <cell r="I24" t="str">
            <v>NE</v>
          </cell>
          <cell r="J24">
            <v>36.36</v>
          </cell>
          <cell r="K24">
            <v>0</v>
          </cell>
        </row>
        <row r="25">
          <cell r="B25">
            <v>24.420833333333334</v>
          </cell>
          <cell r="C25">
            <v>31</v>
          </cell>
          <cell r="D25">
            <v>20.3</v>
          </cell>
          <cell r="E25">
            <v>75</v>
          </cell>
          <cell r="F25">
            <v>93</v>
          </cell>
          <cell r="G25">
            <v>49</v>
          </cell>
          <cell r="H25">
            <v>12.96</v>
          </cell>
          <cell r="I25" t="str">
            <v>NE</v>
          </cell>
          <cell r="J25">
            <v>38.519999999999996</v>
          </cell>
          <cell r="K25">
            <v>0</v>
          </cell>
        </row>
        <row r="26">
          <cell r="B26">
            <v>20.341666666666669</v>
          </cell>
          <cell r="C26">
            <v>26.6</v>
          </cell>
          <cell r="D26">
            <v>18.2</v>
          </cell>
          <cell r="E26">
            <v>88.75</v>
          </cell>
          <cell r="F26">
            <v>96</v>
          </cell>
          <cell r="G26">
            <v>67</v>
          </cell>
          <cell r="H26">
            <v>15.48</v>
          </cell>
          <cell r="I26" t="str">
            <v>NE</v>
          </cell>
          <cell r="J26">
            <v>34.92</v>
          </cell>
          <cell r="K26">
            <v>48.600000000000009</v>
          </cell>
        </row>
        <row r="27">
          <cell r="B27">
            <v>22.504166666666666</v>
          </cell>
          <cell r="C27">
            <v>28.3</v>
          </cell>
          <cell r="D27">
            <v>18.3</v>
          </cell>
          <cell r="E27">
            <v>78.666666666666671</v>
          </cell>
          <cell r="F27">
            <v>97</v>
          </cell>
          <cell r="G27">
            <v>51</v>
          </cell>
          <cell r="H27">
            <v>7.5600000000000005</v>
          </cell>
          <cell r="I27" t="str">
            <v>L</v>
          </cell>
          <cell r="J27">
            <v>19.079999999999998</v>
          </cell>
          <cell r="K27">
            <v>0.2</v>
          </cell>
        </row>
        <row r="28">
          <cell r="B28">
            <v>24.437499999999996</v>
          </cell>
          <cell r="C28">
            <v>30.2</v>
          </cell>
          <cell r="D28">
            <v>19.3</v>
          </cell>
          <cell r="E28">
            <v>74.125</v>
          </cell>
          <cell r="F28">
            <v>95</v>
          </cell>
          <cell r="G28">
            <v>46</v>
          </cell>
          <cell r="H28">
            <v>19.079999999999998</v>
          </cell>
          <cell r="I28" t="str">
            <v>NE</v>
          </cell>
          <cell r="J28">
            <v>40.32</v>
          </cell>
          <cell r="K28">
            <v>0</v>
          </cell>
        </row>
        <row r="29">
          <cell r="B29">
            <v>23.795833333333334</v>
          </cell>
          <cell r="C29">
            <v>28.1</v>
          </cell>
          <cell r="D29">
            <v>20.3</v>
          </cell>
          <cell r="E29">
            <v>80.708333333333329</v>
          </cell>
          <cell r="F29">
            <v>96</v>
          </cell>
          <cell r="G29">
            <v>64</v>
          </cell>
          <cell r="H29">
            <v>15.48</v>
          </cell>
          <cell r="I29" t="str">
            <v>N</v>
          </cell>
          <cell r="J29">
            <v>63.360000000000007</v>
          </cell>
          <cell r="K29">
            <v>18.799999999999997</v>
          </cell>
        </row>
        <row r="30">
          <cell r="B30">
            <v>22.058333333333337</v>
          </cell>
          <cell r="C30">
            <v>26.1</v>
          </cell>
          <cell r="D30">
            <v>20.399999999999999</v>
          </cell>
          <cell r="E30">
            <v>91.541666666666671</v>
          </cell>
          <cell r="F30">
            <v>96</v>
          </cell>
          <cell r="G30">
            <v>74</v>
          </cell>
          <cell r="H30">
            <v>13.32</v>
          </cell>
          <cell r="I30" t="str">
            <v>NO</v>
          </cell>
          <cell r="J30">
            <v>28.08</v>
          </cell>
          <cell r="K30">
            <v>47.2</v>
          </cell>
        </row>
        <row r="31">
          <cell r="B31">
            <v>25</v>
          </cell>
          <cell r="C31">
            <v>30.9</v>
          </cell>
          <cell r="D31">
            <v>20.8</v>
          </cell>
          <cell r="E31">
            <v>76.75</v>
          </cell>
          <cell r="F31">
            <v>96</v>
          </cell>
          <cell r="G31">
            <v>46</v>
          </cell>
          <cell r="H31">
            <v>10.44</v>
          </cell>
          <cell r="I31" t="str">
            <v>S</v>
          </cell>
          <cell r="J31">
            <v>25.92</v>
          </cell>
          <cell r="K31">
            <v>1.5999999999999999</v>
          </cell>
        </row>
        <row r="32">
          <cell r="B32">
            <v>25.104166666666661</v>
          </cell>
          <cell r="C32">
            <v>30.5</v>
          </cell>
          <cell r="D32">
            <v>21.1</v>
          </cell>
          <cell r="E32">
            <v>74.916666666666671</v>
          </cell>
          <cell r="F32">
            <v>90</v>
          </cell>
          <cell r="G32">
            <v>56</v>
          </cell>
          <cell r="H32">
            <v>11.520000000000001</v>
          </cell>
          <cell r="I32" t="str">
            <v>NE</v>
          </cell>
          <cell r="J32">
            <v>34.200000000000003</v>
          </cell>
          <cell r="K32">
            <v>0</v>
          </cell>
        </row>
        <row r="33">
          <cell r="B33">
            <v>23.641666666666669</v>
          </cell>
          <cell r="C33">
            <v>30.1</v>
          </cell>
          <cell r="D33">
            <v>19.2</v>
          </cell>
          <cell r="E33">
            <v>78.916666666666671</v>
          </cell>
          <cell r="F33">
            <v>95</v>
          </cell>
          <cell r="G33">
            <v>55</v>
          </cell>
          <cell r="H33">
            <v>22.68</v>
          </cell>
          <cell r="I33" t="str">
            <v>NE</v>
          </cell>
          <cell r="J33">
            <v>45.36</v>
          </cell>
          <cell r="K33">
            <v>0</v>
          </cell>
        </row>
        <row r="34">
          <cell r="B34">
            <v>25.541666666666661</v>
          </cell>
          <cell r="C34">
            <v>31.8</v>
          </cell>
          <cell r="D34">
            <v>20.399999999999999</v>
          </cell>
          <cell r="E34">
            <v>74.458333333333329</v>
          </cell>
          <cell r="F34">
            <v>96</v>
          </cell>
          <cell r="G34">
            <v>48</v>
          </cell>
          <cell r="H34">
            <v>15.48</v>
          </cell>
          <cell r="I34" t="str">
            <v>NE</v>
          </cell>
          <cell r="J34">
            <v>39.24</v>
          </cell>
          <cell r="K34">
            <v>0</v>
          </cell>
        </row>
        <row r="35">
          <cell r="I35" t="str">
            <v>NE</v>
          </cell>
        </row>
      </sheetData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5">
          <cell r="B5">
            <v>30.479166666666668</v>
          </cell>
        </row>
      </sheetData>
      <sheetData sheetId="10" refreshError="1">
        <row r="5">
          <cell r="B5">
            <v>28.783333333333331</v>
          </cell>
          <cell r="C5">
            <v>33.5</v>
          </cell>
          <cell r="D5">
            <v>23.3</v>
          </cell>
          <cell r="E5">
            <v>66.25</v>
          </cell>
          <cell r="F5">
            <v>90</v>
          </cell>
          <cell r="G5">
            <v>46</v>
          </cell>
          <cell r="H5">
            <v>15.120000000000001</v>
          </cell>
          <cell r="I5" t="str">
            <v>SO</v>
          </cell>
          <cell r="J5">
            <v>64.08</v>
          </cell>
          <cell r="K5">
            <v>3.8</v>
          </cell>
        </row>
        <row r="6">
          <cell r="B6">
            <v>27.416666666666671</v>
          </cell>
          <cell r="C6">
            <v>32.9</v>
          </cell>
          <cell r="D6">
            <v>24.2</v>
          </cell>
          <cell r="E6">
            <v>73.041666666666671</v>
          </cell>
          <cell r="F6">
            <v>88</v>
          </cell>
          <cell r="G6">
            <v>54</v>
          </cell>
          <cell r="H6">
            <v>6.12</v>
          </cell>
          <cell r="I6" t="str">
            <v>SO</v>
          </cell>
          <cell r="J6">
            <v>31.319999999999997</v>
          </cell>
          <cell r="K6">
            <v>0.2</v>
          </cell>
        </row>
        <row r="7">
          <cell r="B7">
            <v>29.775000000000006</v>
          </cell>
          <cell r="C7">
            <v>36.5</v>
          </cell>
          <cell r="D7">
            <v>24</v>
          </cell>
          <cell r="E7">
            <v>65.791666666666671</v>
          </cell>
          <cell r="F7">
            <v>91</v>
          </cell>
          <cell r="G7">
            <v>35</v>
          </cell>
          <cell r="H7">
            <v>11.16</v>
          </cell>
          <cell r="I7" t="str">
            <v>SO</v>
          </cell>
          <cell r="J7">
            <v>26.64</v>
          </cell>
          <cell r="K7">
            <v>0</v>
          </cell>
        </row>
        <row r="8">
          <cell r="B8">
            <v>26.525000000000006</v>
          </cell>
          <cell r="C8">
            <v>31.7</v>
          </cell>
          <cell r="D8">
            <v>22.7</v>
          </cell>
          <cell r="E8">
            <v>76.75</v>
          </cell>
          <cell r="F8">
            <v>91</v>
          </cell>
          <cell r="G8">
            <v>54</v>
          </cell>
          <cell r="H8">
            <v>14.76</v>
          </cell>
          <cell r="I8" t="str">
            <v>SO</v>
          </cell>
          <cell r="J8">
            <v>32.4</v>
          </cell>
          <cell r="K8">
            <v>1.4</v>
          </cell>
        </row>
        <row r="9">
          <cell r="B9">
            <v>25.3125</v>
          </cell>
          <cell r="C9">
            <v>34.5</v>
          </cell>
          <cell r="D9">
            <v>18.8</v>
          </cell>
          <cell r="E9">
            <v>71.458333333333329</v>
          </cell>
          <cell r="F9">
            <v>93</v>
          </cell>
          <cell r="G9">
            <v>41</v>
          </cell>
          <cell r="H9">
            <v>13.32</v>
          </cell>
          <cell r="I9" t="str">
            <v>SO</v>
          </cell>
          <cell r="J9">
            <v>27.720000000000002</v>
          </cell>
          <cell r="K9">
            <v>0.2</v>
          </cell>
        </row>
        <row r="10">
          <cell r="B10">
            <v>30.95</v>
          </cell>
          <cell r="C10">
            <v>38.9</v>
          </cell>
          <cell r="D10">
            <v>23.6</v>
          </cell>
          <cell r="E10">
            <v>58.291666666666664</v>
          </cell>
          <cell r="F10">
            <v>87</v>
          </cell>
          <cell r="G10">
            <v>29</v>
          </cell>
          <cell r="H10">
            <v>17.28</v>
          </cell>
          <cell r="I10" t="str">
            <v>SO</v>
          </cell>
          <cell r="J10">
            <v>38.519999999999996</v>
          </cell>
          <cell r="K10">
            <v>0</v>
          </cell>
        </row>
        <row r="11">
          <cell r="B11">
            <v>31.454166666666666</v>
          </cell>
          <cell r="C11">
            <v>39.1</v>
          </cell>
          <cell r="D11">
            <v>25.3</v>
          </cell>
          <cell r="E11">
            <v>57.25</v>
          </cell>
          <cell r="F11">
            <v>80</v>
          </cell>
          <cell r="G11">
            <v>31</v>
          </cell>
          <cell r="H11">
            <v>12.6</v>
          </cell>
          <cell r="I11" t="str">
            <v>SO</v>
          </cell>
          <cell r="J11">
            <v>34.92</v>
          </cell>
          <cell r="K11">
            <v>0</v>
          </cell>
        </row>
        <row r="12">
          <cell r="B12">
            <v>27.862500000000001</v>
          </cell>
          <cell r="C12">
            <v>34</v>
          </cell>
          <cell r="D12">
            <v>22.5</v>
          </cell>
          <cell r="E12">
            <v>70.458333333333329</v>
          </cell>
          <cell r="F12">
            <v>95</v>
          </cell>
          <cell r="G12">
            <v>44</v>
          </cell>
          <cell r="H12">
            <v>14.4</v>
          </cell>
          <cell r="I12" t="str">
            <v>SO</v>
          </cell>
          <cell r="J12">
            <v>45</v>
          </cell>
          <cell r="K12">
            <v>40.4</v>
          </cell>
        </row>
        <row r="13">
          <cell r="B13">
            <v>29.258333333333329</v>
          </cell>
          <cell r="C13">
            <v>36.1</v>
          </cell>
          <cell r="D13">
            <v>24.7</v>
          </cell>
          <cell r="E13">
            <v>64.958333333333329</v>
          </cell>
          <cell r="F13">
            <v>85</v>
          </cell>
          <cell r="G13">
            <v>36</v>
          </cell>
          <cell r="H13">
            <v>0.36000000000000004</v>
          </cell>
          <cell r="I13" t="str">
            <v>SO</v>
          </cell>
          <cell r="J13">
            <v>21.6</v>
          </cell>
          <cell r="K13">
            <v>0</v>
          </cell>
        </row>
        <row r="14">
          <cell r="B14">
            <v>29.566666666666666</v>
          </cell>
          <cell r="C14">
            <v>37.200000000000003</v>
          </cell>
          <cell r="D14">
            <v>23.7</v>
          </cell>
          <cell r="E14">
            <v>63.541666666666664</v>
          </cell>
          <cell r="F14">
            <v>88</v>
          </cell>
          <cell r="G14">
            <v>37</v>
          </cell>
          <cell r="H14">
            <v>10.08</v>
          </cell>
          <cell r="I14" t="str">
            <v>SO</v>
          </cell>
          <cell r="J14">
            <v>29.880000000000003</v>
          </cell>
          <cell r="K14">
            <v>0</v>
          </cell>
        </row>
        <row r="15">
          <cell r="B15">
            <v>30.924999999999994</v>
          </cell>
          <cell r="C15">
            <v>37.200000000000003</v>
          </cell>
          <cell r="D15">
            <v>26.4</v>
          </cell>
          <cell r="E15">
            <v>59.791666666666664</v>
          </cell>
          <cell r="F15">
            <v>79</v>
          </cell>
          <cell r="G15">
            <v>32</v>
          </cell>
          <cell r="H15">
            <v>15.840000000000002</v>
          </cell>
          <cell r="I15" t="str">
            <v>SO</v>
          </cell>
          <cell r="J15">
            <v>42.480000000000004</v>
          </cell>
          <cell r="K15">
            <v>0</v>
          </cell>
        </row>
        <row r="16">
          <cell r="B16">
            <v>22.383333333333336</v>
          </cell>
          <cell r="C16">
            <v>33.4</v>
          </cell>
          <cell r="D16">
            <v>20.399999999999999</v>
          </cell>
          <cell r="E16">
            <v>89.166666666666671</v>
          </cell>
          <cell r="F16">
            <v>96</v>
          </cell>
          <cell r="G16">
            <v>47</v>
          </cell>
          <cell r="H16">
            <v>22.68</v>
          </cell>
          <cell r="I16" t="str">
            <v>SO</v>
          </cell>
          <cell r="J16">
            <v>57.6</v>
          </cell>
          <cell r="K16">
            <v>56.000000000000007</v>
          </cell>
        </row>
        <row r="17">
          <cell r="B17">
            <v>24.500000000000004</v>
          </cell>
          <cell r="C17">
            <v>30</v>
          </cell>
          <cell r="D17">
            <v>21.6</v>
          </cell>
          <cell r="E17">
            <v>78.208333333333329</v>
          </cell>
          <cell r="F17">
            <v>94</v>
          </cell>
          <cell r="G17">
            <v>45</v>
          </cell>
          <cell r="H17">
            <v>11.16</v>
          </cell>
          <cell r="I17" t="str">
            <v>SO</v>
          </cell>
          <cell r="J17">
            <v>34.56</v>
          </cell>
          <cell r="K17">
            <v>0.2</v>
          </cell>
        </row>
        <row r="18">
          <cell r="B18">
            <v>24.658333333333331</v>
          </cell>
          <cell r="C18">
            <v>29.2</v>
          </cell>
          <cell r="D18">
            <v>20.100000000000001</v>
          </cell>
          <cell r="E18">
            <v>55.125</v>
          </cell>
          <cell r="F18">
            <v>79</v>
          </cell>
          <cell r="G18">
            <v>31</v>
          </cell>
          <cell r="H18">
            <v>13.68</v>
          </cell>
          <cell r="I18" t="str">
            <v>SO</v>
          </cell>
          <cell r="J18">
            <v>37.800000000000004</v>
          </cell>
          <cell r="K18">
            <v>0</v>
          </cell>
        </row>
        <row r="19">
          <cell r="B19">
            <v>23.729166666666671</v>
          </cell>
          <cell r="C19">
            <v>32.299999999999997</v>
          </cell>
          <cell r="D19">
            <v>16.5</v>
          </cell>
          <cell r="E19">
            <v>53.25</v>
          </cell>
          <cell r="F19">
            <v>89</v>
          </cell>
          <cell r="G19">
            <v>19</v>
          </cell>
          <cell r="H19">
            <v>0.36000000000000004</v>
          </cell>
          <cell r="I19" t="str">
            <v>SO</v>
          </cell>
          <cell r="J19">
            <v>33.840000000000003</v>
          </cell>
          <cell r="K19">
            <v>0</v>
          </cell>
        </row>
        <row r="20">
          <cell r="B20">
            <v>25.570833333333336</v>
          </cell>
          <cell r="C20">
            <v>34.200000000000003</v>
          </cell>
          <cell r="D20">
            <v>17.5</v>
          </cell>
          <cell r="E20">
            <v>50.125</v>
          </cell>
          <cell r="F20">
            <v>83</v>
          </cell>
          <cell r="G20">
            <v>20</v>
          </cell>
          <cell r="H20">
            <v>1.8</v>
          </cell>
          <cell r="I20" t="str">
            <v>SO</v>
          </cell>
          <cell r="J20">
            <v>24.840000000000003</v>
          </cell>
          <cell r="K20">
            <v>0</v>
          </cell>
        </row>
        <row r="21">
          <cell r="B21">
            <v>26.733333333333338</v>
          </cell>
          <cell r="C21">
            <v>34.700000000000003</v>
          </cell>
          <cell r="D21">
            <v>18.8</v>
          </cell>
          <cell r="E21">
            <v>51</v>
          </cell>
          <cell r="F21">
            <v>83</v>
          </cell>
          <cell r="G21">
            <v>24</v>
          </cell>
          <cell r="H21">
            <v>0.36000000000000004</v>
          </cell>
          <cell r="I21" t="str">
            <v>SO</v>
          </cell>
          <cell r="J21">
            <v>23.040000000000003</v>
          </cell>
          <cell r="K21">
            <v>0</v>
          </cell>
        </row>
        <row r="22">
          <cell r="B22">
            <v>27.791666666666671</v>
          </cell>
          <cell r="C22">
            <v>36.5</v>
          </cell>
          <cell r="D22">
            <v>19.3</v>
          </cell>
          <cell r="E22">
            <v>48.583333333333336</v>
          </cell>
          <cell r="F22">
            <v>86</v>
          </cell>
          <cell r="G22">
            <v>20</v>
          </cell>
          <cell r="H22">
            <v>12.96</v>
          </cell>
          <cell r="I22" t="str">
            <v>SO</v>
          </cell>
          <cell r="J22">
            <v>34.200000000000003</v>
          </cell>
          <cell r="K22">
            <v>0</v>
          </cell>
        </row>
        <row r="23">
          <cell r="B23">
            <v>28.929166666666671</v>
          </cell>
          <cell r="C23">
            <v>34.700000000000003</v>
          </cell>
          <cell r="D23">
            <v>22.1</v>
          </cell>
          <cell r="E23">
            <v>49.791666666666664</v>
          </cell>
          <cell r="F23">
            <v>94</v>
          </cell>
          <cell r="G23">
            <v>31</v>
          </cell>
          <cell r="H23">
            <v>22.68</v>
          </cell>
          <cell r="I23" t="str">
            <v>SO</v>
          </cell>
          <cell r="J23">
            <v>52.56</v>
          </cell>
          <cell r="K23">
            <v>10.6</v>
          </cell>
        </row>
        <row r="24">
          <cell r="B24">
            <v>24.212500000000006</v>
          </cell>
          <cell r="C24">
            <v>28.9</v>
          </cell>
          <cell r="D24">
            <v>21.4</v>
          </cell>
          <cell r="E24">
            <v>78.375</v>
          </cell>
          <cell r="F24">
            <v>94</v>
          </cell>
          <cell r="G24">
            <v>58</v>
          </cell>
          <cell r="H24">
            <v>21.96</v>
          </cell>
          <cell r="I24" t="str">
            <v>SO</v>
          </cell>
          <cell r="J24">
            <v>52.56</v>
          </cell>
          <cell r="K24">
            <v>28.999999999999996</v>
          </cell>
        </row>
        <row r="25">
          <cell r="B25">
            <v>26.82083333333334</v>
          </cell>
          <cell r="C25">
            <v>34.299999999999997</v>
          </cell>
          <cell r="D25">
            <v>22.9</v>
          </cell>
          <cell r="E25">
            <v>77.5</v>
          </cell>
          <cell r="F25">
            <v>91</v>
          </cell>
          <cell r="G25">
            <v>50</v>
          </cell>
          <cell r="H25">
            <v>0</v>
          </cell>
          <cell r="I25" t="str">
            <v>SO</v>
          </cell>
          <cell r="J25">
            <v>21.6</v>
          </cell>
          <cell r="K25">
            <v>1</v>
          </cell>
        </row>
        <row r="26">
          <cell r="B26">
            <v>23.825000000000003</v>
          </cell>
          <cell r="C26">
            <v>28.2</v>
          </cell>
          <cell r="D26">
            <v>20.8</v>
          </cell>
          <cell r="E26">
            <v>87.125</v>
          </cell>
          <cell r="F26">
            <v>95</v>
          </cell>
          <cell r="G26">
            <v>74</v>
          </cell>
          <cell r="H26">
            <v>0.72000000000000008</v>
          </cell>
          <cell r="I26" t="str">
            <v>SO</v>
          </cell>
          <cell r="J26">
            <v>37.800000000000004</v>
          </cell>
          <cell r="K26">
            <v>33.200000000000003</v>
          </cell>
        </row>
        <row r="27">
          <cell r="B27">
            <v>26.008333333333336</v>
          </cell>
          <cell r="C27">
            <v>32.299999999999997</v>
          </cell>
          <cell r="D27">
            <v>21.9</v>
          </cell>
          <cell r="E27">
            <v>76.791666666666671</v>
          </cell>
          <cell r="F27">
            <v>95</v>
          </cell>
          <cell r="G27">
            <v>46</v>
          </cell>
          <cell r="H27">
            <v>0</v>
          </cell>
          <cell r="I27" t="str">
            <v>SO</v>
          </cell>
          <cell r="J27">
            <v>13.68</v>
          </cell>
          <cell r="K27">
            <v>0</v>
          </cell>
        </row>
        <row r="28">
          <cell r="B28">
            <v>27.891666666666669</v>
          </cell>
          <cell r="C28">
            <v>33</v>
          </cell>
          <cell r="D28">
            <v>23.3</v>
          </cell>
          <cell r="E28">
            <v>71.708333333333329</v>
          </cell>
          <cell r="F28">
            <v>92</v>
          </cell>
          <cell r="G28">
            <v>50</v>
          </cell>
          <cell r="H28">
            <v>0.72000000000000008</v>
          </cell>
          <cell r="I28" t="str">
            <v>SO</v>
          </cell>
          <cell r="J28">
            <v>29.52</v>
          </cell>
          <cell r="K28">
            <v>0</v>
          </cell>
        </row>
        <row r="29">
          <cell r="B29">
            <v>27.575000000000003</v>
          </cell>
          <cell r="C29">
            <v>34.4</v>
          </cell>
          <cell r="D29">
            <v>21.7</v>
          </cell>
          <cell r="E29">
            <v>75.833333333333329</v>
          </cell>
          <cell r="F29">
            <v>94</v>
          </cell>
          <cell r="G29">
            <v>50</v>
          </cell>
          <cell r="H29">
            <v>3.24</v>
          </cell>
          <cell r="I29" t="str">
            <v>SO</v>
          </cell>
          <cell r="J29">
            <v>44.28</v>
          </cell>
          <cell r="K29">
            <v>30.599999999999998</v>
          </cell>
        </row>
        <row r="30">
          <cell r="B30">
            <v>24.995833333333326</v>
          </cell>
          <cell r="C30">
            <v>30.1</v>
          </cell>
          <cell r="D30">
            <v>22.6</v>
          </cell>
          <cell r="E30">
            <v>84.541666666666671</v>
          </cell>
          <cell r="F30">
            <v>94</v>
          </cell>
          <cell r="G30">
            <v>61</v>
          </cell>
          <cell r="H30">
            <v>0.36000000000000004</v>
          </cell>
          <cell r="I30" t="str">
            <v>SO</v>
          </cell>
          <cell r="J30">
            <v>20.52</v>
          </cell>
          <cell r="K30">
            <v>3.2</v>
          </cell>
        </row>
        <row r="31">
          <cell r="B31">
            <v>28.283333333333331</v>
          </cell>
          <cell r="C31">
            <v>34.200000000000003</v>
          </cell>
          <cell r="D31">
            <v>23.7</v>
          </cell>
          <cell r="E31">
            <v>73.041666666666671</v>
          </cell>
          <cell r="F31">
            <v>93</v>
          </cell>
          <cell r="G31">
            <v>45</v>
          </cell>
          <cell r="H31">
            <v>2.16</v>
          </cell>
          <cell r="I31" t="str">
            <v>SO</v>
          </cell>
          <cell r="J31">
            <v>27.36</v>
          </cell>
          <cell r="K31">
            <v>0</v>
          </cell>
        </row>
        <row r="32">
          <cell r="B32">
            <v>27.520833333333332</v>
          </cell>
          <cell r="C32">
            <v>35.4</v>
          </cell>
          <cell r="D32">
            <v>23.6</v>
          </cell>
          <cell r="E32">
            <v>74.708333333333329</v>
          </cell>
          <cell r="F32">
            <v>93</v>
          </cell>
          <cell r="G32">
            <v>45</v>
          </cell>
          <cell r="H32">
            <v>18.36</v>
          </cell>
          <cell r="I32" t="str">
            <v>SO</v>
          </cell>
          <cell r="J32">
            <v>41.04</v>
          </cell>
          <cell r="K32">
            <v>0.6</v>
          </cell>
        </row>
        <row r="33">
          <cell r="B33">
            <v>28.241666666666664</v>
          </cell>
          <cell r="C33">
            <v>33.799999999999997</v>
          </cell>
          <cell r="D33">
            <v>23.5</v>
          </cell>
          <cell r="E33">
            <v>69.791666666666671</v>
          </cell>
          <cell r="F33">
            <v>91</v>
          </cell>
          <cell r="G33">
            <v>48</v>
          </cell>
          <cell r="H33">
            <v>4.6800000000000006</v>
          </cell>
          <cell r="I33" t="str">
            <v>SO</v>
          </cell>
          <cell r="J33">
            <v>34.92</v>
          </cell>
          <cell r="K33">
            <v>0</v>
          </cell>
        </row>
        <row r="34">
          <cell r="B34">
            <v>30.008333333333329</v>
          </cell>
          <cell r="C34">
            <v>34.6</v>
          </cell>
          <cell r="D34">
            <v>25.6</v>
          </cell>
          <cell r="E34">
            <v>65.333333333333329</v>
          </cell>
          <cell r="F34">
            <v>82</v>
          </cell>
          <cell r="G34">
            <v>49</v>
          </cell>
          <cell r="H34">
            <v>10.08</v>
          </cell>
          <cell r="I34" t="str">
            <v>SO</v>
          </cell>
          <cell r="J34">
            <v>41.4</v>
          </cell>
          <cell r="K34">
            <v>0</v>
          </cell>
        </row>
        <row r="35">
          <cell r="I35" t="str">
            <v>SO</v>
          </cell>
        </row>
      </sheetData>
      <sheetData sheetId="1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5">
          <cell r="B5">
            <v>27.637500000000006</v>
          </cell>
        </row>
      </sheetData>
      <sheetData sheetId="10" refreshError="1">
        <row r="5">
          <cell r="B5">
            <v>26.287499999999994</v>
          </cell>
          <cell r="C5">
            <v>32.799999999999997</v>
          </cell>
          <cell r="D5">
            <v>22.5</v>
          </cell>
          <cell r="E5">
            <v>75.375</v>
          </cell>
          <cell r="F5">
            <v>89</v>
          </cell>
          <cell r="G5">
            <v>50</v>
          </cell>
          <cell r="H5">
            <v>0</v>
          </cell>
          <cell r="I5" t="str">
            <v>N</v>
          </cell>
          <cell r="J5">
            <v>0</v>
          </cell>
          <cell r="K5">
            <v>0</v>
          </cell>
        </row>
        <row r="6">
          <cell r="B6">
            <v>24.991666666666671</v>
          </cell>
          <cell r="C6">
            <v>32.799999999999997</v>
          </cell>
          <cell r="D6">
            <v>20</v>
          </cell>
          <cell r="E6">
            <v>77.75</v>
          </cell>
          <cell r="F6">
            <v>95</v>
          </cell>
          <cell r="G6">
            <v>48</v>
          </cell>
          <cell r="H6">
            <v>0</v>
          </cell>
          <cell r="I6" t="str">
            <v>N</v>
          </cell>
          <cell r="J6">
            <v>0</v>
          </cell>
          <cell r="K6">
            <v>0.4</v>
          </cell>
        </row>
        <row r="7">
          <cell r="B7">
            <v>26.383333333333336</v>
          </cell>
          <cell r="C7">
            <v>34.6</v>
          </cell>
          <cell r="D7">
            <v>22</v>
          </cell>
          <cell r="E7">
            <v>76.458333333333329</v>
          </cell>
          <cell r="F7">
            <v>96</v>
          </cell>
          <cell r="G7">
            <v>41</v>
          </cell>
          <cell r="H7">
            <v>0</v>
          </cell>
          <cell r="I7" t="str">
            <v>NO</v>
          </cell>
          <cell r="J7">
            <v>0</v>
          </cell>
          <cell r="K7">
            <v>0.60000000000000009</v>
          </cell>
        </row>
        <row r="8">
          <cell r="B8">
            <v>26.362499999999997</v>
          </cell>
          <cell r="C8">
            <v>32.799999999999997</v>
          </cell>
          <cell r="D8">
            <v>22.6</v>
          </cell>
          <cell r="E8">
            <v>77.916666666666671</v>
          </cell>
          <cell r="F8">
            <v>94</v>
          </cell>
          <cell r="G8">
            <v>47</v>
          </cell>
          <cell r="H8">
            <v>0</v>
          </cell>
          <cell r="I8" t="str">
            <v>NO</v>
          </cell>
          <cell r="J8">
            <v>0</v>
          </cell>
          <cell r="K8">
            <v>2.4</v>
          </cell>
        </row>
        <row r="9">
          <cell r="B9">
            <v>25.783333333333335</v>
          </cell>
          <cell r="C9">
            <v>32.6</v>
          </cell>
          <cell r="D9">
            <v>21.8</v>
          </cell>
          <cell r="E9">
            <v>80.5</v>
          </cell>
          <cell r="F9">
            <v>96</v>
          </cell>
          <cell r="G9">
            <v>51</v>
          </cell>
          <cell r="H9">
            <v>0</v>
          </cell>
          <cell r="I9" t="str">
            <v>L</v>
          </cell>
          <cell r="J9">
            <v>0</v>
          </cell>
          <cell r="K9">
            <v>0.2</v>
          </cell>
        </row>
        <row r="10">
          <cell r="B10">
            <v>26.420833333333331</v>
          </cell>
          <cell r="C10">
            <v>34.799999999999997</v>
          </cell>
          <cell r="D10">
            <v>22.9</v>
          </cell>
          <cell r="E10">
            <v>79.25</v>
          </cell>
          <cell r="F10">
            <v>93</v>
          </cell>
          <cell r="G10">
            <v>46</v>
          </cell>
          <cell r="H10">
            <v>0</v>
          </cell>
          <cell r="I10" t="str">
            <v>N</v>
          </cell>
          <cell r="J10">
            <v>0</v>
          </cell>
          <cell r="K10">
            <v>15.2</v>
          </cell>
        </row>
        <row r="11">
          <cell r="B11">
            <v>26.595833333333331</v>
          </cell>
          <cell r="C11">
            <v>34.6</v>
          </cell>
          <cell r="D11">
            <v>19.899999999999999</v>
          </cell>
          <cell r="E11">
            <v>75.083333333333329</v>
          </cell>
          <cell r="F11">
            <v>96</v>
          </cell>
          <cell r="G11">
            <v>46</v>
          </cell>
          <cell r="H11">
            <v>0</v>
          </cell>
          <cell r="I11" t="str">
            <v>O</v>
          </cell>
          <cell r="J11">
            <v>0</v>
          </cell>
          <cell r="K11">
            <v>0</v>
          </cell>
        </row>
        <row r="12">
          <cell r="B12">
            <v>22.399999999999995</v>
          </cell>
          <cell r="C12">
            <v>26.3</v>
          </cell>
          <cell r="D12">
            <v>19.600000000000001</v>
          </cell>
          <cell r="E12">
            <v>86.458333333333329</v>
          </cell>
          <cell r="F12">
            <v>96</v>
          </cell>
          <cell r="G12">
            <v>70</v>
          </cell>
          <cell r="H12">
            <v>0</v>
          </cell>
          <cell r="I12" t="str">
            <v>NE</v>
          </cell>
          <cell r="J12">
            <v>0</v>
          </cell>
          <cell r="K12">
            <v>28.599999999999998</v>
          </cell>
        </row>
        <row r="13">
          <cell r="B13">
            <v>24.8125</v>
          </cell>
          <cell r="C13">
            <v>32.200000000000003</v>
          </cell>
          <cell r="D13">
            <v>18.7</v>
          </cell>
          <cell r="E13">
            <v>76</v>
          </cell>
          <cell r="F13">
            <v>97</v>
          </cell>
          <cell r="G13">
            <v>40</v>
          </cell>
          <cell r="H13">
            <v>0</v>
          </cell>
          <cell r="I13" t="str">
            <v>SO</v>
          </cell>
          <cell r="J13">
            <v>0</v>
          </cell>
          <cell r="K13">
            <v>0</v>
          </cell>
        </row>
        <row r="14">
          <cell r="B14">
            <v>26.370833333333326</v>
          </cell>
          <cell r="C14">
            <v>34.299999999999997</v>
          </cell>
          <cell r="D14">
            <v>18.100000000000001</v>
          </cell>
          <cell r="E14">
            <v>68.666666666666671</v>
          </cell>
          <cell r="F14">
            <v>96</v>
          </cell>
          <cell r="G14">
            <v>37</v>
          </cell>
          <cell r="H14">
            <v>0</v>
          </cell>
          <cell r="I14" t="str">
            <v>SO</v>
          </cell>
          <cell r="J14">
            <v>0</v>
          </cell>
          <cell r="K14">
            <v>0.2</v>
          </cell>
        </row>
        <row r="15">
          <cell r="B15">
            <v>26.362499999999997</v>
          </cell>
          <cell r="C15">
            <v>34.299999999999997</v>
          </cell>
          <cell r="D15">
            <v>21</v>
          </cell>
          <cell r="E15">
            <v>66.541666666666671</v>
          </cell>
          <cell r="F15">
            <v>89</v>
          </cell>
          <cell r="G15">
            <v>43</v>
          </cell>
          <cell r="H15">
            <v>0</v>
          </cell>
          <cell r="I15" t="str">
            <v>N</v>
          </cell>
          <cell r="J15">
            <v>0</v>
          </cell>
          <cell r="K15">
            <v>0</v>
          </cell>
        </row>
        <row r="16">
          <cell r="B16">
            <v>21.508333333333336</v>
          </cell>
          <cell r="C16">
            <v>26.3</v>
          </cell>
          <cell r="D16">
            <v>18.899999999999999</v>
          </cell>
          <cell r="E16">
            <v>83</v>
          </cell>
          <cell r="F16">
            <v>96</v>
          </cell>
          <cell r="G16">
            <v>58</v>
          </cell>
          <cell r="H16">
            <v>0</v>
          </cell>
          <cell r="I16" t="str">
            <v>SE</v>
          </cell>
          <cell r="J16">
            <v>0</v>
          </cell>
          <cell r="K16">
            <v>16.399999999999999</v>
          </cell>
        </row>
        <row r="17">
          <cell r="B17">
            <v>23.783333333333335</v>
          </cell>
          <cell r="C17">
            <v>31.4</v>
          </cell>
          <cell r="D17">
            <v>17</v>
          </cell>
          <cell r="E17">
            <v>74.666666666666671</v>
          </cell>
          <cell r="F17">
            <v>97</v>
          </cell>
          <cell r="G17">
            <v>43</v>
          </cell>
          <cell r="H17">
            <v>0</v>
          </cell>
          <cell r="I17" t="str">
            <v>SO</v>
          </cell>
          <cell r="J17">
            <v>0</v>
          </cell>
          <cell r="K17">
            <v>0</v>
          </cell>
        </row>
        <row r="18">
          <cell r="B18">
            <v>23.779166666666669</v>
          </cell>
          <cell r="C18">
            <v>30.5</v>
          </cell>
          <cell r="D18">
            <v>18.600000000000001</v>
          </cell>
          <cell r="E18">
            <v>58</v>
          </cell>
          <cell r="F18">
            <v>81</v>
          </cell>
          <cell r="G18">
            <v>28</v>
          </cell>
          <cell r="H18">
            <v>0</v>
          </cell>
          <cell r="I18" t="str">
            <v>SO</v>
          </cell>
          <cell r="J18">
            <v>0</v>
          </cell>
          <cell r="K18">
            <v>0</v>
          </cell>
        </row>
        <row r="19">
          <cell r="B19">
            <v>22.841666666666669</v>
          </cell>
          <cell r="C19">
            <v>30.7</v>
          </cell>
          <cell r="D19">
            <v>13.7</v>
          </cell>
          <cell r="E19">
            <v>55.625</v>
          </cell>
          <cell r="F19">
            <v>92</v>
          </cell>
          <cell r="G19">
            <v>26</v>
          </cell>
          <cell r="H19">
            <v>0</v>
          </cell>
          <cell r="I19" t="str">
            <v>SE</v>
          </cell>
          <cell r="J19">
            <v>0</v>
          </cell>
          <cell r="K19">
            <v>0</v>
          </cell>
        </row>
        <row r="20">
          <cell r="B20">
            <v>23.0625</v>
          </cell>
          <cell r="C20">
            <v>31.1</v>
          </cell>
          <cell r="D20">
            <v>14.2</v>
          </cell>
          <cell r="E20">
            <v>60.333333333333336</v>
          </cell>
          <cell r="F20">
            <v>94</v>
          </cell>
          <cell r="G20">
            <v>31</v>
          </cell>
          <cell r="H20">
            <v>0</v>
          </cell>
          <cell r="I20" t="str">
            <v>L</v>
          </cell>
          <cell r="J20">
            <v>0</v>
          </cell>
          <cell r="K20">
            <v>0</v>
          </cell>
        </row>
        <row r="21">
          <cell r="B21">
            <v>23.662499999999998</v>
          </cell>
          <cell r="C21">
            <v>32.200000000000003</v>
          </cell>
          <cell r="D21">
            <v>13.6</v>
          </cell>
          <cell r="E21">
            <v>56.083333333333336</v>
          </cell>
          <cell r="F21">
            <v>94</v>
          </cell>
          <cell r="G21">
            <v>25</v>
          </cell>
          <cell r="H21">
            <v>0</v>
          </cell>
          <cell r="I21" t="str">
            <v>L</v>
          </cell>
          <cell r="J21">
            <v>0</v>
          </cell>
          <cell r="K21">
            <v>0</v>
          </cell>
        </row>
        <row r="22">
          <cell r="B22">
            <v>24.287500000000009</v>
          </cell>
          <cell r="C22">
            <v>34.1</v>
          </cell>
          <cell r="D22">
            <v>13.1</v>
          </cell>
          <cell r="E22">
            <v>55.291666666666664</v>
          </cell>
          <cell r="F22">
            <v>93</v>
          </cell>
          <cell r="G22">
            <v>24</v>
          </cell>
          <cell r="H22">
            <v>0</v>
          </cell>
          <cell r="I22" t="str">
            <v>SO</v>
          </cell>
          <cell r="J22">
            <v>0</v>
          </cell>
          <cell r="K22">
            <v>0</v>
          </cell>
        </row>
        <row r="23">
          <cell r="B23">
            <v>25.441666666666666</v>
          </cell>
          <cell r="C23">
            <v>35.9</v>
          </cell>
          <cell r="D23">
            <v>18.7</v>
          </cell>
          <cell r="E23">
            <v>61.166666666666664</v>
          </cell>
          <cell r="F23">
            <v>85</v>
          </cell>
          <cell r="G23">
            <v>27</v>
          </cell>
          <cell r="H23">
            <v>0</v>
          </cell>
          <cell r="I23" t="str">
            <v>SO</v>
          </cell>
          <cell r="J23">
            <v>0</v>
          </cell>
          <cell r="K23">
            <v>0</v>
          </cell>
        </row>
        <row r="24">
          <cell r="B24">
            <v>24.670833333333338</v>
          </cell>
          <cell r="C24">
            <v>32.4</v>
          </cell>
          <cell r="D24">
            <v>20</v>
          </cell>
          <cell r="E24">
            <v>74.875</v>
          </cell>
          <cell r="F24">
            <v>92</v>
          </cell>
          <cell r="G24">
            <v>46</v>
          </cell>
          <cell r="H24">
            <v>0</v>
          </cell>
          <cell r="I24" t="str">
            <v>N</v>
          </cell>
          <cell r="J24">
            <v>0</v>
          </cell>
          <cell r="K24">
            <v>0</v>
          </cell>
        </row>
        <row r="25">
          <cell r="B25">
            <v>25.904166666666669</v>
          </cell>
          <cell r="C25">
            <v>34.4</v>
          </cell>
          <cell r="D25">
            <v>22.2</v>
          </cell>
          <cell r="E25">
            <v>75</v>
          </cell>
          <cell r="F25">
            <v>89</v>
          </cell>
          <cell r="G25">
            <v>40</v>
          </cell>
          <cell r="H25">
            <v>0</v>
          </cell>
          <cell r="I25" t="str">
            <v>N</v>
          </cell>
          <cell r="J25">
            <v>0</v>
          </cell>
          <cell r="K25">
            <v>0.8</v>
          </cell>
        </row>
        <row r="26">
          <cell r="B26">
            <v>21.587500000000002</v>
          </cell>
          <cell r="C26">
            <v>24.2</v>
          </cell>
          <cell r="D26">
            <v>19.2</v>
          </cell>
          <cell r="E26">
            <v>90.25</v>
          </cell>
          <cell r="F26">
            <v>96</v>
          </cell>
          <cell r="G26">
            <v>79</v>
          </cell>
          <cell r="H26">
            <v>0</v>
          </cell>
          <cell r="I26" t="str">
            <v>SE</v>
          </cell>
          <cell r="J26">
            <v>0</v>
          </cell>
          <cell r="K26">
            <v>51.2</v>
          </cell>
        </row>
        <row r="27">
          <cell r="B27">
            <v>23.066666666666666</v>
          </cell>
          <cell r="C27">
            <v>30</v>
          </cell>
          <cell r="D27">
            <v>17.600000000000001</v>
          </cell>
          <cell r="E27">
            <v>82</v>
          </cell>
          <cell r="F27">
            <v>97</v>
          </cell>
          <cell r="G27">
            <v>55</v>
          </cell>
          <cell r="H27">
            <v>0</v>
          </cell>
          <cell r="I27" t="str">
            <v>L</v>
          </cell>
          <cell r="J27">
            <v>0</v>
          </cell>
          <cell r="K27">
            <v>0.2</v>
          </cell>
        </row>
        <row r="28">
          <cell r="B28">
            <v>26.916666666666668</v>
          </cell>
          <cell r="C28">
            <v>33.9</v>
          </cell>
          <cell r="D28">
            <v>22</v>
          </cell>
          <cell r="E28">
            <v>72.875</v>
          </cell>
          <cell r="F28">
            <v>93</v>
          </cell>
          <cell r="G28">
            <v>41</v>
          </cell>
          <cell r="H28">
            <v>0</v>
          </cell>
          <cell r="I28" t="str">
            <v>N</v>
          </cell>
          <cell r="J28">
            <v>0</v>
          </cell>
          <cell r="K28">
            <v>0</v>
          </cell>
        </row>
        <row r="29">
          <cell r="B29">
            <v>25.916666666666671</v>
          </cell>
          <cell r="C29">
            <v>32.4</v>
          </cell>
          <cell r="D29">
            <v>23.2</v>
          </cell>
          <cell r="E29">
            <v>81.708333333333329</v>
          </cell>
          <cell r="F29">
            <v>95</v>
          </cell>
          <cell r="G29">
            <v>55</v>
          </cell>
          <cell r="H29">
            <v>0</v>
          </cell>
          <cell r="I29" t="str">
            <v>O</v>
          </cell>
          <cell r="J29">
            <v>0</v>
          </cell>
          <cell r="K29">
            <v>13</v>
          </cell>
        </row>
        <row r="30">
          <cell r="B30">
            <v>23.825000000000003</v>
          </cell>
          <cell r="C30">
            <v>28.9</v>
          </cell>
          <cell r="D30">
            <v>21.2</v>
          </cell>
          <cell r="E30">
            <v>89.083333333333329</v>
          </cell>
          <cell r="F30">
            <v>96</v>
          </cell>
          <cell r="G30">
            <v>67</v>
          </cell>
          <cell r="H30">
            <v>0</v>
          </cell>
          <cell r="I30" t="str">
            <v>NO</v>
          </cell>
          <cell r="J30">
            <v>0</v>
          </cell>
          <cell r="K30">
            <v>39.6</v>
          </cell>
        </row>
        <row r="31">
          <cell r="B31">
            <v>25.816666666666666</v>
          </cell>
          <cell r="C31">
            <v>32.200000000000003</v>
          </cell>
          <cell r="D31">
            <v>22.6</v>
          </cell>
          <cell r="E31">
            <v>80.916666666666671</v>
          </cell>
          <cell r="F31">
            <v>95</v>
          </cell>
          <cell r="G31">
            <v>56</v>
          </cell>
          <cell r="H31">
            <v>0</v>
          </cell>
          <cell r="I31" t="str">
            <v>O</v>
          </cell>
          <cell r="J31">
            <v>0</v>
          </cell>
          <cell r="K31">
            <v>0</v>
          </cell>
        </row>
        <row r="32">
          <cell r="B32">
            <v>25.495833333333334</v>
          </cell>
          <cell r="C32">
            <v>33.5</v>
          </cell>
          <cell r="D32">
            <v>20.9</v>
          </cell>
          <cell r="E32">
            <v>78.041666666666671</v>
          </cell>
          <cell r="F32">
            <v>93</v>
          </cell>
          <cell r="G32">
            <v>47</v>
          </cell>
          <cell r="H32">
            <v>0</v>
          </cell>
          <cell r="I32" t="str">
            <v>NE</v>
          </cell>
          <cell r="J32">
            <v>0</v>
          </cell>
          <cell r="K32">
            <v>2.5999999999999996</v>
          </cell>
        </row>
        <row r="33">
          <cell r="B33">
            <v>25.370833333333334</v>
          </cell>
          <cell r="C33">
            <v>32.6</v>
          </cell>
          <cell r="D33">
            <v>22.1</v>
          </cell>
          <cell r="E33">
            <v>82.875</v>
          </cell>
          <cell r="F33">
            <v>95</v>
          </cell>
          <cell r="G33">
            <v>50</v>
          </cell>
          <cell r="H33">
            <v>0</v>
          </cell>
          <cell r="I33" t="str">
            <v>N</v>
          </cell>
          <cell r="J33">
            <v>0</v>
          </cell>
          <cell r="K33">
            <v>1.6</v>
          </cell>
        </row>
        <row r="34">
          <cell r="B34">
            <v>26.258333333333329</v>
          </cell>
          <cell r="C34">
            <v>32.9</v>
          </cell>
          <cell r="D34">
            <v>22.3</v>
          </cell>
          <cell r="E34">
            <v>80.916666666666671</v>
          </cell>
          <cell r="F34">
            <v>94</v>
          </cell>
          <cell r="G34">
            <v>53</v>
          </cell>
          <cell r="H34">
            <v>0</v>
          </cell>
          <cell r="I34" t="str">
            <v>N</v>
          </cell>
          <cell r="J34">
            <v>0</v>
          </cell>
          <cell r="K34">
            <v>0</v>
          </cell>
        </row>
        <row r="35">
          <cell r="I35" t="str">
            <v>N</v>
          </cell>
        </row>
      </sheetData>
      <sheetData sheetId="1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5">
          <cell r="B5">
            <v>28.258333333333329</v>
          </cell>
        </row>
      </sheetData>
      <sheetData sheetId="10" refreshError="1">
        <row r="5">
          <cell r="B5">
            <v>23.762500000000003</v>
          </cell>
          <cell r="C5">
            <v>26.7</v>
          </cell>
          <cell r="D5">
            <v>22.1</v>
          </cell>
          <cell r="E5" t="str">
            <v>*</v>
          </cell>
          <cell r="F5">
            <v>92</v>
          </cell>
          <cell r="G5" t="str">
            <v>*</v>
          </cell>
          <cell r="H5">
            <v>26.28</v>
          </cell>
          <cell r="I5" t="str">
            <v>N</v>
          </cell>
          <cell r="J5">
            <v>45</v>
          </cell>
          <cell r="K5">
            <v>0</v>
          </cell>
        </row>
        <row r="6">
          <cell r="B6">
            <v>23.633333333333329</v>
          </cell>
          <cell r="C6">
            <v>28.1</v>
          </cell>
          <cell r="D6">
            <v>21.5</v>
          </cell>
          <cell r="E6" t="str">
            <v>*</v>
          </cell>
          <cell r="F6">
            <v>93</v>
          </cell>
          <cell r="G6" t="str">
            <v>*</v>
          </cell>
          <cell r="H6">
            <v>22.68</v>
          </cell>
          <cell r="I6" t="str">
            <v>L</v>
          </cell>
          <cell r="J6">
            <v>43.56</v>
          </cell>
          <cell r="K6">
            <v>0</v>
          </cell>
        </row>
        <row r="7">
          <cell r="B7">
            <v>24.05</v>
          </cell>
          <cell r="C7">
            <v>28.5</v>
          </cell>
          <cell r="D7">
            <v>21.5</v>
          </cell>
          <cell r="E7" t="str">
            <v>*</v>
          </cell>
          <cell r="F7">
            <v>93</v>
          </cell>
          <cell r="G7" t="str">
            <v>*</v>
          </cell>
          <cell r="H7">
            <v>14.76</v>
          </cell>
          <cell r="I7" t="str">
            <v>L</v>
          </cell>
          <cell r="J7">
            <v>61.2</v>
          </cell>
          <cell r="K7">
            <v>0</v>
          </cell>
        </row>
        <row r="8">
          <cell r="B8">
            <v>24.291666666666668</v>
          </cell>
          <cell r="C8">
            <v>28.3</v>
          </cell>
          <cell r="D8">
            <v>21.6</v>
          </cell>
          <cell r="E8" t="str">
            <v>*</v>
          </cell>
          <cell r="F8">
            <v>94</v>
          </cell>
          <cell r="G8" t="str">
            <v>*</v>
          </cell>
          <cell r="H8">
            <v>22.68</v>
          </cell>
          <cell r="I8" t="str">
            <v>L</v>
          </cell>
          <cell r="J8">
            <v>37.800000000000004</v>
          </cell>
          <cell r="K8">
            <v>0</v>
          </cell>
        </row>
        <row r="9">
          <cell r="B9">
            <v>24.858333333333331</v>
          </cell>
          <cell r="C9">
            <v>29.6</v>
          </cell>
          <cell r="D9">
            <v>20.9</v>
          </cell>
          <cell r="E9" t="str">
            <v>*</v>
          </cell>
          <cell r="F9">
            <v>92</v>
          </cell>
          <cell r="G9" t="str">
            <v>*</v>
          </cell>
          <cell r="H9">
            <v>17.64</v>
          </cell>
          <cell r="I9" t="str">
            <v>NO</v>
          </cell>
          <cell r="J9">
            <v>37.440000000000005</v>
          </cell>
          <cell r="K9">
            <v>0</v>
          </cell>
        </row>
        <row r="10">
          <cell r="B10">
            <v>24.479166666666668</v>
          </cell>
          <cell r="C10">
            <v>26.3</v>
          </cell>
          <cell r="D10">
            <v>23</v>
          </cell>
          <cell r="E10" t="str">
            <v>*</v>
          </cell>
          <cell r="F10">
            <v>93</v>
          </cell>
          <cell r="G10" t="str">
            <v>*</v>
          </cell>
          <cell r="H10">
            <v>19.8</v>
          </cell>
          <cell r="I10" t="str">
            <v>N</v>
          </cell>
          <cell r="J10">
            <v>41.04</v>
          </cell>
          <cell r="K10">
            <v>0.2</v>
          </cell>
        </row>
        <row r="11">
          <cell r="B11">
            <v>25.483333333333334</v>
          </cell>
          <cell r="C11">
            <v>30.8</v>
          </cell>
          <cell r="D11">
            <v>20.7</v>
          </cell>
          <cell r="E11" t="str">
            <v>*</v>
          </cell>
          <cell r="F11">
            <v>90</v>
          </cell>
          <cell r="G11" t="str">
            <v>*</v>
          </cell>
          <cell r="H11">
            <v>27.36</v>
          </cell>
          <cell r="I11" t="str">
            <v>NO</v>
          </cell>
          <cell r="J11">
            <v>45</v>
          </cell>
          <cell r="K11">
            <v>0</v>
          </cell>
        </row>
        <row r="12">
          <cell r="B12">
            <v>22.287499999999998</v>
          </cell>
          <cell r="C12">
            <v>26.4</v>
          </cell>
          <cell r="D12">
            <v>19.8</v>
          </cell>
          <cell r="E12" t="str">
            <v>*</v>
          </cell>
          <cell r="F12">
            <v>94</v>
          </cell>
          <cell r="G12" t="str">
            <v>*</v>
          </cell>
          <cell r="H12">
            <v>14.76</v>
          </cell>
          <cell r="I12" t="str">
            <v>L</v>
          </cell>
          <cell r="J12">
            <v>61.2</v>
          </cell>
          <cell r="K12">
            <v>0</v>
          </cell>
        </row>
        <row r="13">
          <cell r="B13">
            <v>23.154166666666669</v>
          </cell>
          <cell r="C13">
            <v>28.8</v>
          </cell>
          <cell r="D13">
            <v>19.100000000000001</v>
          </cell>
          <cell r="E13" t="str">
            <v>*</v>
          </cell>
          <cell r="F13">
            <v>93</v>
          </cell>
          <cell r="G13" t="str">
            <v>*</v>
          </cell>
          <cell r="H13">
            <v>2.52</v>
          </cell>
          <cell r="I13" t="str">
            <v>L</v>
          </cell>
          <cell r="J13">
            <v>24.840000000000003</v>
          </cell>
          <cell r="K13">
            <v>0</v>
          </cell>
        </row>
        <row r="14">
          <cell r="B14">
            <v>25.312499999999996</v>
          </cell>
          <cell r="C14">
            <v>30.7</v>
          </cell>
          <cell r="D14">
            <v>21.3</v>
          </cell>
          <cell r="E14" t="str">
            <v>*</v>
          </cell>
          <cell r="F14">
            <v>81</v>
          </cell>
          <cell r="G14" t="str">
            <v>*</v>
          </cell>
          <cell r="H14">
            <v>25.56</v>
          </cell>
          <cell r="I14" t="str">
            <v>L</v>
          </cell>
          <cell r="J14">
            <v>43.56</v>
          </cell>
          <cell r="K14">
            <v>0</v>
          </cell>
        </row>
        <row r="15">
          <cell r="B15">
            <v>25.079166666666666</v>
          </cell>
          <cell r="C15">
            <v>30.1</v>
          </cell>
          <cell r="D15">
            <v>21</v>
          </cell>
          <cell r="E15" t="str">
            <v>*</v>
          </cell>
          <cell r="F15">
            <v>64</v>
          </cell>
          <cell r="G15" t="str">
            <v>*</v>
          </cell>
          <cell r="H15">
            <v>21.6</v>
          </cell>
          <cell r="I15" t="str">
            <v>NO</v>
          </cell>
          <cell r="J15">
            <v>41.76</v>
          </cell>
          <cell r="K15">
            <v>0</v>
          </cell>
        </row>
        <row r="16">
          <cell r="B16">
            <v>22.429166666666671</v>
          </cell>
          <cell r="C16">
            <v>26.4</v>
          </cell>
          <cell r="D16">
            <v>19.399999999999999</v>
          </cell>
          <cell r="E16" t="str">
            <v>*</v>
          </cell>
          <cell r="F16">
            <v>91</v>
          </cell>
          <cell r="G16" t="str">
            <v>*</v>
          </cell>
          <cell r="H16">
            <v>28.44</v>
          </cell>
          <cell r="I16" t="str">
            <v>NO</v>
          </cell>
          <cell r="J16">
            <v>61.560000000000009</v>
          </cell>
          <cell r="K16">
            <v>0</v>
          </cell>
        </row>
        <row r="17">
          <cell r="B17">
            <v>23.616666666666664</v>
          </cell>
          <cell r="C17">
            <v>28.4</v>
          </cell>
          <cell r="D17">
            <v>20.100000000000001</v>
          </cell>
          <cell r="E17" t="str">
            <v>*</v>
          </cell>
          <cell r="F17">
            <v>37</v>
          </cell>
          <cell r="G17" t="str">
            <v>*</v>
          </cell>
          <cell r="H17">
            <v>20.52</v>
          </cell>
          <cell r="I17" t="str">
            <v>L</v>
          </cell>
          <cell r="J17">
            <v>33.480000000000004</v>
          </cell>
          <cell r="K17">
            <v>2.2000000000000002</v>
          </cell>
        </row>
        <row r="18">
          <cell r="B18">
            <v>23.537499999999998</v>
          </cell>
          <cell r="C18">
            <v>28.2</v>
          </cell>
          <cell r="D18">
            <v>18.3</v>
          </cell>
          <cell r="E18">
            <v>66.166666666666671</v>
          </cell>
          <cell r="F18">
            <v>99</v>
          </cell>
          <cell r="G18">
            <v>53</v>
          </cell>
          <cell r="H18">
            <v>24.48</v>
          </cell>
          <cell r="I18" t="str">
            <v>S</v>
          </cell>
          <cell r="J18">
            <v>42.84</v>
          </cell>
          <cell r="K18">
            <v>0</v>
          </cell>
        </row>
        <row r="19">
          <cell r="B19">
            <v>23.195833333333336</v>
          </cell>
          <cell r="C19">
            <v>29.4</v>
          </cell>
          <cell r="D19">
            <v>17.3</v>
          </cell>
          <cell r="E19">
            <v>57.695652173913047</v>
          </cell>
          <cell r="F19">
            <v>85</v>
          </cell>
          <cell r="G19">
            <v>39</v>
          </cell>
          <cell r="H19">
            <v>20.52</v>
          </cell>
          <cell r="I19" t="str">
            <v>S</v>
          </cell>
          <cell r="J19">
            <v>35.64</v>
          </cell>
          <cell r="K19">
            <v>0</v>
          </cell>
        </row>
        <row r="20">
          <cell r="B20">
            <v>23.899999999999995</v>
          </cell>
          <cell r="C20">
            <v>29.6</v>
          </cell>
          <cell r="D20">
            <v>17.399999999999999</v>
          </cell>
          <cell r="E20">
            <v>49.5625</v>
          </cell>
          <cell r="F20">
            <v>61</v>
          </cell>
          <cell r="G20">
            <v>37</v>
          </cell>
          <cell r="H20">
            <v>12.24</v>
          </cell>
          <cell r="I20" t="str">
            <v>L</v>
          </cell>
          <cell r="J20">
            <v>30.96</v>
          </cell>
          <cell r="K20">
            <v>0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L</v>
          </cell>
          <cell r="J21">
            <v>34.200000000000003</v>
          </cell>
          <cell r="K21">
            <v>0</v>
          </cell>
        </row>
        <row r="22">
          <cell r="B22">
            <v>29.215384615384615</v>
          </cell>
          <cell r="C22">
            <v>32.5</v>
          </cell>
          <cell r="D22">
            <v>21</v>
          </cell>
          <cell r="E22">
            <v>39</v>
          </cell>
          <cell r="F22">
            <v>58</v>
          </cell>
          <cell r="G22">
            <v>32</v>
          </cell>
          <cell r="H22">
            <v>27.36</v>
          </cell>
          <cell r="I22" t="str">
            <v>NO</v>
          </cell>
          <cell r="J22">
            <v>41.4</v>
          </cell>
          <cell r="K22">
            <v>0</v>
          </cell>
        </row>
        <row r="23">
          <cell r="B23">
            <v>23.420833333333334</v>
          </cell>
          <cell r="C23">
            <v>29.5</v>
          </cell>
          <cell r="D23">
            <v>20.5</v>
          </cell>
          <cell r="E23">
            <v>62.625</v>
          </cell>
          <cell r="F23">
            <v>79</v>
          </cell>
          <cell r="G23">
            <v>40</v>
          </cell>
          <cell r="H23">
            <v>28.08</v>
          </cell>
          <cell r="I23" t="str">
            <v>SE</v>
          </cell>
          <cell r="J23">
            <v>55.440000000000005</v>
          </cell>
          <cell r="K23">
            <v>11.799999999999999</v>
          </cell>
        </row>
        <row r="24">
          <cell r="B24">
            <v>23.349999999999998</v>
          </cell>
          <cell r="C24">
            <v>28.2</v>
          </cell>
          <cell r="D24">
            <v>19.2</v>
          </cell>
          <cell r="E24">
            <v>69.25</v>
          </cell>
          <cell r="F24">
            <v>100</v>
          </cell>
          <cell r="G24">
            <v>58</v>
          </cell>
          <cell r="H24">
            <v>24.48</v>
          </cell>
          <cell r="I24" t="str">
            <v>L</v>
          </cell>
          <cell r="J24">
            <v>48.96</v>
          </cell>
          <cell r="K24">
            <v>0.6</v>
          </cell>
        </row>
        <row r="25">
          <cell r="B25">
            <v>23.887499999999999</v>
          </cell>
          <cell r="C25">
            <v>29</v>
          </cell>
          <cell r="D25">
            <v>20.6</v>
          </cell>
          <cell r="E25">
            <v>32.916666666666664</v>
          </cell>
          <cell r="F25">
            <v>99</v>
          </cell>
          <cell r="G25" t="str">
            <v>*</v>
          </cell>
          <cell r="H25">
            <v>20.88</v>
          </cell>
          <cell r="I25" t="str">
            <v>L</v>
          </cell>
          <cell r="J25">
            <v>39.6</v>
          </cell>
          <cell r="K25">
            <v>3.6000000000000005</v>
          </cell>
        </row>
        <row r="26">
          <cell r="B26">
            <v>22.787500000000005</v>
          </cell>
          <cell r="C26">
            <v>25.5</v>
          </cell>
          <cell r="D26">
            <v>21.1</v>
          </cell>
          <cell r="E26" t="str">
            <v>*</v>
          </cell>
          <cell r="F26">
            <v>88</v>
          </cell>
          <cell r="G26" t="str">
            <v>*</v>
          </cell>
          <cell r="H26">
            <v>27.36</v>
          </cell>
          <cell r="I26" t="str">
            <v>NO</v>
          </cell>
          <cell r="J26">
            <v>43.2</v>
          </cell>
          <cell r="K26">
            <v>0.8</v>
          </cell>
        </row>
        <row r="27">
          <cell r="B27">
            <v>22.666666666666668</v>
          </cell>
          <cell r="C27">
            <v>26.3</v>
          </cell>
          <cell r="D27">
            <v>20.7</v>
          </cell>
          <cell r="E27" t="str">
            <v>*</v>
          </cell>
          <cell r="F27">
            <v>35</v>
          </cell>
          <cell r="G27" t="str">
            <v>*</v>
          </cell>
          <cell r="H27">
            <v>19.8</v>
          </cell>
          <cell r="I27" t="str">
            <v>L</v>
          </cell>
          <cell r="J27">
            <v>40.680000000000007</v>
          </cell>
          <cell r="K27">
            <v>0</v>
          </cell>
        </row>
        <row r="28">
          <cell r="B28">
            <v>24.400000000000002</v>
          </cell>
          <cell r="C28">
            <v>29.1</v>
          </cell>
          <cell r="D28">
            <v>20.8</v>
          </cell>
          <cell r="E28" t="str">
            <v>*</v>
          </cell>
          <cell r="F28">
            <v>29</v>
          </cell>
          <cell r="G28" t="str">
            <v>*</v>
          </cell>
          <cell r="H28">
            <v>11.16</v>
          </cell>
          <cell r="I28" t="str">
            <v>N</v>
          </cell>
          <cell r="J28">
            <v>40.32</v>
          </cell>
          <cell r="K28">
            <v>0.2</v>
          </cell>
        </row>
        <row r="29">
          <cell r="B29">
            <v>24.208333333333332</v>
          </cell>
          <cell r="C29">
            <v>26.4</v>
          </cell>
          <cell r="D29">
            <v>22.8</v>
          </cell>
          <cell r="E29" t="str">
            <v>*</v>
          </cell>
          <cell r="F29">
            <v>91</v>
          </cell>
          <cell r="G29" t="str">
            <v>*</v>
          </cell>
          <cell r="H29">
            <v>32.04</v>
          </cell>
          <cell r="I29" t="str">
            <v>NO</v>
          </cell>
          <cell r="J29">
            <v>55.800000000000004</v>
          </cell>
          <cell r="K29">
            <v>0.2</v>
          </cell>
        </row>
        <row r="30">
          <cell r="B30">
            <v>21.762500000000003</v>
          </cell>
          <cell r="C30">
            <v>23.9</v>
          </cell>
          <cell r="D30">
            <v>19.600000000000001</v>
          </cell>
          <cell r="E30" t="str">
            <v>*</v>
          </cell>
          <cell r="F30">
            <v>45</v>
          </cell>
          <cell r="G30" t="str">
            <v>*</v>
          </cell>
          <cell r="H30">
            <v>11.520000000000001</v>
          </cell>
          <cell r="I30" t="str">
            <v>NO</v>
          </cell>
          <cell r="J30">
            <v>41.04</v>
          </cell>
          <cell r="K30">
            <v>0</v>
          </cell>
        </row>
        <row r="31">
          <cell r="B31">
            <v>22.787499999999998</v>
          </cell>
          <cell r="C31">
            <v>27.5</v>
          </cell>
          <cell r="D31">
            <v>19.899999999999999</v>
          </cell>
          <cell r="E31" t="str">
            <v>*</v>
          </cell>
          <cell r="F31">
            <v>55</v>
          </cell>
          <cell r="G31" t="str">
            <v>*</v>
          </cell>
          <cell r="H31">
            <v>2.52</v>
          </cell>
          <cell r="I31" t="str">
            <v>O</v>
          </cell>
          <cell r="J31">
            <v>29.16</v>
          </cell>
          <cell r="K31">
            <v>0.2</v>
          </cell>
        </row>
        <row r="32">
          <cell r="B32">
            <v>23.287499999999998</v>
          </cell>
          <cell r="C32">
            <v>25.9</v>
          </cell>
          <cell r="D32">
            <v>20.7</v>
          </cell>
          <cell r="E32" t="str">
            <v>*</v>
          </cell>
          <cell r="F32">
            <v>16</v>
          </cell>
          <cell r="G32" t="str">
            <v>*</v>
          </cell>
          <cell r="H32">
            <v>13.68</v>
          </cell>
          <cell r="I32" t="str">
            <v>NE</v>
          </cell>
          <cell r="J32">
            <v>34.200000000000003</v>
          </cell>
          <cell r="K32">
            <v>0</v>
          </cell>
        </row>
        <row r="33">
          <cell r="B33">
            <v>23.808333333333334</v>
          </cell>
          <cell r="C33">
            <v>27</v>
          </cell>
          <cell r="D33">
            <v>21.4</v>
          </cell>
          <cell r="E33" t="str">
            <v>*</v>
          </cell>
          <cell r="F33">
            <v>24</v>
          </cell>
          <cell r="G33" t="str">
            <v>*</v>
          </cell>
          <cell r="H33">
            <v>3.9600000000000004</v>
          </cell>
          <cell r="I33" t="str">
            <v>N</v>
          </cell>
          <cell r="J33">
            <v>24.48</v>
          </cell>
          <cell r="K33">
            <v>0.2</v>
          </cell>
        </row>
        <row r="34">
          <cell r="B34">
            <v>24.008333333333329</v>
          </cell>
          <cell r="C34">
            <v>28.4</v>
          </cell>
          <cell r="D34">
            <v>21.8</v>
          </cell>
          <cell r="E34" t="str">
            <v>*</v>
          </cell>
          <cell r="F34">
            <v>59</v>
          </cell>
          <cell r="G34" t="str">
            <v>*</v>
          </cell>
          <cell r="H34">
            <v>24.12</v>
          </cell>
          <cell r="I34" t="str">
            <v>L</v>
          </cell>
          <cell r="J34">
            <v>54.72</v>
          </cell>
          <cell r="K34">
            <v>0</v>
          </cell>
        </row>
        <row r="35">
          <cell r="I35" t="str">
            <v>L</v>
          </cell>
        </row>
      </sheetData>
      <sheetData sheetId="1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5">
          <cell r="B5">
            <v>23.5</v>
          </cell>
        </row>
      </sheetData>
      <sheetData sheetId="10" refreshError="1">
        <row r="5">
          <cell r="B5">
            <v>23.462500000000002</v>
          </cell>
          <cell r="C5">
            <v>25.5</v>
          </cell>
          <cell r="D5">
            <v>21.6</v>
          </cell>
          <cell r="E5">
            <v>84.25</v>
          </cell>
          <cell r="F5">
            <v>91</v>
          </cell>
          <cell r="G5">
            <v>69</v>
          </cell>
          <cell r="H5">
            <v>19.440000000000001</v>
          </cell>
          <cell r="I5" t="str">
            <v>NE</v>
          </cell>
          <cell r="J5">
            <v>54</v>
          </cell>
          <cell r="K5">
            <v>1.2000000000000002</v>
          </cell>
        </row>
        <row r="6">
          <cell r="B6">
            <v>24.891666666666669</v>
          </cell>
          <cell r="C6">
            <v>32.700000000000003</v>
          </cell>
          <cell r="D6">
            <v>19.899999999999999</v>
          </cell>
          <cell r="E6">
            <v>79.208333333333329</v>
          </cell>
          <cell r="F6">
            <v>95</v>
          </cell>
          <cell r="G6">
            <v>44</v>
          </cell>
          <cell r="H6">
            <v>16.559999999999999</v>
          </cell>
          <cell r="I6" t="str">
            <v>SE</v>
          </cell>
          <cell r="J6">
            <v>35.28</v>
          </cell>
          <cell r="K6">
            <v>0</v>
          </cell>
        </row>
        <row r="7">
          <cell r="B7">
            <v>26.066666666666666</v>
          </cell>
          <cell r="C7">
            <v>32.700000000000003</v>
          </cell>
          <cell r="D7">
            <v>21.1</v>
          </cell>
          <cell r="E7">
            <v>73.583333333333329</v>
          </cell>
          <cell r="F7">
            <v>93</v>
          </cell>
          <cell r="G7">
            <v>45</v>
          </cell>
          <cell r="H7">
            <v>19.8</v>
          </cell>
          <cell r="I7" t="str">
            <v>N</v>
          </cell>
          <cell r="J7">
            <v>37.440000000000005</v>
          </cell>
          <cell r="K7">
            <v>0</v>
          </cell>
        </row>
        <row r="8">
          <cell r="B8">
            <v>22.662499999999998</v>
          </cell>
          <cell r="C8">
            <v>28.5</v>
          </cell>
          <cell r="D8">
            <v>20.2</v>
          </cell>
          <cell r="E8">
            <v>88.083333333333329</v>
          </cell>
          <cell r="F8">
            <v>94</v>
          </cell>
          <cell r="G8">
            <v>65</v>
          </cell>
          <cell r="H8">
            <v>13.68</v>
          </cell>
          <cell r="I8" t="str">
            <v>S</v>
          </cell>
          <cell r="J8">
            <v>33.840000000000003</v>
          </cell>
          <cell r="K8">
            <v>92</v>
          </cell>
        </row>
        <row r="9">
          <cell r="B9">
            <v>23.862499999999997</v>
          </cell>
          <cell r="C9">
            <v>30.9</v>
          </cell>
          <cell r="D9">
            <v>19</v>
          </cell>
          <cell r="E9">
            <v>79.083333333333329</v>
          </cell>
          <cell r="F9">
            <v>95</v>
          </cell>
          <cell r="G9">
            <v>52</v>
          </cell>
          <cell r="H9">
            <v>13.68</v>
          </cell>
          <cell r="I9" t="str">
            <v>S</v>
          </cell>
          <cell r="J9">
            <v>24.12</v>
          </cell>
          <cell r="K9">
            <v>0</v>
          </cell>
        </row>
        <row r="10">
          <cell r="B10">
            <v>26.995833333333337</v>
          </cell>
          <cell r="C10">
            <v>33.200000000000003</v>
          </cell>
          <cell r="D10">
            <v>22.9</v>
          </cell>
          <cell r="E10">
            <v>71.791666666666671</v>
          </cell>
          <cell r="F10">
            <v>86</v>
          </cell>
          <cell r="G10">
            <v>50</v>
          </cell>
          <cell r="H10">
            <v>20.88</v>
          </cell>
          <cell r="I10" t="str">
            <v>NE</v>
          </cell>
          <cell r="J10">
            <v>37.080000000000005</v>
          </cell>
          <cell r="K10">
            <v>0.4</v>
          </cell>
        </row>
        <row r="11">
          <cell r="B11">
            <v>21.595833333333335</v>
          </cell>
          <cell r="C11">
            <v>25.6</v>
          </cell>
          <cell r="D11">
            <v>18.899999999999999</v>
          </cell>
          <cell r="E11">
            <v>88.958333333333329</v>
          </cell>
          <cell r="F11">
            <v>94</v>
          </cell>
          <cell r="G11">
            <v>76</v>
          </cell>
          <cell r="H11">
            <v>17.64</v>
          </cell>
          <cell r="I11" t="str">
            <v>N</v>
          </cell>
          <cell r="J11">
            <v>55.440000000000005</v>
          </cell>
          <cell r="K11">
            <v>25.599999999999998</v>
          </cell>
        </row>
        <row r="12">
          <cell r="B12">
            <v>23.605882352941173</v>
          </cell>
          <cell r="C12">
            <v>27.9</v>
          </cell>
          <cell r="D12">
            <v>19.100000000000001</v>
          </cell>
          <cell r="E12">
            <v>78.235294117647058</v>
          </cell>
          <cell r="F12">
            <v>95</v>
          </cell>
          <cell r="G12">
            <v>57</v>
          </cell>
          <cell r="H12">
            <v>13.32</v>
          </cell>
          <cell r="I12" t="str">
            <v>L</v>
          </cell>
          <cell r="J12">
            <v>31.680000000000003</v>
          </cell>
          <cell r="K12">
            <v>18.2</v>
          </cell>
        </row>
        <row r="13">
          <cell r="B13">
            <v>24.8</v>
          </cell>
          <cell r="C13">
            <v>31.3</v>
          </cell>
          <cell r="D13">
            <v>19.5</v>
          </cell>
          <cell r="E13">
            <v>73.208333333333329</v>
          </cell>
          <cell r="F13">
            <v>93</v>
          </cell>
          <cell r="G13">
            <v>41</v>
          </cell>
          <cell r="H13">
            <v>14.04</v>
          </cell>
          <cell r="I13" t="str">
            <v>SE</v>
          </cell>
          <cell r="J13">
            <v>25.92</v>
          </cell>
          <cell r="K13">
            <v>0.2</v>
          </cell>
        </row>
        <row r="14">
          <cell r="B14">
            <v>26.166666666666671</v>
          </cell>
          <cell r="C14">
            <v>33</v>
          </cell>
          <cell r="D14">
            <v>20.6</v>
          </cell>
          <cell r="E14">
            <v>60.791666666666664</v>
          </cell>
          <cell r="F14">
            <v>81</v>
          </cell>
          <cell r="G14">
            <v>35</v>
          </cell>
          <cell r="H14">
            <v>16.2</v>
          </cell>
          <cell r="I14" t="str">
            <v>SE</v>
          </cell>
          <cell r="J14">
            <v>37.800000000000004</v>
          </cell>
          <cell r="K14">
            <v>0</v>
          </cell>
        </row>
        <row r="15">
          <cell r="B15">
            <v>21.370833333333326</v>
          </cell>
          <cell r="C15">
            <v>26.7</v>
          </cell>
          <cell r="D15">
            <v>18.100000000000001</v>
          </cell>
          <cell r="E15">
            <v>79.041666666666671</v>
          </cell>
          <cell r="F15">
            <v>95</v>
          </cell>
          <cell r="G15">
            <v>59</v>
          </cell>
          <cell r="H15">
            <v>26.64</v>
          </cell>
          <cell r="I15" t="str">
            <v>NE</v>
          </cell>
          <cell r="J15">
            <v>51.480000000000004</v>
          </cell>
          <cell r="K15">
            <v>46.000000000000007</v>
          </cell>
        </row>
        <row r="16">
          <cell r="B16">
            <v>21.505555555555556</v>
          </cell>
          <cell r="C16">
            <v>25.8</v>
          </cell>
          <cell r="D16">
            <v>18.399999999999999</v>
          </cell>
          <cell r="E16">
            <v>83.277777777777771</v>
          </cell>
          <cell r="F16">
            <v>94</v>
          </cell>
          <cell r="G16">
            <v>69</v>
          </cell>
          <cell r="H16">
            <v>21.6</v>
          </cell>
          <cell r="I16" t="str">
            <v>O</v>
          </cell>
          <cell r="J16">
            <v>39.24</v>
          </cell>
          <cell r="K16">
            <v>3</v>
          </cell>
        </row>
        <row r="17">
          <cell r="B17">
            <v>22.562500000000004</v>
          </cell>
          <cell r="C17">
            <v>28.3</v>
          </cell>
          <cell r="D17">
            <v>18.600000000000001</v>
          </cell>
          <cell r="E17">
            <v>76.291666666666671</v>
          </cell>
          <cell r="F17">
            <v>95</v>
          </cell>
          <cell r="G17">
            <v>45</v>
          </cell>
          <cell r="H17">
            <v>19.8</v>
          </cell>
          <cell r="I17" t="str">
            <v>S</v>
          </cell>
          <cell r="J17">
            <v>37.440000000000005</v>
          </cell>
          <cell r="K17">
            <v>0</v>
          </cell>
        </row>
        <row r="18">
          <cell r="B18">
            <v>21.041666666666664</v>
          </cell>
          <cell r="C18">
            <v>27.9</v>
          </cell>
          <cell r="D18">
            <v>15.1</v>
          </cell>
          <cell r="E18">
            <v>63.791666666666664</v>
          </cell>
          <cell r="F18">
            <v>87</v>
          </cell>
          <cell r="G18">
            <v>29</v>
          </cell>
          <cell r="H18">
            <v>17.28</v>
          </cell>
          <cell r="I18" t="str">
            <v>S</v>
          </cell>
          <cell r="J18">
            <v>33.119999999999997</v>
          </cell>
          <cell r="K18">
            <v>0</v>
          </cell>
        </row>
        <row r="19">
          <cell r="B19">
            <v>21.224999999999998</v>
          </cell>
          <cell r="C19">
            <v>28.7</v>
          </cell>
          <cell r="D19">
            <v>14.9</v>
          </cell>
          <cell r="E19">
            <v>59.791666666666664</v>
          </cell>
          <cell r="F19">
            <v>80</v>
          </cell>
          <cell r="G19">
            <v>29</v>
          </cell>
          <cell r="H19">
            <v>15.120000000000001</v>
          </cell>
          <cell r="I19" t="str">
            <v>S</v>
          </cell>
          <cell r="J19">
            <v>27.36</v>
          </cell>
          <cell r="K19">
            <v>0</v>
          </cell>
        </row>
        <row r="20">
          <cell r="B20">
            <v>23.095833333333331</v>
          </cell>
          <cell r="C20">
            <v>30.3</v>
          </cell>
          <cell r="D20">
            <v>16.8</v>
          </cell>
          <cell r="E20">
            <v>54.583333333333336</v>
          </cell>
          <cell r="F20">
            <v>75</v>
          </cell>
          <cell r="G20">
            <v>30</v>
          </cell>
          <cell r="H20">
            <v>11.879999999999999</v>
          </cell>
          <cell r="I20" t="str">
            <v>SE</v>
          </cell>
          <cell r="J20">
            <v>27</v>
          </cell>
          <cell r="K20">
            <v>0</v>
          </cell>
        </row>
        <row r="21">
          <cell r="B21">
            <v>24.025000000000002</v>
          </cell>
          <cell r="C21">
            <v>31</v>
          </cell>
          <cell r="D21">
            <v>17.399999999999999</v>
          </cell>
          <cell r="E21">
            <v>51.875</v>
          </cell>
          <cell r="F21">
            <v>76</v>
          </cell>
          <cell r="G21">
            <v>26</v>
          </cell>
          <cell r="H21">
            <v>12.6</v>
          </cell>
          <cell r="I21" t="str">
            <v>S</v>
          </cell>
          <cell r="J21">
            <v>26.28</v>
          </cell>
          <cell r="K21">
            <v>0</v>
          </cell>
        </row>
        <row r="22">
          <cell r="B22">
            <v>24.354166666666668</v>
          </cell>
          <cell r="C22">
            <v>31.1</v>
          </cell>
          <cell r="D22">
            <v>17.8</v>
          </cell>
          <cell r="E22">
            <v>49.375</v>
          </cell>
          <cell r="F22">
            <v>76</v>
          </cell>
          <cell r="G22">
            <v>27</v>
          </cell>
          <cell r="H22">
            <v>23.759999999999998</v>
          </cell>
          <cell r="I22" t="str">
            <v>NE</v>
          </cell>
          <cell r="J22">
            <v>37.800000000000004</v>
          </cell>
          <cell r="K22">
            <v>0</v>
          </cell>
        </row>
        <row r="23">
          <cell r="B23">
            <v>24.420833333333331</v>
          </cell>
          <cell r="C23">
            <v>30.5</v>
          </cell>
          <cell r="D23">
            <v>20.2</v>
          </cell>
          <cell r="E23">
            <v>57.75</v>
          </cell>
          <cell r="F23">
            <v>82</v>
          </cell>
          <cell r="G23">
            <v>44</v>
          </cell>
          <cell r="H23">
            <v>20.88</v>
          </cell>
          <cell r="I23" t="str">
            <v>NE</v>
          </cell>
          <cell r="J23">
            <v>45.36</v>
          </cell>
          <cell r="K23">
            <v>0</v>
          </cell>
        </row>
        <row r="24">
          <cell r="B24">
            <v>22.191666666666666</v>
          </cell>
          <cell r="C24">
            <v>29.3</v>
          </cell>
          <cell r="D24">
            <v>19.100000000000001</v>
          </cell>
          <cell r="E24">
            <v>81.541666666666671</v>
          </cell>
          <cell r="F24">
            <v>92</v>
          </cell>
          <cell r="G24">
            <v>55</v>
          </cell>
          <cell r="H24">
            <v>15.48</v>
          </cell>
          <cell r="I24" t="str">
            <v>L</v>
          </cell>
          <cell r="J24">
            <v>43.56</v>
          </cell>
          <cell r="K24">
            <v>11</v>
          </cell>
        </row>
        <row r="25">
          <cell r="B25">
            <v>24.587500000000002</v>
          </cell>
          <cell r="C25">
            <v>30.7</v>
          </cell>
          <cell r="D25">
            <v>19.899999999999999</v>
          </cell>
          <cell r="E25">
            <v>79.541666666666671</v>
          </cell>
          <cell r="F25">
            <v>95</v>
          </cell>
          <cell r="G25">
            <v>53</v>
          </cell>
          <cell r="H25">
            <v>21.240000000000002</v>
          </cell>
          <cell r="I25" t="str">
            <v>NE</v>
          </cell>
          <cell r="J25">
            <v>42.84</v>
          </cell>
          <cell r="K25">
            <v>9.1999999999999993</v>
          </cell>
        </row>
        <row r="26">
          <cell r="B26">
            <v>22.195833333333329</v>
          </cell>
          <cell r="C26">
            <v>25.2</v>
          </cell>
          <cell r="D26">
            <v>20.399999999999999</v>
          </cell>
          <cell r="E26">
            <v>87.791666666666671</v>
          </cell>
          <cell r="F26">
            <v>95</v>
          </cell>
          <cell r="G26">
            <v>70</v>
          </cell>
          <cell r="H26">
            <v>10.8</v>
          </cell>
          <cell r="I26" t="str">
            <v>N</v>
          </cell>
          <cell r="J26">
            <v>24.48</v>
          </cell>
          <cell r="K26">
            <v>1.2000000000000002</v>
          </cell>
        </row>
        <row r="27">
          <cell r="B27">
            <v>23.375000000000004</v>
          </cell>
          <cell r="C27">
            <v>29.9</v>
          </cell>
          <cell r="D27">
            <v>17.399999999999999</v>
          </cell>
          <cell r="E27">
            <v>76.125</v>
          </cell>
          <cell r="F27">
            <v>94</v>
          </cell>
          <cell r="G27">
            <v>48</v>
          </cell>
          <cell r="H27">
            <v>8.2799999999999994</v>
          </cell>
          <cell r="I27" t="str">
            <v>S</v>
          </cell>
          <cell r="J27">
            <v>25.2</v>
          </cell>
          <cell r="K27">
            <v>0.2</v>
          </cell>
        </row>
        <row r="28">
          <cell r="B28">
            <v>24.495833333333334</v>
          </cell>
          <cell r="C28">
            <v>31.5</v>
          </cell>
          <cell r="D28">
            <v>20.2</v>
          </cell>
          <cell r="E28">
            <v>76.208333333333329</v>
          </cell>
          <cell r="F28">
            <v>90</v>
          </cell>
          <cell r="G28">
            <v>55</v>
          </cell>
          <cell r="H28">
            <v>19.440000000000001</v>
          </cell>
          <cell r="I28" t="str">
            <v>NE</v>
          </cell>
          <cell r="J28">
            <v>40.32</v>
          </cell>
          <cell r="K28">
            <v>2.6</v>
          </cell>
        </row>
        <row r="29">
          <cell r="B29">
            <v>23.216666666666669</v>
          </cell>
          <cell r="C29">
            <v>27</v>
          </cell>
          <cell r="D29">
            <v>21.1</v>
          </cell>
          <cell r="E29">
            <v>88.791666666666671</v>
          </cell>
          <cell r="F29">
            <v>94</v>
          </cell>
          <cell r="G29">
            <v>75</v>
          </cell>
          <cell r="H29">
            <v>15.840000000000002</v>
          </cell>
          <cell r="I29" t="str">
            <v>N</v>
          </cell>
          <cell r="J29">
            <v>44.64</v>
          </cell>
          <cell r="K29">
            <v>17.2</v>
          </cell>
        </row>
        <row r="30">
          <cell r="B30">
            <v>24.358333333333334</v>
          </cell>
          <cell r="C30">
            <v>30.1</v>
          </cell>
          <cell r="D30">
            <v>20.7</v>
          </cell>
          <cell r="E30">
            <v>81.208333333333329</v>
          </cell>
          <cell r="F30">
            <v>95</v>
          </cell>
          <cell r="G30">
            <v>57</v>
          </cell>
          <cell r="H30">
            <v>10.8</v>
          </cell>
          <cell r="I30" t="str">
            <v>SE</v>
          </cell>
          <cell r="J30">
            <v>18.36</v>
          </cell>
          <cell r="K30">
            <v>0</v>
          </cell>
        </row>
        <row r="31">
          <cell r="B31">
            <v>26.124999999999996</v>
          </cell>
          <cell r="C31">
            <v>32.5</v>
          </cell>
          <cell r="D31">
            <v>21.1</v>
          </cell>
          <cell r="E31">
            <v>72.541666666666671</v>
          </cell>
          <cell r="F31">
            <v>91</v>
          </cell>
          <cell r="G31">
            <v>47</v>
          </cell>
          <cell r="H31">
            <v>14.76</v>
          </cell>
          <cell r="I31" t="str">
            <v>S</v>
          </cell>
          <cell r="J31">
            <v>26.28</v>
          </cell>
          <cell r="K31">
            <v>0</v>
          </cell>
        </row>
        <row r="32">
          <cell r="B32">
            <v>25.916666666666668</v>
          </cell>
          <cell r="C32">
            <v>32.200000000000003</v>
          </cell>
          <cell r="D32">
            <v>20.9</v>
          </cell>
          <cell r="E32">
            <v>74.25</v>
          </cell>
          <cell r="F32">
            <v>90</v>
          </cell>
          <cell r="G32">
            <v>51</v>
          </cell>
          <cell r="H32">
            <v>18</v>
          </cell>
          <cell r="I32" t="str">
            <v>S</v>
          </cell>
          <cell r="J32">
            <v>32.76</v>
          </cell>
          <cell r="K32">
            <v>0</v>
          </cell>
        </row>
        <row r="33">
          <cell r="B33">
            <v>26.362500000000001</v>
          </cell>
          <cell r="C33">
            <v>31.7</v>
          </cell>
          <cell r="D33">
            <v>22.8</v>
          </cell>
          <cell r="E33">
            <v>69.833333333333329</v>
          </cell>
          <cell r="F33">
            <v>89</v>
          </cell>
          <cell r="G33">
            <v>48</v>
          </cell>
          <cell r="H33">
            <v>23.759999999999998</v>
          </cell>
          <cell r="I33" t="str">
            <v>NE</v>
          </cell>
          <cell r="J33">
            <v>44.64</v>
          </cell>
          <cell r="K33">
            <v>0</v>
          </cell>
        </row>
        <row r="34">
          <cell r="B34">
            <v>26.141666666666666</v>
          </cell>
          <cell r="C34">
            <v>32.9</v>
          </cell>
          <cell r="D34">
            <v>22.4</v>
          </cell>
          <cell r="E34">
            <v>75.875</v>
          </cell>
          <cell r="F34">
            <v>91</v>
          </cell>
          <cell r="G34">
            <v>51</v>
          </cell>
          <cell r="H34">
            <v>16.920000000000002</v>
          </cell>
          <cell r="I34" t="str">
            <v>NE</v>
          </cell>
          <cell r="J34">
            <v>34.56</v>
          </cell>
          <cell r="K34">
            <v>15.8</v>
          </cell>
        </row>
        <row r="35">
          <cell r="I35" t="str">
            <v>NE</v>
          </cell>
        </row>
      </sheetData>
      <sheetData sheetId="1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5">
          <cell r="B5">
            <v>27.241666666666671</v>
          </cell>
        </row>
      </sheetData>
      <sheetData sheetId="10" refreshError="1">
        <row r="5">
          <cell r="B5">
            <v>26.791666666666668</v>
          </cell>
          <cell r="C5">
            <v>31.6</v>
          </cell>
          <cell r="D5">
            <v>22.9</v>
          </cell>
          <cell r="E5">
            <v>69.25</v>
          </cell>
          <cell r="F5">
            <v>87</v>
          </cell>
          <cell r="G5">
            <v>48</v>
          </cell>
          <cell r="H5">
            <v>15.840000000000002</v>
          </cell>
          <cell r="I5" t="str">
            <v>NO</v>
          </cell>
          <cell r="J5">
            <v>37.440000000000005</v>
          </cell>
          <cell r="K5">
            <v>0.4</v>
          </cell>
        </row>
        <row r="6">
          <cell r="B6">
            <v>24.404166666666665</v>
          </cell>
          <cell r="C6">
            <v>31.1</v>
          </cell>
          <cell r="D6">
            <v>20.7</v>
          </cell>
          <cell r="E6">
            <v>82.083333333333329</v>
          </cell>
          <cell r="F6">
            <v>94</v>
          </cell>
          <cell r="G6">
            <v>50</v>
          </cell>
          <cell r="H6">
            <v>8.2799999999999994</v>
          </cell>
          <cell r="I6" t="str">
            <v>L</v>
          </cell>
          <cell r="J6">
            <v>29.880000000000003</v>
          </cell>
          <cell r="K6">
            <v>13.2</v>
          </cell>
        </row>
        <row r="7">
          <cell r="B7">
            <v>25.6875</v>
          </cell>
          <cell r="C7">
            <v>32.799999999999997</v>
          </cell>
          <cell r="D7">
            <v>21.3</v>
          </cell>
          <cell r="E7">
            <v>76</v>
          </cell>
          <cell r="F7">
            <v>95</v>
          </cell>
          <cell r="G7">
            <v>43</v>
          </cell>
          <cell r="H7">
            <v>14.4</v>
          </cell>
          <cell r="I7" t="str">
            <v>NO</v>
          </cell>
          <cell r="J7">
            <v>31.680000000000003</v>
          </cell>
          <cell r="K7">
            <v>0.4</v>
          </cell>
        </row>
        <row r="8">
          <cell r="B8">
            <v>25.429166666666671</v>
          </cell>
          <cell r="C8">
            <v>31.4</v>
          </cell>
          <cell r="D8">
            <v>21.3</v>
          </cell>
          <cell r="E8">
            <v>77.541666666666671</v>
          </cell>
          <cell r="F8">
            <v>92</v>
          </cell>
          <cell r="G8">
            <v>53</v>
          </cell>
          <cell r="H8">
            <v>13.32</v>
          </cell>
          <cell r="I8" t="str">
            <v>NO</v>
          </cell>
          <cell r="J8">
            <v>36.72</v>
          </cell>
          <cell r="K8">
            <v>0</v>
          </cell>
        </row>
        <row r="9">
          <cell r="B9">
            <v>25.7</v>
          </cell>
          <cell r="C9">
            <v>34.5</v>
          </cell>
          <cell r="D9">
            <v>21.6</v>
          </cell>
          <cell r="E9">
            <v>75.583333333333329</v>
          </cell>
          <cell r="F9">
            <v>93</v>
          </cell>
          <cell r="G9">
            <v>41</v>
          </cell>
          <cell r="H9">
            <v>11.879999999999999</v>
          </cell>
          <cell r="I9" t="str">
            <v>SE</v>
          </cell>
          <cell r="J9">
            <v>42.480000000000004</v>
          </cell>
          <cell r="K9">
            <v>14.599999999999998</v>
          </cell>
        </row>
        <row r="10">
          <cell r="B10">
            <v>24.920833333333334</v>
          </cell>
          <cell r="C10">
            <v>32.1</v>
          </cell>
          <cell r="D10">
            <v>22.1</v>
          </cell>
          <cell r="E10">
            <v>80.375</v>
          </cell>
          <cell r="F10">
            <v>89</v>
          </cell>
          <cell r="G10">
            <v>55</v>
          </cell>
          <cell r="H10">
            <v>21.240000000000002</v>
          </cell>
          <cell r="I10" t="str">
            <v>L</v>
          </cell>
          <cell r="J10">
            <v>39.6</v>
          </cell>
          <cell r="K10">
            <v>0</v>
          </cell>
        </row>
        <row r="11">
          <cell r="B11">
            <v>26.208333333333339</v>
          </cell>
          <cell r="C11">
            <v>33.5</v>
          </cell>
          <cell r="D11">
            <v>20.6</v>
          </cell>
          <cell r="E11">
            <v>72.958333333333329</v>
          </cell>
          <cell r="F11">
            <v>94</v>
          </cell>
          <cell r="G11">
            <v>48</v>
          </cell>
          <cell r="H11">
            <v>14.76</v>
          </cell>
          <cell r="I11" t="str">
            <v>NO</v>
          </cell>
          <cell r="J11">
            <v>34.56</v>
          </cell>
          <cell r="K11">
            <v>0.2</v>
          </cell>
        </row>
        <row r="12">
          <cell r="B12">
            <v>22.3</v>
          </cell>
          <cell r="C12">
            <v>28.5</v>
          </cell>
          <cell r="D12">
            <v>18.8</v>
          </cell>
          <cell r="E12">
            <v>85.791666666666671</v>
          </cell>
          <cell r="F12">
            <v>96</v>
          </cell>
          <cell r="G12">
            <v>65</v>
          </cell>
          <cell r="H12">
            <v>40.32</v>
          </cell>
          <cell r="I12" t="str">
            <v>SE</v>
          </cell>
          <cell r="J12">
            <v>71.28</v>
          </cell>
          <cell r="K12">
            <v>55.400000000000006</v>
          </cell>
        </row>
        <row r="13">
          <cell r="B13">
            <v>24.329166666666669</v>
          </cell>
          <cell r="C13">
            <v>32.200000000000003</v>
          </cell>
          <cell r="D13">
            <v>18.8</v>
          </cell>
          <cell r="E13">
            <v>75.5</v>
          </cell>
          <cell r="F13">
            <v>95</v>
          </cell>
          <cell r="G13">
            <v>43</v>
          </cell>
          <cell r="H13">
            <v>11.16</v>
          </cell>
          <cell r="I13" t="str">
            <v>SE</v>
          </cell>
          <cell r="J13">
            <v>33.119999999999997</v>
          </cell>
          <cell r="K13">
            <v>0</v>
          </cell>
        </row>
        <row r="14">
          <cell r="B14">
            <v>26.458333333333332</v>
          </cell>
          <cell r="C14">
            <v>33.799999999999997</v>
          </cell>
          <cell r="D14">
            <v>19.3</v>
          </cell>
          <cell r="E14">
            <v>66.583333333333329</v>
          </cell>
          <cell r="F14">
            <v>93</v>
          </cell>
          <cell r="G14">
            <v>39</v>
          </cell>
          <cell r="H14">
            <v>10.08</v>
          </cell>
          <cell r="I14" t="str">
            <v>SE</v>
          </cell>
          <cell r="J14">
            <v>29.880000000000003</v>
          </cell>
          <cell r="K14">
            <v>0</v>
          </cell>
        </row>
        <row r="15">
          <cell r="B15">
            <v>26.954166666666669</v>
          </cell>
          <cell r="C15">
            <v>32.5</v>
          </cell>
          <cell r="D15">
            <v>21.3</v>
          </cell>
          <cell r="E15">
            <v>67</v>
          </cell>
          <cell r="F15">
            <v>88</v>
          </cell>
          <cell r="G15">
            <v>50</v>
          </cell>
          <cell r="H15">
            <v>14.4</v>
          </cell>
          <cell r="I15" t="str">
            <v>NO</v>
          </cell>
          <cell r="J15">
            <v>33.119999999999997</v>
          </cell>
          <cell r="K15">
            <v>0</v>
          </cell>
        </row>
        <row r="16">
          <cell r="B16">
            <v>20.766666666666662</v>
          </cell>
          <cell r="C16">
            <v>28.2</v>
          </cell>
          <cell r="D16">
            <v>18.8</v>
          </cell>
          <cell r="E16">
            <v>85.916666666666671</v>
          </cell>
          <cell r="F16">
            <v>95</v>
          </cell>
          <cell r="G16">
            <v>62</v>
          </cell>
          <cell r="H16">
            <v>20.16</v>
          </cell>
          <cell r="I16" t="str">
            <v>SE</v>
          </cell>
          <cell r="J16">
            <v>43.2</v>
          </cell>
          <cell r="K16">
            <v>50.000000000000007</v>
          </cell>
        </row>
        <row r="17">
          <cell r="B17">
            <v>23.679166666666671</v>
          </cell>
          <cell r="C17">
            <v>30.9</v>
          </cell>
          <cell r="D17">
            <v>17.899999999999999</v>
          </cell>
          <cell r="E17">
            <v>73.75</v>
          </cell>
          <cell r="F17">
            <v>94</v>
          </cell>
          <cell r="G17">
            <v>39</v>
          </cell>
          <cell r="H17">
            <v>10.44</v>
          </cell>
          <cell r="I17" t="str">
            <v>S</v>
          </cell>
          <cell r="J17">
            <v>27.720000000000002</v>
          </cell>
          <cell r="K17">
            <v>0.2</v>
          </cell>
        </row>
        <row r="18">
          <cell r="B18">
            <v>23.604166666666671</v>
          </cell>
          <cell r="C18">
            <v>29.9</v>
          </cell>
          <cell r="D18">
            <v>18</v>
          </cell>
          <cell r="E18">
            <v>56.5</v>
          </cell>
          <cell r="F18">
            <v>83</v>
          </cell>
          <cell r="G18">
            <v>26</v>
          </cell>
          <cell r="H18">
            <v>16.920000000000002</v>
          </cell>
          <cell r="I18" t="str">
            <v>S</v>
          </cell>
          <cell r="J18">
            <v>37.080000000000005</v>
          </cell>
          <cell r="K18">
            <v>0</v>
          </cell>
        </row>
        <row r="19">
          <cell r="B19">
            <v>22.604166666666661</v>
          </cell>
          <cell r="C19">
            <v>31.3</v>
          </cell>
          <cell r="D19">
            <v>13.7</v>
          </cell>
          <cell r="E19">
            <v>55.875</v>
          </cell>
          <cell r="F19">
            <v>87</v>
          </cell>
          <cell r="G19">
            <v>24</v>
          </cell>
          <cell r="H19">
            <v>13.68</v>
          </cell>
          <cell r="I19" t="str">
            <v>SE</v>
          </cell>
          <cell r="J19">
            <v>35.28</v>
          </cell>
          <cell r="K19">
            <v>0</v>
          </cell>
        </row>
        <row r="20">
          <cell r="B20">
            <v>23.570833333333329</v>
          </cell>
          <cell r="C20">
            <v>31.6</v>
          </cell>
          <cell r="D20">
            <v>15.2</v>
          </cell>
          <cell r="E20">
            <v>53.208333333333336</v>
          </cell>
          <cell r="F20">
            <v>82</v>
          </cell>
          <cell r="G20">
            <v>28</v>
          </cell>
          <cell r="H20">
            <v>12.96</v>
          </cell>
          <cell r="I20" t="str">
            <v>SE</v>
          </cell>
          <cell r="J20">
            <v>32.04</v>
          </cell>
          <cell r="K20">
            <v>0</v>
          </cell>
        </row>
        <row r="21">
          <cell r="B21">
            <v>24.462499999999995</v>
          </cell>
          <cell r="C21">
            <v>32.4</v>
          </cell>
          <cell r="D21">
            <v>16.3</v>
          </cell>
          <cell r="E21">
            <v>49.166666666666664</v>
          </cell>
          <cell r="F21">
            <v>76</v>
          </cell>
          <cell r="G21">
            <v>23</v>
          </cell>
          <cell r="H21">
            <v>10.8</v>
          </cell>
          <cell r="I21" t="str">
            <v>SE</v>
          </cell>
          <cell r="J21">
            <v>27</v>
          </cell>
          <cell r="K21">
            <v>0</v>
          </cell>
        </row>
        <row r="22">
          <cell r="B22">
            <v>25.558333333333337</v>
          </cell>
          <cell r="C22">
            <v>33.6</v>
          </cell>
          <cell r="D22">
            <v>17.399999999999999</v>
          </cell>
          <cell r="E22">
            <v>45.125</v>
          </cell>
          <cell r="F22">
            <v>66</v>
          </cell>
          <cell r="G22">
            <v>23</v>
          </cell>
          <cell r="H22">
            <v>16.559999999999999</v>
          </cell>
          <cell r="I22" t="str">
            <v>SE</v>
          </cell>
          <cell r="J22">
            <v>33.119999999999997</v>
          </cell>
          <cell r="K22">
            <v>0</v>
          </cell>
        </row>
        <row r="23">
          <cell r="B23">
            <v>24.799999999999994</v>
          </cell>
          <cell r="C23">
            <v>32.799999999999997</v>
          </cell>
          <cell r="D23">
            <v>19.3</v>
          </cell>
          <cell r="E23">
            <v>57.875</v>
          </cell>
          <cell r="F23">
            <v>80</v>
          </cell>
          <cell r="G23">
            <v>37</v>
          </cell>
          <cell r="H23">
            <v>22.32</v>
          </cell>
          <cell r="I23" t="str">
            <v>N</v>
          </cell>
          <cell r="J23">
            <v>43.56</v>
          </cell>
          <cell r="K23">
            <v>0</v>
          </cell>
        </row>
        <row r="24">
          <cell r="B24">
            <v>23.408333333333331</v>
          </cell>
          <cell r="C24">
            <v>28.5</v>
          </cell>
          <cell r="D24">
            <v>19.399999999999999</v>
          </cell>
          <cell r="E24">
            <v>76.958333333333329</v>
          </cell>
          <cell r="F24">
            <v>89</v>
          </cell>
          <cell r="G24">
            <v>63</v>
          </cell>
          <cell r="H24">
            <v>20.52</v>
          </cell>
          <cell r="I24" t="str">
            <v>NO</v>
          </cell>
          <cell r="J24">
            <v>35.28</v>
          </cell>
          <cell r="K24">
            <v>0</v>
          </cell>
        </row>
        <row r="25">
          <cell r="B25">
            <v>26.133333333333326</v>
          </cell>
          <cell r="C25">
            <v>31.9</v>
          </cell>
          <cell r="D25">
            <v>21</v>
          </cell>
          <cell r="E25">
            <v>69.375</v>
          </cell>
          <cell r="F25">
            <v>87</v>
          </cell>
          <cell r="G25">
            <v>46</v>
          </cell>
          <cell r="H25">
            <v>16.2</v>
          </cell>
          <cell r="I25" t="str">
            <v>NO</v>
          </cell>
          <cell r="J25">
            <v>33.480000000000004</v>
          </cell>
          <cell r="K25">
            <v>0</v>
          </cell>
        </row>
        <row r="26">
          <cell r="B26">
            <v>22.116666666666664</v>
          </cell>
          <cell r="C26">
            <v>27.1</v>
          </cell>
          <cell r="D26">
            <v>18.5</v>
          </cell>
          <cell r="E26">
            <v>86.958333333333329</v>
          </cell>
          <cell r="F26">
            <v>95</v>
          </cell>
          <cell r="G26">
            <v>69</v>
          </cell>
          <cell r="H26">
            <v>21.6</v>
          </cell>
          <cell r="I26" t="str">
            <v>NO</v>
          </cell>
          <cell r="J26">
            <v>33.119999999999997</v>
          </cell>
          <cell r="K26">
            <v>0</v>
          </cell>
        </row>
        <row r="27">
          <cell r="B27">
            <v>22.8</v>
          </cell>
          <cell r="C27">
            <v>29.7</v>
          </cell>
          <cell r="D27">
            <v>17.600000000000001</v>
          </cell>
          <cell r="E27">
            <v>81.291666666666671</v>
          </cell>
          <cell r="F27">
            <v>96</v>
          </cell>
          <cell r="G27">
            <v>55</v>
          </cell>
          <cell r="H27">
            <v>10.44</v>
          </cell>
          <cell r="I27" t="str">
            <v>SE</v>
          </cell>
          <cell r="J27">
            <v>25.92</v>
          </cell>
          <cell r="K27">
            <v>0.2</v>
          </cell>
        </row>
        <row r="28">
          <cell r="B28">
            <v>26.345833333333331</v>
          </cell>
          <cell r="C28">
            <v>32.200000000000003</v>
          </cell>
          <cell r="D28">
            <v>22.4</v>
          </cell>
          <cell r="E28">
            <v>71.708333333333329</v>
          </cell>
          <cell r="F28">
            <v>89</v>
          </cell>
          <cell r="G28">
            <v>46</v>
          </cell>
          <cell r="H28">
            <v>17.64</v>
          </cell>
          <cell r="I28" t="str">
            <v>NO</v>
          </cell>
          <cell r="J28">
            <v>33.480000000000004</v>
          </cell>
          <cell r="K28">
            <v>0.4</v>
          </cell>
        </row>
        <row r="29">
          <cell r="B29">
            <v>24.716666666666665</v>
          </cell>
          <cell r="C29">
            <v>29.5</v>
          </cell>
          <cell r="D29">
            <v>22.5</v>
          </cell>
          <cell r="E29">
            <v>82.541666666666671</v>
          </cell>
          <cell r="F29">
            <v>94</v>
          </cell>
          <cell r="G29">
            <v>65</v>
          </cell>
          <cell r="H29">
            <v>19.8</v>
          </cell>
          <cell r="I29" t="str">
            <v>NO</v>
          </cell>
          <cell r="J29">
            <v>38.880000000000003</v>
          </cell>
          <cell r="K29">
            <v>0.8</v>
          </cell>
        </row>
        <row r="30">
          <cell r="B30">
            <v>22.245833333333337</v>
          </cell>
          <cell r="C30">
            <v>24.3</v>
          </cell>
          <cell r="D30">
            <v>20.2</v>
          </cell>
          <cell r="E30">
            <v>91.833333333333329</v>
          </cell>
          <cell r="F30">
            <v>96</v>
          </cell>
          <cell r="G30">
            <v>81</v>
          </cell>
          <cell r="H30">
            <v>21.240000000000002</v>
          </cell>
          <cell r="I30" t="str">
            <v>N</v>
          </cell>
          <cell r="J30">
            <v>41.4</v>
          </cell>
          <cell r="K30">
            <v>0.4</v>
          </cell>
        </row>
        <row r="31">
          <cell r="B31">
            <v>23.870833333333334</v>
          </cell>
          <cell r="C31">
            <v>30.4</v>
          </cell>
          <cell r="D31">
            <v>21.1</v>
          </cell>
          <cell r="E31">
            <v>84.625</v>
          </cell>
          <cell r="F31">
            <v>95</v>
          </cell>
          <cell r="G31">
            <v>59</v>
          </cell>
          <cell r="H31">
            <v>10.08</v>
          </cell>
          <cell r="I31" t="str">
            <v>NO</v>
          </cell>
          <cell r="J31">
            <v>19.079999999999998</v>
          </cell>
          <cell r="K31">
            <v>1.2</v>
          </cell>
        </row>
        <row r="32">
          <cell r="B32">
            <v>24.220833333333335</v>
          </cell>
          <cell r="C32">
            <v>31.4</v>
          </cell>
          <cell r="D32">
            <v>20</v>
          </cell>
          <cell r="E32">
            <v>82</v>
          </cell>
          <cell r="F32">
            <v>95</v>
          </cell>
          <cell r="G32">
            <v>54</v>
          </cell>
          <cell r="H32">
            <v>14.76</v>
          </cell>
          <cell r="I32" t="str">
            <v>S</v>
          </cell>
          <cell r="J32">
            <v>56.16</v>
          </cell>
          <cell r="K32">
            <v>0.60000000000000009</v>
          </cell>
        </row>
        <row r="33">
          <cell r="B33">
            <v>24.229166666666668</v>
          </cell>
          <cell r="C33">
            <v>30.9</v>
          </cell>
          <cell r="D33">
            <v>20.3</v>
          </cell>
          <cell r="E33">
            <v>81.708333333333329</v>
          </cell>
          <cell r="F33">
            <v>94</v>
          </cell>
          <cell r="G33">
            <v>57</v>
          </cell>
          <cell r="H33">
            <v>13.68</v>
          </cell>
          <cell r="I33" t="str">
            <v>NE</v>
          </cell>
          <cell r="J33">
            <v>41.04</v>
          </cell>
          <cell r="K33">
            <v>0.60000000000000009</v>
          </cell>
        </row>
        <row r="34">
          <cell r="B34">
            <v>25.937499999999996</v>
          </cell>
          <cell r="C34">
            <v>31.2</v>
          </cell>
          <cell r="D34">
            <v>21.1</v>
          </cell>
          <cell r="E34">
            <v>75.75</v>
          </cell>
          <cell r="F34">
            <v>92</v>
          </cell>
          <cell r="G34">
            <v>54</v>
          </cell>
          <cell r="H34">
            <v>19.440000000000001</v>
          </cell>
          <cell r="I34" t="str">
            <v>N</v>
          </cell>
          <cell r="J34">
            <v>39.6</v>
          </cell>
          <cell r="K34">
            <v>0.60000000000000009</v>
          </cell>
        </row>
        <row r="35">
          <cell r="I35" t="str">
            <v>NO</v>
          </cell>
        </row>
      </sheetData>
      <sheetData sheetId="1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5">
          <cell r="B5">
            <v>28.108333333333331</v>
          </cell>
        </row>
      </sheetData>
      <sheetData sheetId="10" refreshError="1">
        <row r="5">
          <cell r="B5">
            <v>25.020833333333332</v>
          </cell>
          <cell r="C5">
            <v>31.9</v>
          </cell>
          <cell r="D5">
            <v>21.9</v>
          </cell>
          <cell r="E5">
            <v>78.708333333333329</v>
          </cell>
          <cell r="F5">
            <v>91</v>
          </cell>
          <cell r="G5">
            <v>44</v>
          </cell>
          <cell r="H5">
            <v>17.64</v>
          </cell>
          <cell r="I5" t="str">
            <v>NE</v>
          </cell>
          <cell r="J5">
            <v>38.880000000000003</v>
          </cell>
          <cell r="K5">
            <v>0.2</v>
          </cell>
        </row>
        <row r="6">
          <cell r="B6">
            <v>24.612499999999997</v>
          </cell>
          <cell r="C6">
            <v>31.1</v>
          </cell>
          <cell r="D6">
            <v>21.5</v>
          </cell>
          <cell r="E6">
            <v>81.375</v>
          </cell>
          <cell r="F6">
            <v>94</v>
          </cell>
          <cell r="G6">
            <v>50</v>
          </cell>
          <cell r="H6">
            <v>29.880000000000003</v>
          </cell>
          <cell r="I6" t="str">
            <v>L</v>
          </cell>
          <cell r="J6">
            <v>45.36</v>
          </cell>
          <cell r="K6">
            <v>3.6</v>
          </cell>
        </row>
        <row r="7">
          <cell r="B7">
            <v>24.099999999999998</v>
          </cell>
          <cell r="C7">
            <v>29</v>
          </cell>
          <cell r="D7">
            <v>21.4</v>
          </cell>
          <cell r="E7">
            <v>84.083333333333329</v>
          </cell>
          <cell r="F7">
            <v>94</v>
          </cell>
          <cell r="G7">
            <v>57</v>
          </cell>
          <cell r="H7">
            <v>12.24</v>
          </cell>
          <cell r="I7" t="str">
            <v>NE</v>
          </cell>
          <cell r="J7">
            <v>29.16</v>
          </cell>
          <cell r="K7">
            <v>2.8000000000000007</v>
          </cell>
        </row>
        <row r="8">
          <cell r="B8">
            <v>24.941666666666663</v>
          </cell>
          <cell r="C8">
            <v>32.299999999999997</v>
          </cell>
          <cell r="D8">
            <v>21.8</v>
          </cell>
          <cell r="E8">
            <v>78.5</v>
          </cell>
          <cell r="F8">
            <v>96</v>
          </cell>
          <cell r="G8">
            <v>45</v>
          </cell>
          <cell r="H8">
            <v>21.6</v>
          </cell>
          <cell r="I8" t="str">
            <v>NE</v>
          </cell>
          <cell r="J8">
            <v>36.36</v>
          </cell>
          <cell r="K8">
            <v>8.6</v>
          </cell>
        </row>
        <row r="9">
          <cell r="B9">
            <v>25.9375</v>
          </cell>
          <cell r="C9">
            <v>31.9</v>
          </cell>
          <cell r="D9">
            <v>22</v>
          </cell>
          <cell r="E9">
            <v>76.833333333333329</v>
          </cell>
          <cell r="F9">
            <v>93</v>
          </cell>
          <cell r="G9">
            <v>52</v>
          </cell>
          <cell r="H9">
            <v>12.24</v>
          </cell>
          <cell r="I9" t="str">
            <v>NE</v>
          </cell>
          <cell r="J9">
            <v>31.680000000000003</v>
          </cell>
          <cell r="K9">
            <v>0</v>
          </cell>
        </row>
        <row r="10">
          <cell r="B10">
            <v>24.416666666666671</v>
          </cell>
          <cell r="C10">
            <v>28.2</v>
          </cell>
          <cell r="D10">
            <v>21.9</v>
          </cell>
          <cell r="E10">
            <v>83.75</v>
          </cell>
          <cell r="F10">
            <v>94</v>
          </cell>
          <cell r="G10">
            <v>59</v>
          </cell>
          <cell r="H10">
            <v>19.079999999999998</v>
          </cell>
          <cell r="I10" t="str">
            <v>NE</v>
          </cell>
          <cell r="J10">
            <v>29.52</v>
          </cell>
          <cell r="K10">
            <v>17</v>
          </cell>
        </row>
        <row r="11">
          <cell r="B11">
            <v>26.191666666666663</v>
          </cell>
          <cell r="C11">
            <v>32.4</v>
          </cell>
          <cell r="D11">
            <v>21.5</v>
          </cell>
          <cell r="E11">
            <v>72.333333333333329</v>
          </cell>
          <cell r="F11">
            <v>88</v>
          </cell>
          <cell r="G11">
            <v>50</v>
          </cell>
          <cell r="H11">
            <v>18.720000000000002</v>
          </cell>
          <cell r="I11" t="str">
            <v>L</v>
          </cell>
          <cell r="J11">
            <v>58.680000000000007</v>
          </cell>
          <cell r="K11">
            <v>5.4</v>
          </cell>
        </row>
        <row r="12">
          <cell r="B12">
            <v>23.166666666666671</v>
          </cell>
          <cell r="C12">
            <v>28.3</v>
          </cell>
          <cell r="D12">
            <v>19.399999999999999</v>
          </cell>
          <cell r="E12">
            <v>83.583333333333329</v>
          </cell>
          <cell r="F12">
            <v>96</v>
          </cell>
          <cell r="G12">
            <v>64</v>
          </cell>
          <cell r="H12">
            <v>51.480000000000004</v>
          </cell>
          <cell r="I12" t="str">
            <v>L</v>
          </cell>
          <cell r="J12">
            <v>94.32</v>
          </cell>
          <cell r="K12">
            <v>17.799999999999997</v>
          </cell>
        </row>
        <row r="13">
          <cell r="B13">
            <v>24.266666666666666</v>
          </cell>
          <cell r="C13">
            <v>32.200000000000003</v>
          </cell>
          <cell r="D13">
            <v>19</v>
          </cell>
          <cell r="E13">
            <v>74.541666666666671</v>
          </cell>
          <cell r="F13">
            <v>94</v>
          </cell>
          <cell r="G13">
            <v>45</v>
          </cell>
          <cell r="H13">
            <v>15.840000000000002</v>
          </cell>
          <cell r="I13" t="str">
            <v>L</v>
          </cell>
          <cell r="J13">
            <v>26.64</v>
          </cell>
          <cell r="K13">
            <v>0</v>
          </cell>
        </row>
        <row r="14">
          <cell r="B14">
            <v>25.183333333333334</v>
          </cell>
          <cell r="C14">
            <v>33</v>
          </cell>
          <cell r="D14">
            <v>19.899999999999999</v>
          </cell>
          <cell r="E14">
            <v>77.791666666666671</v>
          </cell>
          <cell r="F14">
            <v>96</v>
          </cell>
          <cell r="G14">
            <v>50</v>
          </cell>
          <cell r="H14">
            <v>20.52</v>
          </cell>
          <cell r="I14" t="str">
            <v>L</v>
          </cell>
          <cell r="J14">
            <v>63.360000000000007</v>
          </cell>
          <cell r="K14">
            <v>33.4</v>
          </cell>
        </row>
        <row r="15">
          <cell r="B15">
            <v>25.970833333333331</v>
          </cell>
          <cell r="C15">
            <v>32.4</v>
          </cell>
          <cell r="D15">
            <v>20.9</v>
          </cell>
          <cell r="E15">
            <v>72.375</v>
          </cell>
          <cell r="F15">
            <v>93</v>
          </cell>
          <cell r="G15">
            <v>46</v>
          </cell>
          <cell r="H15">
            <v>20.16</v>
          </cell>
          <cell r="I15" t="str">
            <v>NO</v>
          </cell>
          <cell r="J15">
            <v>35.64</v>
          </cell>
          <cell r="K15">
            <v>0</v>
          </cell>
        </row>
        <row r="16">
          <cell r="B16">
            <v>25.012499999999999</v>
          </cell>
          <cell r="C16">
            <v>29.2</v>
          </cell>
          <cell r="D16">
            <v>21</v>
          </cell>
          <cell r="E16">
            <v>75.291666666666671</v>
          </cell>
          <cell r="F16">
            <v>95</v>
          </cell>
          <cell r="G16">
            <v>61</v>
          </cell>
          <cell r="H16">
            <v>23.759999999999998</v>
          </cell>
          <cell r="I16" t="str">
            <v>NE</v>
          </cell>
          <cell r="J16">
            <v>41.76</v>
          </cell>
          <cell r="K16">
            <v>5.2</v>
          </cell>
        </row>
        <row r="17">
          <cell r="B17">
            <v>23.729166666666671</v>
          </cell>
          <cell r="C17">
            <v>29.2</v>
          </cell>
          <cell r="D17">
            <v>19.5</v>
          </cell>
          <cell r="E17">
            <v>82.708333333333329</v>
          </cell>
          <cell r="F17">
            <v>96</v>
          </cell>
          <cell r="G17">
            <v>58</v>
          </cell>
          <cell r="H17">
            <v>16.920000000000002</v>
          </cell>
          <cell r="I17" t="str">
            <v>NE</v>
          </cell>
          <cell r="J17">
            <v>27</v>
          </cell>
          <cell r="K17">
            <v>0</v>
          </cell>
        </row>
        <row r="18">
          <cell r="B18">
            <v>24.733333333333331</v>
          </cell>
          <cell r="C18">
            <v>30.8</v>
          </cell>
          <cell r="D18">
            <v>21</v>
          </cell>
          <cell r="E18">
            <v>73.541666666666671</v>
          </cell>
          <cell r="F18">
            <v>96</v>
          </cell>
          <cell r="G18">
            <v>45</v>
          </cell>
          <cell r="H18">
            <v>27.720000000000002</v>
          </cell>
          <cell r="I18" t="str">
            <v>SO</v>
          </cell>
          <cell r="J18">
            <v>41.4</v>
          </cell>
          <cell r="K18">
            <v>0</v>
          </cell>
        </row>
        <row r="19">
          <cell r="B19">
            <v>23.887500000000003</v>
          </cell>
          <cell r="C19">
            <v>31.5</v>
          </cell>
          <cell r="D19">
            <v>17.899999999999999</v>
          </cell>
          <cell r="E19">
            <v>57.5</v>
          </cell>
          <cell r="F19">
            <v>79</v>
          </cell>
          <cell r="G19">
            <v>31</v>
          </cell>
          <cell r="H19">
            <v>27</v>
          </cell>
          <cell r="I19" t="str">
            <v>SO</v>
          </cell>
          <cell r="J19">
            <v>38.159999999999997</v>
          </cell>
          <cell r="K19">
            <v>0</v>
          </cell>
        </row>
        <row r="20">
          <cell r="B20">
            <v>24.808333333333334</v>
          </cell>
          <cell r="C20">
            <v>32.4</v>
          </cell>
          <cell r="D20">
            <v>18.100000000000001</v>
          </cell>
          <cell r="E20">
            <v>51</v>
          </cell>
          <cell r="F20">
            <v>77</v>
          </cell>
          <cell r="G20">
            <v>27</v>
          </cell>
          <cell r="H20">
            <v>18.36</v>
          </cell>
          <cell r="I20" t="str">
            <v>S</v>
          </cell>
          <cell r="J20">
            <v>33.119999999999997</v>
          </cell>
          <cell r="K20">
            <v>0</v>
          </cell>
        </row>
        <row r="21">
          <cell r="B21">
            <v>25.487499999999997</v>
          </cell>
          <cell r="C21">
            <v>33.1</v>
          </cell>
          <cell r="D21">
            <v>19.2</v>
          </cell>
          <cell r="E21">
            <v>45.416666666666664</v>
          </cell>
          <cell r="F21">
            <v>70</v>
          </cell>
          <cell r="G21">
            <v>23</v>
          </cell>
          <cell r="H21">
            <v>24.12</v>
          </cell>
          <cell r="I21" t="str">
            <v>SE</v>
          </cell>
          <cell r="J21">
            <v>37.440000000000005</v>
          </cell>
          <cell r="K21">
            <v>0</v>
          </cell>
        </row>
        <row r="22">
          <cell r="B22">
            <v>26.495833333333334</v>
          </cell>
          <cell r="C22">
            <v>33.799999999999997</v>
          </cell>
          <cell r="D22">
            <v>19.600000000000001</v>
          </cell>
          <cell r="E22">
            <v>47.333333333333336</v>
          </cell>
          <cell r="F22">
            <v>70</v>
          </cell>
          <cell r="G22">
            <v>28</v>
          </cell>
          <cell r="H22">
            <v>18.36</v>
          </cell>
          <cell r="I22" t="str">
            <v>L</v>
          </cell>
          <cell r="J22">
            <v>30.240000000000002</v>
          </cell>
          <cell r="K22">
            <v>0</v>
          </cell>
        </row>
        <row r="23">
          <cell r="B23">
            <v>26.016666666666666</v>
          </cell>
          <cell r="C23">
            <v>30.1</v>
          </cell>
          <cell r="D23">
            <v>22.2</v>
          </cell>
          <cell r="E23">
            <v>64.666666666666671</v>
          </cell>
          <cell r="F23">
            <v>78</v>
          </cell>
          <cell r="G23">
            <v>51</v>
          </cell>
          <cell r="H23">
            <v>29.880000000000003</v>
          </cell>
          <cell r="I23" t="str">
            <v>NO</v>
          </cell>
          <cell r="J23">
            <v>47.88</v>
          </cell>
          <cell r="K23">
            <v>0</v>
          </cell>
        </row>
        <row r="24">
          <cell r="B24">
            <v>26.070833333333336</v>
          </cell>
          <cell r="C24">
            <v>32.200000000000003</v>
          </cell>
          <cell r="D24">
            <v>22.8</v>
          </cell>
          <cell r="E24">
            <v>69.833333333333329</v>
          </cell>
          <cell r="F24">
            <v>84</v>
          </cell>
          <cell r="G24">
            <v>42</v>
          </cell>
          <cell r="H24">
            <v>27.720000000000002</v>
          </cell>
          <cell r="I24" t="str">
            <v>N</v>
          </cell>
          <cell r="J24">
            <v>52.56</v>
          </cell>
          <cell r="K24">
            <v>0</v>
          </cell>
        </row>
        <row r="25">
          <cell r="B25">
            <v>24.45</v>
          </cell>
          <cell r="C25">
            <v>31.2</v>
          </cell>
          <cell r="D25">
            <v>20.9</v>
          </cell>
          <cell r="E25">
            <v>78.958333333333329</v>
          </cell>
          <cell r="F25">
            <v>94</v>
          </cell>
          <cell r="G25">
            <v>53</v>
          </cell>
          <cell r="H25">
            <v>23.040000000000003</v>
          </cell>
          <cell r="I25" t="str">
            <v>NE</v>
          </cell>
          <cell r="J25">
            <v>62.639999999999993</v>
          </cell>
          <cell r="K25">
            <v>22.4</v>
          </cell>
        </row>
        <row r="26">
          <cell r="B26">
            <v>23.791666666666661</v>
          </cell>
          <cell r="C26">
            <v>28.7</v>
          </cell>
          <cell r="D26">
            <v>20.7</v>
          </cell>
          <cell r="E26">
            <v>82.916666666666671</v>
          </cell>
          <cell r="F26">
            <v>96</v>
          </cell>
          <cell r="G26">
            <v>57</v>
          </cell>
          <cell r="H26">
            <v>20.88</v>
          </cell>
          <cell r="I26" t="str">
            <v>N</v>
          </cell>
          <cell r="J26">
            <v>42.84</v>
          </cell>
          <cell r="K26">
            <v>6.1999999999999993</v>
          </cell>
        </row>
        <row r="27">
          <cell r="B27">
            <v>23.316666666666674</v>
          </cell>
          <cell r="C27">
            <v>28.4</v>
          </cell>
          <cell r="D27">
            <v>20.399999999999999</v>
          </cell>
          <cell r="E27">
            <v>86.166666666666671</v>
          </cell>
          <cell r="F27">
            <v>97</v>
          </cell>
          <cell r="G27">
            <v>57</v>
          </cell>
          <cell r="H27">
            <v>18.720000000000002</v>
          </cell>
          <cell r="I27" t="str">
            <v>O</v>
          </cell>
          <cell r="J27">
            <v>29.16</v>
          </cell>
          <cell r="K27">
            <v>0.4</v>
          </cell>
        </row>
        <row r="28">
          <cell r="B28">
            <v>25.258333333333336</v>
          </cell>
          <cell r="C28">
            <v>31.4</v>
          </cell>
          <cell r="D28">
            <v>21.7</v>
          </cell>
          <cell r="E28">
            <v>77.791666666666671</v>
          </cell>
          <cell r="F28">
            <v>93</v>
          </cell>
          <cell r="G28">
            <v>50</v>
          </cell>
          <cell r="H28">
            <v>21.240000000000002</v>
          </cell>
          <cell r="I28" t="str">
            <v>NE</v>
          </cell>
          <cell r="J28">
            <v>36.36</v>
          </cell>
          <cell r="K28">
            <v>0.6</v>
          </cell>
        </row>
        <row r="29">
          <cell r="B29">
            <v>24.987499999999997</v>
          </cell>
          <cell r="C29">
            <v>29.2</v>
          </cell>
          <cell r="D29">
            <v>22.8</v>
          </cell>
          <cell r="E29">
            <v>80</v>
          </cell>
          <cell r="F29">
            <v>92</v>
          </cell>
          <cell r="G29">
            <v>59</v>
          </cell>
          <cell r="H29">
            <v>29.52</v>
          </cell>
          <cell r="I29" t="str">
            <v>NE</v>
          </cell>
          <cell r="J29">
            <v>46.440000000000005</v>
          </cell>
          <cell r="K29">
            <v>0.2</v>
          </cell>
        </row>
        <row r="30">
          <cell r="B30">
            <v>21.775000000000002</v>
          </cell>
          <cell r="C30">
            <v>24.9</v>
          </cell>
          <cell r="D30">
            <v>18.7</v>
          </cell>
          <cell r="E30">
            <v>91.333333333333329</v>
          </cell>
          <cell r="F30">
            <v>97</v>
          </cell>
          <cell r="G30">
            <v>79</v>
          </cell>
          <cell r="H30">
            <v>36.72</v>
          </cell>
          <cell r="I30" t="str">
            <v>NE</v>
          </cell>
          <cell r="J30">
            <v>57.6</v>
          </cell>
          <cell r="K30">
            <v>63.800000000000011</v>
          </cell>
        </row>
        <row r="31">
          <cell r="B31">
            <v>23.787500000000005</v>
          </cell>
          <cell r="C31">
            <v>29.8</v>
          </cell>
          <cell r="D31">
            <v>20.100000000000001</v>
          </cell>
          <cell r="E31">
            <v>81.875</v>
          </cell>
          <cell r="F31">
            <v>95</v>
          </cell>
          <cell r="G31">
            <v>59</v>
          </cell>
          <cell r="H31">
            <v>14.04</v>
          </cell>
          <cell r="I31" t="str">
            <v>N</v>
          </cell>
          <cell r="J31">
            <v>21.6</v>
          </cell>
          <cell r="K31">
            <v>0</v>
          </cell>
        </row>
        <row r="32">
          <cell r="B32">
            <v>24.279166666666672</v>
          </cell>
          <cell r="C32">
            <v>29.9</v>
          </cell>
          <cell r="D32">
            <v>20.8</v>
          </cell>
          <cell r="E32">
            <v>83.291666666666671</v>
          </cell>
          <cell r="F32">
            <v>95</v>
          </cell>
          <cell r="G32">
            <v>49</v>
          </cell>
          <cell r="H32">
            <v>16.559999999999999</v>
          </cell>
          <cell r="I32" t="str">
            <v>NE</v>
          </cell>
          <cell r="J32">
            <v>35.64</v>
          </cell>
          <cell r="K32">
            <v>0.6</v>
          </cell>
        </row>
        <row r="33">
          <cell r="B33">
            <v>24.925000000000001</v>
          </cell>
          <cell r="C33">
            <v>31.9</v>
          </cell>
          <cell r="D33">
            <v>21.8</v>
          </cell>
          <cell r="E33">
            <v>80.583333333333329</v>
          </cell>
          <cell r="F33">
            <v>92</v>
          </cell>
          <cell r="G33">
            <v>51</v>
          </cell>
          <cell r="H33">
            <v>24.12</v>
          </cell>
          <cell r="I33" t="str">
            <v>N</v>
          </cell>
          <cell r="J33">
            <v>42.84</v>
          </cell>
          <cell r="K33">
            <v>0.2</v>
          </cell>
        </row>
        <row r="34">
          <cell r="B34">
            <v>24.574999999999992</v>
          </cell>
          <cell r="C34">
            <v>30</v>
          </cell>
          <cell r="D34">
            <v>22.6</v>
          </cell>
          <cell r="E34">
            <v>83.833333333333329</v>
          </cell>
          <cell r="F34">
            <v>94</v>
          </cell>
          <cell r="G34">
            <v>62</v>
          </cell>
          <cell r="H34">
            <v>25.56</v>
          </cell>
          <cell r="I34" t="str">
            <v>L</v>
          </cell>
          <cell r="J34">
            <v>37.800000000000004</v>
          </cell>
          <cell r="K34">
            <v>3.6</v>
          </cell>
        </row>
        <row r="35">
          <cell r="I35" t="str">
            <v>NE</v>
          </cell>
        </row>
      </sheetData>
      <sheetData sheetId="1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5">
          <cell r="B5">
            <v>25.879166666666674</v>
          </cell>
        </row>
      </sheetData>
      <sheetData sheetId="10" refreshError="1">
        <row r="5">
          <cell r="B5">
            <v>26.19583333333334</v>
          </cell>
          <cell r="C5">
            <v>32.700000000000003</v>
          </cell>
          <cell r="D5">
            <v>23.1</v>
          </cell>
          <cell r="E5">
            <v>76.458333333333329</v>
          </cell>
          <cell r="F5">
            <v>93</v>
          </cell>
          <cell r="G5">
            <v>48</v>
          </cell>
          <cell r="H5">
            <v>11.16</v>
          </cell>
          <cell r="I5" t="str">
            <v>N</v>
          </cell>
          <cell r="J5">
            <v>33.480000000000004</v>
          </cell>
          <cell r="K5">
            <v>2.1999999999999997</v>
          </cell>
        </row>
        <row r="6">
          <cell r="B6">
            <v>26.845833333333335</v>
          </cell>
          <cell r="C6">
            <v>33.799999999999997</v>
          </cell>
          <cell r="D6">
            <v>23.8</v>
          </cell>
          <cell r="E6">
            <v>72.291666666666671</v>
          </cell>
          <cell r="F6">
            <v>89</v>
          </cell>
          <cell r="G6">
            <v>45</v>
          </cell>
          <cell r="H6">
            <v>14.04</v>
          </cell>
          <cell r="I6" t="str">
            <v>S</v>
          </cell>
          <cell r="J6">
            <v>32.76</v>
          </cell>
          <cell r="K6">
            <v>0</v>
          </cell>
        </row>
        <row r="7">
          <cell r="B7">
            <v>26.145833333333332</v>
          </cell>
          <cell r="C7">
            <v>30.9</v>
          </cell>
          <cell r="D7">
            <v>23.4</v>
          </cell>
          <cell r="E7">
            <v>76.333333333333329</v>
          </cell>
          <cell r="F7">
            <v>91</v>
          </cell>
          <cell r="G7">
            <v>53</v>
          </cell>
          <cell r="H7">
            <v>10.44</v>
          </cell>
          <cell r="I7" t="str">
            <v>NE</v>
          </cell>
          <cell r="J7">
            <v>24.48</v>
          </cell>
          <cell r="K7">
            <v>6</v>
          </cell>
        </row>
        <row r="8">
          <cell r="B8">
            <v>25.437499999999996</v>
          </cell>
          <cell r="C8">
            <v>32.5</v>
          </cell>
          <cell r="D8">
            <v>22</v>
          </cell>
          <cell r="E8">
            <v>79.208333333333329</v>
          </cell>
          <cell r="F8">
            <v>94</v>
          </cell>
          <cell r="G8">
            <v>48</v>
          </cell>
          <cell r="H8">
            <v>9.3600000000000012</v>
          </cell>
          <cell r="I8" t="str">
            <v>N</v>
          </cell>
          <cell r="J8">
            <v>43.2</v>
          </cell>
          <cell r="K8">
            <v>14.8</v>
          </cell>
        </row>
        <row r="9">
          <cell r="B9">
            <v>27.333333333333332</v>
          </cell>
          <cell r="C9">
            <v>35</v>
          </cell>
          <cell r="D9">
            <v>22.2</v>
          </cell>
          <cell r="E9">
            <v>73.916666666666671</v>
          </cell>
          <cell r="F9">
            <v>95</v>
          </cell>
          <cell r="G9">
            <v>43</v>
          </cell>
          <cell r="H9">
            <v>8.64</v>
          </cell>
          <cell r="I9" t="str">
            <v>N</v>
          </cell>
          <cell r="J9">
            <v>23.759999999999998</v>
          </cell>
          <cell r="K9">
            <v>1.4</v>
          </cell>
        </row>
        <row r="10">
          <cell r="B10">
            <v>28.304166666666664</v>
          </cell>
          <cell r="C10">
            <v>35.5</v>
          </cell>
          <cell r="D10">
            <v>22.6</v>
          </cell>
          <cell r="E10">
            <v>65.083333333333329</v>
          </cell>
          <cell r="F10">
            <v>85</v>
          </cell>
          <cell r="G10">
            <v>42</v>
          </cell>
          <cell r="H10">
            <v>13.68</v>
          </cell>
          <cell r="I10" t="str">
            <v>L</v>
          </cell>
          <cell r="J10">
            <v>33.840000000000003</v>
          </cell>
          <cell r="K10">
            <v>0</v>
          </cell>
        </row>
        <row r="11">
          <cell r="B11">
            <v>29.920833333333334</v>
          </cell>
          <cell r="C11">
            <v>36.5</v>
          </cell>
          <cell r="D11">
            <v>24.6</v>
          </cell>
          <cell r="E11">
            <v>59</v>
          </cell>
          <cell r="F11">
            <v>84</v>
          </cell>
          <cell r="G11">
            <v>31</v>
          </cell>
          <cell r="H11">
            <v>10.44</v>
          </cell>
          <cell r="I11" t="str">
            <v>NE</v>
          </cell>
          <cell r="J11">
            <v>25.56</v>
          </cell>
          <cell r="K11">
            <v>0</v>
          </cell>
        </row>
        <row r="12">
          <cell r="B12">
            <v>24.079166666666666</v>
          </cell>
          <cell r="C12">
            <v>31.9</v>
          </cell>
          <cell r="D12">
            <v>20.9</v>
          </cell>
          <cell r="E12">
            <v>75.666666666666671</v>
          </cell>
          <cell r="F12">
            <v>92</v>
          </cell>
          <cell r="G12">
            <v>50</v>
          </cell>
          <cell r="H12">
            <v>18.36</v>
          </cell>
          <cell r="I12" t="str">
            <v>N</v>
          </cell>
          <cell r="J12">
            <v>55.080000000000005</v>
          </cell>
          <cell r="K12">
            <v>0.4</v>
          </cell>
        </row>
        <row r="13">
          <cell r="B13">
            <v>26.241666666666671</v>
          </cell>
          <cell r="C13">
            <v>33.299999999999997</v>
          </cell>
          <cell r="D13">
            <v>21.1</v>
          </cell>
          <cell r="E13">
            <v>70.25</v>
          </cell>
          <cell r="F13">
            <v>93</v>
          </cell>
          <cell r="G13">
            <v>39</v>
          </cell>
          <cell r="H13">
            <v>8.2799999999999994</v>
          </cell>
          <cell r="I13" t="str">
            <v>S</v>
          </cell>
          <cell r="J13">
            <v>21.240000000000002</v>
          </cell>
          <cell r="K13">
            <v>0.2</v>
          </cell>
        </row>
        <row r="14">
          <cell r="B14">
            <v>28.266666666666669</v>
          </cell>
          <cell r="C14">
            <v>35.799999999999997</v>
          </cell>
          <cell r="D14">
            <v>22.2</v>
          </cell>
          <cell r="E14">
            <v>55.041666666666664</v>
          </cell>
          <cell r="F14">
            <v>79</v>
          </cell>
          <cell r="G14">
            <v>30</v>
          </cell>
          <cell r="H14">
            <v>10.8</v>
          </cell>
          <cell r="I14" t="str">
            <v>SE</v>
          </cell>
          <cell r="J14">
            <v>25.2</v>
          </cell>
          <cell r="K14">
            <v>0</v>
          </cell>
        </row>
        <row r="15">
          <cell r="B15">
            <v>28.520833333333332</v>
          </cell>
          <cell r="C15">
            <v>36.1</v>
          </cell>
          <cell r="D15">
            <v>22.4</v>
          </cell>
          <cell r="E15">
            <v>47.125</v>
          </cell>
          <cell r="F15">
            <v>71</v>
          </cell>
          <cell r="G15">
            <v>27</v>
          </cell>
          <cell r="H15">
            <v>11.16</v>
          </cell>
          <cell r="I15" t="str">
            <v>NE</v>
          </cell>
          <cell r="J15">
            <v>24.12</v>
          </cell>
          <cell r="K15">
            <v>0.4</v>
          </cell>
        </row>
        <row r="16">
          <cell r="B16">
            <v>24.75833333333334</v>
          </cell>
          <cell r="C16">
            <v>30</v>
          </cell>
          <cell r="D16">
            <v>20.399999999999999</v>
          </cell>
          <cell r="E16">
            <v>78.5</v>
          </cell>
          <cell r="F16">
            <v>95</v>
          </cell>
          <cell r="G16">
            <v>45</v>
          </cell>
          <cell r="H16">
            <v>14.4</v>
          </cell>
          <cell r="I16" t="str">
            <v>NO</v>
          </cell>
          <cell r="J16">
            <v>51.12</v>
          </cell>
          <cell r="K16">
            <v>29.599999999999998</v>
          </cell>
        </row>
        <row r="17">
          <cell r="B17">
            <v>26.691666666666666</v>
          </cell>
          <cell r="C17">
            <v>32.4</v>
          </cell>
          <cell r="D17">
            <v>21.9</v>
          </cell>
          <cell r="E17">
            <v>64.333333333333329</v>
          </cell>
          <cell r="F17">
            <v>83</v>
          </cell>
          <cell r="G17">
            <v>43</v>
          </cell>
          <cell r="H17">
            <v>10.08</v>
          </cell>
          <cell r="I17" t="str">
            <v>SO</v>
          </cell>
          <cell r="J17">
            <v>23.759999999999998</v>
          </cell>
          <cell r="K17">
            <v>0</v>
          </cell>
        </row>
        <row r="18">
          <cell r="B18">
            <v>26.850000000000005</v>
          </cell>
          <cell r="C18">
            <v>32.700000000000003</v>
          </cell>
          <cell r="D18">
            <v>21.1</v>
          </cell>
          <cell r="E18">
            <v>60.666666666666664</v>
          </cell>
          <cell r="F18">
            <v>82</v>
          </cell>
          <cell r="G18">
            <v>33</v>
          </cell>
          <cell r="H18">
            <v>16.559999999999999</v>
          </cell>
          <cell r="I18" t="str">
            <v>SO</v>
          </cell>
          <cell r="J18">
            <v>28.8</v>
          </cell>
          <cell r="K18">
            <v>0</v>
          </cell>
        </row>
        <row r="19">
          <cell r="B19">
            <v>25.304166666666671</v>
          </cell>
          <cell r="C19">
            <v>31.9</v>
          </cell>
          <cell r="D19">
            <v>18.7</v>
          </cell>
          <cell r="E19">
            <v>55.708333333333336</v>
          </cell>
          <cell r="F19">
            <v>80</v>
          </cell>
          <cell r="G19">
            <v>30</v>
          </cell>
          <cell r="H19">
            <v>10.08</v>
          </cell>
          <cell r="I19" t="str">
            <v>S</v>
          </cell>
          <cell r="J19">
            <v>26.64</v>
          </cell>
          <cell r="K19">
            <v>0</v>
          </cell>
        </row>
        <row r="20">
          <cell r="B20">
            <v>25.304166666666664</v>
          </cell>
          <cell r="C20">
            <v>32.299999999999997</v>
          </cell>
          <cell r="D20">
            <v>18.5</v>
          </cell>
          <cell r="E20">
            <v>48.25</v>
          </cell>
          <cell r="F20">
            <v>74</v>
          </cell>
          <cell r="G20">
            <v>21</v>
          </cell>
          <cell r="H20">
            <v>11.879999999999999</v>
          </cell>
          <cell r="I20" t="str">
            <v>SE</v>
          </cell>
          <cell r="J20">
            <v>25.2</v>
          </cell>
          <cell r="K20">
            <v>0</v>
          </cell>
        </row>
        <row r="21">
          <cell r="B21">
            <v>26.095833333333328</v>
          </cell>
          <cell r="C21">
            <v>33.4</v>
          </cell>
          <cell r="D21">
            <v>19.3</v>
          </cell>
          <cell r="E21">
            <v>43.958333333333336</v>
          </cell>
          <cell r="F21">
            <v>66</v>
          </cell>
          <cell r="G21">
            <v>24</v>
          </cell>
          <cell r="H21">
            <v>8.64</v>
          </cell>
          <cell r="I21" t="str">
            <v>SO</v>
          </cell>
          <cell r="J21">
            <v>22.68</v>
          </cell>
          <cell r="K21">
            <v>0</v>
          </cell>
        </row>
        <row r="22">
          <cell r="B22">
            <v>26.900000000000002</v>
          </cell>
          <cell r="C22">
            <v>35.200000000000003</v>
          </cell>
          <cell r="D22">
            <v>19</v>
          </cell>
          <cell r="E22">
            <v>46.458333333333336</v>
          </cell>
          <cell r="F22">
            <v>72</v>
          </cell>
          <cell r="G22">
            <v>22</v>
          </cell>
          <cell r="H22">
            <v>8.64</v>
          </cell>
          <cell r="I22" t="str">
            <v>S</v>
          </cell>
          <cell r="J22">
            <v>23.400000000000002</v>
          </cell>
          <cell r="K22">
            <v>0</v>
          </cell>
        </row>
        <row r="23">
          <cell r="B23">
            <v>27.454166666666666</v>
          </cell>
          <cell r="C23">
            <v>36</v>
          </cell>
          <cell r="D23">
            <v>19.7</v>
          </cell>
          <cell r="E23">
            <v>56.5</v>
          </cell>
          <cell r="F23">
            <v>92</v>
          </cell>
          <cell r="G23">
            <v>33</v>
          </cell>
          <cell r="H23">
            <v>24.840000000000003</v>
          </cell>
          <cell r="I23" t="str">
            <v>NE</v>
          </cell>
          <cell r="J23">
            <v>75.239999999999995</v>
          </cell>
          <cell r="K23">
            <v>19.599999999999998</v>
          </cell>
        </row>
        <row r="24">
          <cell r="B24">
            <v>24.454166666666676</v>
          </cell>
          <cell r="C24">
            <v>29.4</v>
          </cell>
          <cell r="D24">
            <v>20.8</v>
          </cell>
          <cell r="E24">
            <v>77.583333333333329</v>
          </cell>
          <cell r="F24">
            <v>92</v>
          </cell>
          <cell r="G24">
            <v>57</v>
          </cell>
          <cell r="H24">
            <v>15.48</v>
          </cell>
          <cell r="I24" t="str">
            <v>NE</v>
          </cell>
          <cell r="J24">
            <v>29.880000000000003</v>
          </cell>
          <cell r="K24">
            <v>0</v>
          </cell>
        </row>
        <row r="25">
          <cell r="B25">
            <v>26.69583333333334</v>
          </cell>
          <cell r="C25">
            <v>32.799999999999997</v>
          </cell>
          <cell r="D25">
            <v>22.7</v>
          </cell>
          <cell r="E25">
            <v>69.416666666666671</v>
          </cell>
          <cell r="F25">
            <v>87</v>
          </cell>
          <cell r="G25">
            <v>45</v>
          </cell>
          <cell r="H25">
            <v>11.520000000000001</v>
          </cell>
          <cell r="I25" t="str">
            <v>N</v>
          </cell>
          <cell r="J25">
            <v>26.28</v>
          </cell>
          <cell r="K25">
            <v>0</v>
          </cell>
        </row>
        <row r="26">
          <cell r="B26">
            <v>24.916666666666668</v>
          </cell>
          <cell r="C26">
            <v>29.3</v>
          </cell>
          <cell r="D26">
            <v>21</v>
          </cell>
          <cell r="E26">
            <v>78.083333333333329</v>
          </cell>
          <cell r="F26">
            <v>94</v>
          </cell>
          <cell r="G26">
            <v>61</v>
          </cell>
          <cell r="H26">
            <v>16.2</v>
          </cell>
          <cell r="I26" t="str">
            <v>NO</v>
          </cell>
          <cell r="J26">
            <v>32.4</v>
          </cell>
          <cell r="K26">
            <v>12</v>
          </cell>
        </row>
        <row r="27">
          <cell r="B27">
            <v>23.908333333333331</v>
          </cell>
          <cell r="C27">
            <v>29.6</v>
          </cell>
          <cell r="D27">
            <v>20.5</v>
          </cell>
          <cell r="E27">
            <v>85.125</v>
          </cell>
          <cell r="F27">
            <v>95</v>
          </cell>
          <cell r="G27">
            <v>63</v>
          </cell>
          <cell r="H27">
            <v>8.64</v>
          </cell>
          <cell r="I27" t="str">
            <v>SE</v>
          </cell>
          <cell r="J27">
            <v>24.12</v>
          </cell>
          <cell r="K27">
            <v>2.6</v>
          </cell>
        </row>
        <row r="28">
          <cell r="B28">
            <v>25.645833333333339</v>
          </cell>
          <cell r="C28">
            <v>31.1</v>
          </cell>
          <cell r="D28">
            <v>23.2</v>
          </cell>
          <cell r="E28">
            <v>82.375</v>
          </cell>
          <cell r="F28">
            <v>91</v>
          </cell>
          <cell r="G28">
            <v>58</v>
          </cell>
          <cell r="H28">
            <v>8.64</v>
          </cell>
          <cell r="I28" t="str">
            <v>NE</v>
          </cell>
          <cell r="J28">
            <v>43.92</v>
          </cell>
          <cell r="K28">
            <v>6.6</v>
          </cell>
        </row>
        <row r="29">
          <cell r="B29">
            <v>24.837500000000002</v>
          </cell>
          <cell r="C29">
            <v>29.7</v>
          </cell>
          <cell r="D29">
            <v>21.5</v>
          </cell>
          <cell r="E29">
            <v>87.291666666666671</v>
          </cell>
          <cell r="F29">
            <v>96</v>
          </cell>
          <cell r="G29">
            <v>67</v>
          </cell>
          <cell r="H29">
            <v>16.920000000000002</v>
          </cell>
          <cell r="I29" t="str">
            <v>N</v>
          </cell>
          <cell r="J29">
            <v>47.88</v>
          </cell>
          <cell r="K29">
            <v>37.4</v>
          </cell>
        </row>
        <row r="30">
          <cell r="B30">
            <v>24.920833333333331</v>
          </cell>
          <cell r="C30">
            <v>30.5</v>
          </cell>
          <cell r="D30">
            <v>21.4</v>
          </cell>
          <cell r="E30">
            <v>80.583333333333329</v>
          </cell>
          <cell r="F30">
            <v>95</v>
          </cell>
          <cell r="G30">
            <v>56</v>
          </cell>
          <cell r="H30">
            <v>11.879999999999999</v>
          </cell>
          <cell r="I30" t="str">
            <v>N</v>
          </cell>
          <cell r="J30">
            <v>29.16</v>
          </cell>
          <cell r="K30">
            <v>9.8000000000000007</v>
          </cell>
        </row>
        <row r="31">
          <cell r="B31">
            <v>26.729166666666671</v>
          </cell>
          <cell r="C31">
            <v>32.4</v>
          </cell>
          <cell r="D31">
            <v>23.2</v>
          </cell>
          <cell r="E31">
            <v>72.958333333333329</v>
          </cell>
          <cell r="F31">
            <v>89</v>
          </cell>
          <cell r="G31">
            <v>50</v>
          </cell>
          <cell r="H31">
            <v>8.2799999999999994</v>
          </cell>
          <cell r="I31" t="str">
            <v>NO</v>
          </cell>
          <cell r="J31">
            <v>51.84</v>
          </cell>
          <cell r="K31">
            <v>0.60000000000000009</v>
          </cell>
        </row>
        <row r="32">
          <cell r="B32">
            <v>26.433333333333334</v>
          </cell>
          <cell r="C32">
            <v>31.4</v>
          </cell>
          <cell r="D32">
            <v>23.5</v>
          </cell>
          <cell r="E32">
            <v>74.458333333333329</v>
          </cell>
          <cell r="F32">
            <v>91</v>
          </cell>
          <cell r="G32">
            <v>54</v>
          </cell>
          <cell r="H32">
            <v>9</v>
          </cell>
          <cell r="I32" t="str">
            <v>NE</v>
          </cell>
          <cell r="J32">
            <v>24.840000000000003</v>
          </cell>
          <cell r="K32">
            <v>1.6</v>
          </cell>
        </row>
        <row r="33">
          <cell r="B33">
            <v>25.754166666666663</v>
          </cell>
          <cell r="C33">
            <v>31.1</v>
          </cell>
          <cell r="D33">
            <v>22.3</v>
          </cell>
          <cell r="E33">
            <v>76.708333333333329</v>
          </cell>
          <cell r="F33">
            <v>93</v>
          </cell>
          <cell r="G33">
            <v>55</v>
          </cell>
          <cell r="H33">
            <v>10.8</v>
          </cell>
          <cell r="I33" t="str">
            <v>SE</v>
          </cell>
          <cell r="J33">
            <v>27.36</v>
          </cell>
          <cell r="K33">
            <v>3.0000000000000009</v>
          </cell>
        </row>
        <row r="34">
          <cell r="B34">
            <v>26.387499999999999</v>
          </cell>
          <cell r="C34">
            <v>29.6</v>
          </cell>
          <cell r="D34">
            <v>23.8</v>
          </cell>
          <cell r="E34">
            <v>78.166666666666671</v>
          </cell>
          <cell r="F34">
            <v>91</v>
          </cell>
          <cell r="G34">
            <v>66</v>
          </cell>
          <cell r="H34">
            <v>13.68</v>
          </cell>
          <cell r="I34" t="str">
            <v>N</v>
          </cell>
          <cell r="J34">
            <v>28.44</v>
          </cell>
          <cell r="K34">
            <v>0.2</v>
          </cell>
        </row>
        <row r="35">
          <cell r="I35" t="str">
            <v>N</v>
          </cell>
        </row>
      </sheetData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5">
          <cell r="B5" t="str">
            <v>*</v>
          </cell>
        </row>
      </sheetData>
      <sheetData sheetId="10" refreshError="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>
            <v>30.619999999999997</v>
          </cell>
          <cell r="C13">
            <v>32.9</v>
          </cell>
          <cell r="D13">
            <v>27</v>
          </cell>
          <cell r="E13">
            <v>59.6</v>
          </cell>
          <cell r="F13">
            <v>84</v>
          </cell>
          <cell r="G13">
            <v>47</v>
          </cell>
          <cell r="H13">
            <v>2.52</v>
          </cell>
          <cell r="I13" t="str">
            <v>SE</v>
          </cell>
          <cell r="J13">
            <v>8.64</v>
          </cell>
          <cell r="K13">
            <v>5.8</v>
          </cell>
        </row>
        <row r="14">
          <cell r="B14">
            <v>28.212499999999995</v>
          </cell>
          <cell r="C14">
            <v>35.200000000000003</v>
          </cell>
          <cell r="D14">
            <v>21.8</v>
          </cell>
          <cell r="E14">
            <v>71.166666666666671</v>
          </cell>
          <cell r="F14">
            <v>95</v>
          </cell>
          <cell r="G14">
            <v>41</v>
          </cell>
          <cell r="H14">
            <v>10.44</v>
          </cell>
          <cell r="I14" t="str">
            <v>SE</v>
          </cell>
          <cell r="J14">
            <v>19.079999999999998</v>
          </cell>
          <cell r="K14">
            <v>0</v>
          </cell>
        </row>
        <row r="15">
          <cell r="B15">
            <v>29.041666666666668</v>
          </cell>
          <cell r="C15">
            <v>35</v>
          </cell>
          <cell r="D15">
            <v>23.2</v>
          </cell>
          <cell r="E15">
            <v>70.5</v>
          </cell>
          <cell r="F15">
            <v>93</v>
          </cell>
          <cell r="G15">
            <v>48</v>
          </cell>
          <cell r="H15">
            <v>14.04</v>
          </cell>
          <cell r="I15" t="str">
            <v>NO</v>
          </cell>
          <cell r="J15">
            <v>32.4</v>
          </cell>
          <cell r="K15">
            <v>0</v>
          </cell>
        </row>
        <row r="16">
          <cell r="B16">
            <v>22.841666666666665</v>
          </cell>
          <cell r="C16">
            <v>28.9</v>
          </cell>
          <cell r="D16">
            <v>19.2</v>
          </cell>
          <cell r="E16">
            <v>88.708333333333329</v>
          </cell>
          <cell r="F16">
            <v>96</v>
          </cell>
          <cell r="G16">
            <v>72</v>
          </cell>
          <cell r="H16">
            <v>19.440000000000001</v>
          </cell>
          <cell r="I16" t="str">
            <v>SE</v>
          </cell>
          <cell r="J16">
            <v>50.04</v>
          </cell>
          <cell r="K16">
            <v>29.599999999999998</v>
          </cell>
        </row>
        <row r="17">
          <cell r="B17">
            <v>25.116666666666671</v>
          </cell>
          <cell r="C17">
            <v>32.799999999999997</v>
          </cell>
          <cell r="D17">
            <v>19.8</v>
          </cell>
          <cell r="E17">
            <v>77.916666666666671</v>
          </cell>
          <cell r="F17">
            <v>98</v>
          </cell>
          <cell r="G17">
            <v>46</v>
          </cell>
          <cell r="H17">
            <v>10.44</v>
          </cell>
          <cell r="I17" t="str">
            <v>S</v>
          </cell>
          <cell r="J17">
            <v>22.68</v>
          </cell>
          <cell r="K17">
            <v>0</v>
          </cell>
        </row>
        <row r="18">
          <cell r="B18">
            <v>25.204166666666669</v>
          </cell>
          <cell r="C18">
            <v>31.5</v>
          </cell>
          <cell r="D18">
            <v>19.600000000000001</v>
          </cell>
          <cell r="E18">
            <v>60.458333333333336</v>
          </cell>
          <cell r="F18">
            <v>90</v>
          </cell>
          <cell r="G18">
            <v>28</v>
          </cell>
          <cell r="H18">
            <v>11.879999999999999</v>
          </cell>
          <cell r="I18" t="str">
            <v>S</v>
          </cell>
          <cell r="J18">
            <v>28.08</v>
          </cell>
          <cell r="K18">
            <v>0.2</v>
          </cell>
        </row>
        <row r="19">
          <cell r="B19">
            <v>24.024999999999995</v>
          </cell>
          <cell r="C19">
            <v>32.6</v>
          </cell>
          <cell r="D19">
            <v>15.3</v>
          </cell>
          <cell r="E19">
            <v>60.083333333333336</v>
          </cell>
          <cell r="F19">
            <v>93</v>
          </cell>
          <cell r="G19">
            <v>24</v>
          </cell>
          <cell r="H19">
            <v>10.08</v>
          </cell>
          <cell r="I19" t="str">
            <v>S</v>
          </cell>
          <cell r="J19">
            <v>21.240000000000002</v>
          </cell>
          <cell r="K19">
            <v>0</v>
          </cell>
        </row>
        <row r="20">
          <cell r="B20">
            <v>24.933333333333337</v>
          </cell>
          <cell r="C20">
            <v>33.5</v>
          </cell>
          <cell r="D20">
            <v>15.8</v>
          </cell>
          <cell r="E20">
            <v>60.625</v>
          </cell>
          <cell r="F20">
            <v>94</v>
          </cell>
          <cell r="G20">
            <v>28</v>
          </cell>
          <cell r="H20">
            <v>10.44</v>
          </cell>
          <cell r="I20" t="str">
            <v>SE</v>
          </cell>
          <cell r="J20">
            <v>26.28</v>
          </cell>
          <cell r="K20">
            <v>0</v>
          </cell>
        </row>
        <row r="21">
          <cell r="B21">
            <v>26.291666666666668</v>
          </cell>
          <cell r="C21">
            <v>33.5</v>
          </cell>
          <cell r="D21">
            <v>18.5</v>
          </cell>
          <cell r="E21">
            <v>52.666666666666664</v>
          </cell>
          <cell r="F21">
            <v>86</v>
          </cell>
          <cell r="G21">
            <v>22</v>
          </cell>
          <cell r="H21">
            <v>14.4</v>
          </cell>
          <cell r="I21" t="str">
            <v>SE</v>
          </cell>
          <cell r="J21">
            <v>33.119999999999997</v>
          </cell>
          <cell r="K21">
            <v>0</v>
          </cell>
        </row>
        <row r="22">
          <cell r="B22">
            <v>26.733333333333338</v>
          </cell>
          <cell r="C22">
            <v>35.6</v>
          </cell>
          <cell r="D22">
            <v>18.3</v>
          </cell>
          <cell r="E22">
            <v>54.625</v>
          </cell>
          <cell r="F22">
            <v>90</v>
          </cell>
          <cell r="G22">
            <v>22</v>
          </cell>
          <cell r="H22">
            <v>15.840000000000002</v>
          </cell>
          <cell r="I22" t="str">
            <v>SE</v>
          </cell>
          <cell r="J22">
            <v>30.6</v>
          </cell>
          <cell r="K22">
            <v>0</v>
          </cell>
        </row>
        <row r="23">
          <cell r="B23">
            <v>23.991666666666664</v>
          </cell>
          <cell r="C23">
            <v>32.200000000000003</v>
          </cell>
          <cell r="D23">
            <v>18.5</v>
          </cell>
          <cell r="E23">
            <v>76.125</v>
          </cell>
          <cell r="F23">
            <v>92</v>
          </cell>
          <cell r="G23">
            <v>47</v>
          </cell>
          <cell r="H23">
            <v>12.24</v>
          </cell>
          <cell r="I23" t="str">
            <v>SE</v>
          </cell>
          <cell r="J23">
            <v>30.96</v>
          </cell>
          <cell r="K23">
            <v>1.2000000000000002</v>
          </cell>
        </row>
        <row r="24">
          <cell r="B24">
            <v>23.687499999999996</v>
          </cell>
          <cell r="C24">
            <v>26.7</v>
          </cell>
          <cell r="D24">
            <v>21.6</v>
          </cell>
          <cell r="E24">
            <v>85</v>
          </cell>
          <cell r="F24">
            <v>96</v>
          </cell>
          <cell r="G24">
            <v>74</v>
          </cell>
          <cell r="H24">
            <v>7.5600000000000005</v>
          </cell>
          <cell r="I24" t="str">
            <v>S</v>
          </cell>
          <cell r="J24">
            <v>17.64</v>
          </cell>
          <cell r="K24">
            <v>3.6</v>
          </cell>
        </row>
        <row r="25">
          <cell r="B25">
            <v>27.137500000000003</v>
          </cell>
          <cell r="C25">
            <v>33.6</v>
          </cell>
          <cell r="D25">
            <v>22</v>
          </cell>
          <cell r="E25">
            <v>76.375</v>
          </cell>
          <cell r="F25">
            <v>96</v>
          </cell>
          <cell r="G25">
            <v>55</v>
          </cell>
          <cell r="H25">
            <v>14.4</v>
          </cell>
          <cell r="I25" t="str">
            <v>NO</v>
          </cell>
          <cell r="J25">
            <v>33.840000000000003</v>
          </cell>
          <cell r="K25">
            <v>0</v>
          </cell>
        </row>
        <row r="26">
          <cell r="B26">
            <v>22.683333333333341</v>
          </cell>
          <cell r="C26">
            <v>27</v>
          </cell>
          <cell r="D26">
            <v>19.8</v>
          </cell>
          <cell r="E26">
            <v>92.083333333333329</v>
          </cell>
          <cell r="F26">
            <v>97</v>
          </cell>
          <cell r="G26">
            <v>79</v>
          </cell>
          <cell r="H26">
            <v>11.16</v>
          </cell>
          <cell r="I26" t="str">
            <v>SO</v>
          </cell>
          <cell r="J26">
            <v>42.12</v>
          </cell>
          <cell r="K26">
            <v>49.400000000000006</v>
          </cell>
        </row>
        <row r="27">
          <cell r="B27">
            <v>24.537499999999998</v>
          </cell>
          <cell r="C27">
            <v>31.6</v>
          </cell>
          <cell r="D27">
            <v>19.5</v>
          </cell>
          <cell r="E27">
            <v>81</v>
          </cell>
          <cell r="F27">
            <v>98</v>
          </cell>
          <cell r="G27">
            <v>50</v>
          </cell>
          <cell r="H27">
            <v>7.5600000000000005</v>
          </cell>
          <cell r="I27" t="str">
            <v>S</v>
          </cell>
          <cell r="J27">
            <v>17.64</v>
          </cell>
          <cell r="K27">
            <v>0</v>
          </cell>
        </row>
        <row r="28">
          <cell r="B28">
            <v>27.870833333333337</v>
          </cell>
          <cell r="C28">
            <v>33.799999999999997</v>
          </cell>
          <cell r="D28">
            <v>22.9</v>
          </cell>
          <cell r="E28">
            <v>73.625</v>
          </cell>
          <cell r="F28">
            <v>96</v>
          </cell>
          <cell r="G28">
            <v>48</v>
          </cell>
          <cell r="H28">
            <v>15.840000000000002</v>
          </cell>
          <cell r="I28" t="str">
            <v>NO</v>
          </cell>
          <cell r="J28">
            <v>32.76</v>
          </cell>
          <cell r="K28">
            <v>0</v>
          </cell>
        </row>
        <row r="29">
          <cell r="B29">
            <v>26.812500000000004</v>
          </cell>
          <cell r="C29">
            <v>33.4</v>
          </cell>
          <cell r="D29">
            <v>22.6</v>
          </cell>
          <cell r="E29">
            <v>82.083333333333329</v>
          </cell>
          <cell r="F29">
            <v>97</v>
          </cell>
          <cell r="G29">
            <v>54</v>
          </cell>
          <cell r="H29">
            <v>16.2</v>
          </cell>
          <cell r="I29" t="str">
            <v>NO</v>
          </cell>
          <cell r="J29">
            <v>42.12</v>
          </cell>
          <cell r="K29">
            <v>64.2</v>
          </cell>
        </row>
        <row r="30">
          <cell r="B30">
            <v>23.779166666666672</v>
          </cell>
          <cell r="C30">
            <v>27</v>
          </cell>
          <cell r="D30">
            <v>21.4</v>
          </cell>
          <cell r="E30">
            <v>90.375</v>
          </cell>
          <cell r="F30">
            <v>97</v>
          </cell>
          <cell r="G30">
            <v>79</v>
          </cell>
          <cell r="H30">
            <v>11.520000000000001</v>
          </cell>
          <cell r="I30" t="str">
            <v>N</v>
          </cell>
          <cell r="J30">
            <v>39.96</v>
          </cell>
          <cell r="K30">
            <v>25.400000000000002</v>
          </cell>
        </row>
        <row r="31">
          <cell r="B31">
            <v>25.325000000000003</v>
          </cell>
          <cell r="C31">
            <v>32.299999999999997</v>
          </cell>
          <cell r="D31">
            <v>22.2</v>
          </cell>
          <cell r="E31">
            <v>85.083333333333329</v>
          </cell>
          <cell r="F31">
            <v>97</v>
          </cell>
          <cell r="G31">
            <v>57</v>
          </cell>
          <cell r="H31">
            <v>10.44</v>
          </cell>
          <cell r="I31" t="str">
            <v>N</v>
          </cell>
          <cell r="J31">
            <v>21.96</v>
          </cell>
          <cell r="K31">
            <v>7.4</v>
          </cell>
        </row>
        <row r="32">
          <cell r="B32">
            <v>25.795833333333334</v>
          </cell>
          <cell r="C32">
            <v>33.6</v>
          </cell>
          <cell r="D32">
            <v>22.1</v>
          </cell>
          <cell r="E32">
            <v>83.666666666666671</v>
          </cell>
          <cell r="F32">
            <v>97</v>
          </cell>
          <cell r="G32">
            <v>53</v>
          </cell>
          <cell r="H32">
            <v>11.520000000000001</v>
          </cell>
          <cell r="I32" t="str">
            <v>SE</v>
          </cell>
          <cell r="J32">
            <v>35.28</v>
          </cell>
          <cell r="K32">
            <v>1.2</v>
          </cell>
        </row>
        <row r="33">
          <cell r="B33">
            <v>26.45</v>
          </cell>
          <cell r="C33">
            <v>32</v>
          </cell>
          <cell r="D33">
            <v>21.9</v>
          </cell>
          <cell r="E33">
            <v>78.791666666666671</v>
          </cell>
          <cell r="F33">
            <v>96</v>
          </cell>
          <cell r="G33">
            <v>55</v>
          </cell>
          <cell r="H33">
            <v>11.520000000000001</v>
          </cell>
          <cell r="I33" t="str">
            <v>N</v>
          </cell>
          <cell r="J33">
            <v>29.16</v>
          </cell>
          <cell r="K33">
            <v>0.6</v>
          </cell>
        </row>
        <row r="34">
          <cell r="B34">
            <v>27.358333333333334</v>
          </cell>
          <cell r="C34">
            <v>34.200000000000003</v>
          </cell>
          <cell r="D34">
            <v>22.6</v>
          </cell>
          <cell r="E34">
            <v>78.791666666666671</v>
          </cell>
          <cell r="F34">
            <v>96</v>
          </cell>
          <cell r="G34">
            <v>52</v>
          </cell>
          <cell r="H34">
            <v>11.879999999999999</v>
          </cell>
          <cell r="I34" t="str">
            <v>NE</v>
          </cell>
          <cell r="J34">
            <v>27.720000000000002</v>
          </cell>
          <cell r="K34">
            <v>9.1999999999999993</v>
          </cell>
        </row>
        <row r="35">
          <cell r="I35" t="str">
            <v>SE</v>
          </cell>
        </row>
      </sheetData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5">
          <cell r="B5">
            <v>25.404166666666658</v>
          </cell>
        </row>
      </sheetData>
      <sheetData sheetId="10" refreshError="1">
        <row r="5">
          <cell r="B5">
            <v>26.2</v>
          </cell>
          <cell r="C5">
            <v>31.8</v>
          </cell>
          <cell r="D5">
            <v>22.6</v>
          </cell>
          <cell r="E5">
            <v>73.333333333333329</v>
          </cell>
          <cell r="F5">
            <v>93</v>
          </cell>
          <cell r="G5">
            <v>45</v>
          </cell>
          <cell r="H5">
            <v>15.120000000000001</v>
          </cell>
          <cell r="I5" t="str">
            <v>L</v>
          </cell>
          <cell r="J5">
            <v>32.04</v>
          </cell>
          <cell r="K5">
            <v>0</v>
          </cell>
        </row>
        <row r="6">
          <cell r="B6">
            <v>25.595833333333331</v>
          </cell>
          <cell r="C6">
            <v>33.6</v>
          </cell>
          <cell r="D6">
            <v>21</v>
          </cell>
          <cell r="E6">
            <v>79.875</v>
          </cell>
          <cell r="F6">
            <v>96</v>
          </cell>
          <cell r="G6">
            <v>42</v>
          </cell>
          <cell r="H6">
            <v>18.36</v>
          </cell>
          <cell r="I6" t="str">
            <v>O</v>
          </cell>
          <cell r="J6">
            <v>51.480000000000004</v>
          </cell>
          <cell r="K6">
            <v>54.20000000000001</v>
          </cell>
        </row>
        <row r="7">
          <cell r="B7">
            <v>23.687500000000004</v>
          </cell>
          <cell r="C7">
            <v>28</v>
          </cell>
          <cell r="D7">
            <v>21.2</v>
          </cell>
          <cell r="E7">
            <v>86.125</v>
          </cell>
          <cell r="F7">
            <v>95</v>
          </cell>
          <cell r="G7">
            <v>68</v>
          </cell>
          <cell r="H7">
            <v>23.759999999999998</v>
          </cell>
          <cell r="I7" t="str">
            <v>NE</v>
          </cell>
          <cell r="J7">
            <v>35.64</v>
          </cell>
          <cell r="K7">
            <v>0.8</v>
          </cell>
        </row>
        <row r="8">
          <cell r="B8">
            <v>24.595833333333331</v>
          </cell>
          <cell r="C8">
            <v>31.4</v>
          </cell>
          <cell r="D8">
            <v>21.8</v>
          </cell>
          <cell r="E8">
            <v>85.25</v>
          </cell>
          <cell r="F8">
            <v>96</v>
          </cell>
          <cell r="G8">
            <v>50</v>
          </cell>
          <cell r="H8">
            <v>18.36</v>
          </cell>
          <cell r="I8" t="str">
            <v>N</v>
          </cell>
          <cell r="J8">
            <v>51.84</v>
          </cell>
          <cell r="K8">
            <v>18.400000000000002</v>
          </cell>
        </row>
        <row r="9">
          <cell r="B9">
            <v>25.991666666666671</v>
          </cell>
          <cell r="C9">
            <v>32.1</v>
          </cell>
          <cell r="D9">
            <v>21.3</v>
          </cell>
          <cell r="E9">
            <v>76.75</v>
          </cell>
          <cell r="F9">
            <v>96</v>
          </cell>
          <cell r="G9">
            <v>47</v>
          </cell>
          <cell r="H9">
            <v>11.879999999999999</v>
          </cell>
          <cell r="I9" t="str">
            <v>L</v>
          </cell>
          <cell r="J9">
            <v>25.2</v>
          </cell>
          <cell r="K9">
            <v>0</v>
          </cell>
        </row>
        <row r="10">
          <cell r="B10">
            <v>26.495833333333337</v>
          </cell>
          <cell r="C10">
            <v>32.700000000000003</v>
          </cell>
          <cell r="D10">
            <v>21.3</v>
          </cell>
          <cell r="E10">
            <v>69.375</v>
          </cell>
          <cell r="F10">
            <v>89</v>
          </cell>
          <cell r="G10">
            <v>49</v>
          </cell>
          <cell r="H10">
            <v>27.720000000000002</v>
          </cell>
          <cell r="I10" t="str">
            <v>L</v>
          </cell>
          <cell r="J10">
            <v>48.24</v>
          </cell>
          <cell r="K10">
            <v>0.2</v>
          </cell>
        </row>
        <row r="11">
          <cell r="B11">
            <v>27.25</v>
          </cell>
          <cell r="C11">
            <v>33.700000000000003</v>
          </cell>
          <cell r="D11">
            <v>21.4</v>
          </cell>
          <cell r="E11">
            <v>62.5</v>
          </cell>
          <cell r="F11">
            <v>86</v>
          </cell>
          <cell r="G11">
            <v>39</v>
          </cell>
          <cell r="H11">
            <v>35.64</v>
          </cell>
          <cell r="I11" t="str">
            <v>NE</v>
          </cell>
          <cell r="J11">
            <v>81.72</v>
          </cell>
          <cell r="K11">
            <v>0</v>
          </cell>
        </row>
        <row r="12">
          <cell r="B12">
            <v>22.408333333333331</v>
          </cell>
          <cell r="C12">
            <v>26</v>
          </cell>
          <cell r="D12">
            <v>20</v>
          </cell>
          <cell r="E12">
            <v>82.875</v>
          </cell>
          <cell r="F12">
            <v>95</v>
          </cell>
          <cell r="G12">
            <v>67</v>
          </cell>
          <cell r="H12">
            <v>28.44</v>
          </cell>
          <cell r="I12" t="str">
            <v>S</v>
          </cell>
          <cell r="J12">
            <v>57.24</v>
          </cell>
          <cell r="K12">
            <v>10.4</v>
          </cell>
        </row>
        <row r="13">
          <cell r="B13">
            <v>25.133333333333326</v>
          </cell>
          <cell r="C13">
            <v>31.1</v>
          </cell>
          <cell r="D13">
            <v>20.6</v>
          </cell>
          <cell r="E13">
            <v>73.75</v>
          </cell>
          <cell r="F13">
            <v>95</v>
          </cell>
          <cell r="G13">
            <v>43</v>
          </cell>
          <cell r="H13">
            <v>11.520000000000001</v>
          </cell>
          <cell r="I13" t="str">
            <v>SE</v>
          </cell>
          <cell r="J13">
            <v>30.96</v>
          </cell>
          <cell r="K13">
            <v>0</v>
          </cell>
        </row>
        <row r="14">
          <cell r="B14">
            <v>26.791666666666668</v>
          </cell>
          <cell r="C14">
            <v>32</v>
          </cell>
          <cell r="D14">
            <v>21.7</v>
          </cell>
          <cell r="E14">
            <v>57.375</v>
          </cell>
          <cell r="F14">
            <v>87</v>
          </cell>
          <cell r="G14">
            <v>30</v>
          </cell>
          <cell r="H14">
            <v>23.400000000000002</v>
          </cell>
          <cell r="I14" t="str">
            <v>L</v>
          </cell>
          <cell r="J14">
            <v>34.200000000000003</v>
          </cell>
          <cell r="K14">
            <v>0</v>
          </cell>
        </row>
        <row r="15">
          <cell r="B15">
            <v>26.549999999999997</v>
          </cell>
          <cell r="C15">
            <v>33.1</v>
          </cell>
          <cell r="D15">
            <v>19.899999999999999</v>
          </cell>
          <cell r="E15">
            <v>53.208333333333336</v>
          </cell>
          <cell r="F15">
            <v>85</v>
          </cell>
          <cell r="G15">
            <v>33</v>
          </cell>
          <cell r="H15">
            <v>22.32</v>
          </cell>
          <cell r="I15" t="str">
            <v>L</v>
          </cell>
          <cell r="J15">
            <v>38.159999999999997</v>
          </cell>
          <cell r="K15">
            <v>0</v>
          </cell>
        </row>
        <row r="16">
          <cell r="B16">
            <v>22.783333333333335</v>
          </cell>
          <cell r="C16">
            <v>28.9</v>
          </cell>
          <cell r="D16">
            <v>19.5</v>
          </cell>
          <cell r="E16">
            <v>79.958333333333329</v>
          </cell>
          <cell r="F16">
            <v>96</v>
          </cell>
          <cell r="G16">
            <v>49</v>
          </cell>
          <cell r="H16">
            <v>21.6</v>
          </cell>
          <cell r="I16" t="str">
            <v>NE</v>
          </cell>
          <cell r="J16">
            <v>82.44</v>
          </cell>
          <cell r="K16">
            <v>30.4</v>
          </cell>
        </row>
        <row r="17">
          <cell r="B17">
            <v>24.404166666666669</v>
          </cell>
          <cell r="C17">
            <v>30.6</v>
          </cell>
          <cell r="D17">
            <v>19.3</v>
          </cell>
          <cell r="E17">
            <v>71.583333333333329</v>
          </cell>
          <cell r="F17">
            <v>93</v>
          </cell>
          <cell r="G17">
            <v>41</v>
          </cell>
          <cell r="H17">
            <v>16.2</v>
          </cell>
          <cell r="I17" t="str">
            <v>SO</v>
          </cell>
          <cell r="J17">
            <v>32.04</v>
          </cell>
          <cell r="K17">
            <v>0</v>
          </cell>
        </row>
        <row r="18">
          <cell r="B18">
            <v>23.75</v>
          </cell>
          <cell r="C18">
            <v>29.2</v>
          </cell>
          <cell r="D18">
            <v>18.8</v>
          </cell>
          <cell r="E18">
            <v>68.333333333333329</v>
          </cell>
          <cell r="F18">
            <v>89</v>
          </cell>
          <cell r="G18">
            <v>37</v>
          </cell>
          <cell r="H18">
            <v>17.64</v>
          </cell>
          <cell r="I18" t="str">
            <v>SO</v>
          </cell>
          <cell r="J18">
            <v>30.240000000000002</v>
          </cell>
          <cell r="K18">
            <v>0</v>
          </cell>
        </row>
        <row r="19">
          <cell r="B19">
            <v>23.349999999999998</v>
          </cell>
          <cell r="C19">
            <v>29.5</v>
          </cell>
          <cell r="D19">
            <v>17.8</v>
          </cell>
          <cell r="E19">
            <v>59.416666666666664</v>
          </cell>
          <cell r="F19">
            <v>81</v>
          </cell>
          <cell r="G19">
            <v>31</v>
          </cell>
          <cell r="H19">
            <v>23.759999999999998</v>
          </cell>
          <cell r="I19" t="str">
            <v>SE</v>
          </cell>
          <cell r="J19">
            <v>37.440000000000005</v>
          </cell>
          <cell r="K19">
            <v>0</v>
          </cell>
        </row>
        <row r="20">
          <cell r="B20">
            <v>23.75833333333334</v>
          </cell>
          <cell r="C20">
            <v>29.8</v>
          </cell>
          <cell r="D20">
            <v>17.5</v>
          </cell>
          <cell r="E20">
            <v>50.875</v>
          </cell>
          <cell r="F20">
            <v>77</v>
          </cell>
          <cell r="G20">
            <v>23</v>
          </cell>
          <cell r="H20">
            <v>23.400000000000002</v>
          </cell>
          <cell r="I20" t="str">
            <v>S</v>
          </cell>
          <cell r="J20">
            <v>36.36</v>
          </cell>
          <cell r="K20">
            <v>0</v>
          </cell>
        </row>
        <row r="21">
          <cell r="B21">
            <v>24.566666666666663</v>
          </cell>
          <cell r="C21">
            <v>30.5</v>
          </cell>
          <cell r="D21">
            <v>18.899999999999999</v>
          </cell>
          <cell r="E21">
            <v>45</v>
          </cell>
          <cell r="F21">
            <v>68</v>
          </cell>
          <cell r="G21">
            <v>22</v>
          </cell>
          <cell r="H21">
            <v>22.68</v>
          </cell>
          <cell r="I21" t="str">
            <v>SE</v>
          </cell>
          <cell r="J21">
            <v>37.440000000000005</v>
          </cell>
          <cell r="K21">
            <v>0</v>
          </cell>
        </row>
        <row r="22">
          <cell r="B22">
            <v>25.004166666666663</v>
          </cell>
          <cell r="C22">
            <v>32.4</v>
          </cell>
          <cell r="D22">
            <v>17.899999999999999</v>
          </cell>
          <cell r="E22">
            <v>45.791666666666664</v>
          </cell>
          <cell r="F22">
            <v>68</v>
          </cell>
          <cell r="G22">
            <v>26</v>
          </cell>
          <cell r="H22">
            <v>23.040000000000003</v>
          </cell>
          <cell r="I22" t="str">
            <v>L</v>
          </cell>
          <cell r="J22">
            <v>38.519999999999996</v>
          </cell>
          <cell r="K22">
            <v>0</v>
          </cell>
        </row>
        <row r="23">
          <cell r="B23">
            <v>25.724999999999998</v>
          </cell>
          <cell r="C23">
            <v>33.4</v>
          </cell>
          <cell r="D23">
            <v>21.8</v>
          </cell>
          <cell r="E23">
            <v>60</v>
          </cell>
          <cell r="F23">
            <v>79</v>
          </cell>
          <cell r="G23">
            <v>35</v>
          </cell>
          <cell r="H23">
            <v>21.96</v>
          </cell>
          <cell r="I23" t="str">
            <v>L</v>
          </cell>
          <cell r="J23">
            <v>46.080000000000005</v>
          </cell>
          <cell r="K23">
            <v>0</v>
          </cell>
        </row>
        <row r="24">
          <cell r="B24">
            <v>23.454166666666669</v>
          </cell>
          <cell r="C24">
            <v>28.9</v>
          </cell>
          <cell r="D24">
            <v>20.399999999999999</v>
          </cell>
          <cell r="E24">
            <v>77</v>
          </cell>
          <cell r="F24">
            <v>90</v>
          </cell>
          <cell r="G24">
            <v>58</v>
          </cell>
          <cell r="H24">
            <v>20.52</v>
          </cell>
          <cell r="I24" t="str">
            <v>L</v>
          </cell>
          <cell r="J24">
            <v>53.64</v>
          </cell>
          <cell r="K24">
            <v>3</v>
          </cell>
        </row>
        <row r="25">
          <cell r="B25">
            <v>24.837500000000002</v>
          </cell>
          <cell r="C25">
            <v>31.7</v>
          </cell>
          <cell r="D25">
            <v>20.7</v>
          </cell>
          <cell r="E25">
            <v>75.458333333333329</v>
          </cell>
          <cell r="F25">
            <v>92</v>
          </cell>
          <cell r="G25">
            <v>44</v>
          </cell>
          <cell r="H25">
            <v>19.440000000000001</v>
          </cell>
          <cell r="I25" t="str">
            <v>NE</v>
          </cell>
          <cell r="J25">
            <v>32.04</v>
          </cell>
          <cell r="K25">
            <v>0.8</v>
          </cell>
        </row>
        <row r="26">
          <cell r="B26">
            <v>22.570833333333336</v>
          </cell>
          <cell r="C26">
            <v>27.4</v>
          </cell>
          <cell r="D26">
            <v>19.600000000000001</v>
          </cell>
          <cell r="E26">
            <v>85.291666666666671</v>
          </cell>
          <cell r="F26">
            <v>95</v>
          </cell>
          <cell r="G26">
            <v>66</v>
          </cell>
          <cell r="H26">
            <v>22.68</v>
          </cell>
          <cell r="I26" t="str">
            <v>NO</v>
          </cell>
          <cell r="J26">
            <v>64.8</v>
          </cell>
          <cell r="K26">
            <v>45</v>
          </cell>
        </row>
        <row r="27">
          <cell r="B27">
            <v>23.462499999999995</v>
          </cell>
          <cell r="C27">
            <v>29.2</v>
          </cell>
          <cell r="D27">
            <v>19.7</v>
          </cell>
          <cell r="E27">
            <v>80.166666666666671</v>
          </cell>
          <cell r="F27">
            <v>95</v>
          </cell>
          <cell r="G27">
            <v>54</v>
          </cell>
          <cell r="H27">
            <v>13.68</v>
          </cell>
          <cell r="I27" t="str">
            <v>L</v>
          </cell>
          <cell r="J27">
            <v>27</v>
          </cell>
          <cell r="K27">
            <v>0</v>
          </cell>
        </row>
        <row r="28">
          <cell r="B28">
            <v>25.320833333333336</v>
          </cell>
          <cell r="C28">
            <v>30.3</v>
          </cell>
          <cell r="D28">
            <v>23.1</v>
          </cell>
          <cell r="E28">
            <v>80.541666666666671</v>
          </cell>
          <cell r="F28">
            <v>93</v>
          </cell>
          <cell r="G28">
            <v>59</v>
          </cell>
          <cell r="H28">
            <v>18.36</v>
          </cell>
          <cell r="I28" t="str">
            <v>NE</v>
          </cell>
          <cell r="J28">
            <v>34.92</v>
          </cell>
          <cell r="K28">
            <v>2.4</v>
          </cell>
        </row>
        <row r="29">
          <cell r="B29">
            <v>24.270833333333332</v>
          </cell>
          <cell r="C29">
            <v>28.8</v>
          </cell>
          <cell r="D29">
            <v>21.5</v>
          </cell>
          <cell r="E29">
            <v>85.583333333333329</v>
          </cell>
          <cell r="F29">
            <v>94</v>
          </cell>
          <cell r="G29">
            <v>68</v>
          </cell>
          <cell r="H29">
            <v>22.32</v>
          </cell>
          <cell r="I29" t="str">
            <v>NE</v>
          </cell>
          <cell r="J29">
            <v>58.680000000000007</v>
          </cell>
          <cell r="K29">
            <v>19</v>
          </cell>
        </row>
        <row r="30">
          <cell r="B30">
            <v>24.479166666666668</v>
          </cell>
          <cell r="C30">
            <v>30.3</v>
          </cell>
          <cell r="D30">
            <v>20.9</v>
          </cell>
          <cell r="E30">
            <v>81.625</v>
          </cell>
          <cell r="F30">
            <v>95</v>
          </cell>
          <cell r="G30">
            <v>53</v>
          </cell>
          <cell r="H30">
            <v>14.4</v>
          </cell>
          <cell r="I30" t="str">
            <v>S</v>
          </cell>
          <cell r="J30">
            <v>26.64</v>
          </cell>
          <cell r="K30">
            <v>1.2000000000000002</v>
          </cell>
        </row>
        <row r="31">
          <cell r="B31">
            <v>25.162499999999998</v>
          </cell>
          <cell r="C31">
            <v>31</v>
          </cell>
          <cell r="D31">
            <v>22.3</v>
          </cell>
          <cell r="E31">
            <v>80.666666666666671</v>
          </cell>
          <cell r="F31">
            <v>93</v>
          </cell>
          <cell r="G31">
            <v>52</v>
          </cell>
          <cell r="H31">
            <v>16.2</v>
          </cell>
          <cell r="I31" t="str">
            <v>O</v>
          </cell>
          <cell r="J31">
            <v>50.4</v>
          </cell>
          <cell r="K31">
            <v>8.7999999999999989</v>
          </cell>
        </row>
        <row r="32">
          <cell r="B32">
            <v>25.287499999999998</v>
          </cell>
          <cell r="C32">
            <v>29.6</v>
          </cell>
          <cell r="D32">
            <v>22.1</v>
          </cell>
          <cell r="E32">
            <v>78.458333333333329</v>
          </cell>
          <cell r="F32">
            <v>91</v>
          </cell>
          <cell r="G32">
            <v>58</v>
          </cell>
          <cell r="H32">
            <v>17.28</v>
          </cell>
          <cell r="I32" t="str">
            <v>L</v>
          </cell>
          <cell r="J32">
            <v>30.6</v>
          </cell>
          <cell r="K32">
            <v>0</v>
          </cell>
        </row>
        <row r="33">
          <cell r="B33">
            <v>25.795833333333334</v>
          </cell>
          <cell r="C33">
            <v>30.4</v>
          </cell>
          <cell r="D33">
            <v>22</v>
          </cell>
          <cell r="E33">
            <v>70.791666666666671</v>
          </cell>
          <cell r="F33">
            <v>88</v>
          </cell>
          <cell r="G33">
            <v>53</v>
          </cell>
          <cell r="H33">
            <v>24.12</v>
          </cell>
          <cell r="I33" t="str">
            <v>L</v>
          </cell>
          <cell r="J33">
            <v>41.4</v>
          </cell>
          <cell r="K33">
            <v>0</v>
          </cell>
        </row>
        <row r="34">
          <cell r="B34">
            <v>25.324999999999992</v>
          </cell>
          <cell r="C34">
            <v>32</v>
          </cell>
          <cell r="D34">
            <v>22.5</v>
          </cell>
          <cell r="E34">
            <v>81.416666666666671</v>
          </cell>
          <cell r="F34">
            <v>93</v>
          </cell>
          <cell r="G34">
            <v>52</v>
          </cell>
          <cell r="H34">
            <v>22.32</v>
          </cell>
          <cell r="I34" t="str">
            <v>NE</v>
          </cell>
          <cell r="J34">
            <v>45.36</v>
          </cell>
          <cell r="K34">
            <v>11.199999999999998</v>
          </cell>
        </row>
        <row r="35">
          <cell r="I35" t="str">
            <v>L</v>
          </cell>
        </row>
      </sheetData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5">
          <cell r="B5">
            <v>28.654166666666669</v>
          </cell>
        </row>
      </sheetData>
      <sheetData sheetId="10" refreshError="1">
        <row r="5">
          <cell r="B5">
            <v>26.20454545454546</v>
          </cell>
          <cell r="C5">
            <v>29.9</v>
          </cell>
          <cell r="D5">
            <v>24</v>
          </cell>
          <cell r="E5">
            <v>99</v>
          </cell>
          <cell r="F5">
            <v>100</v>
          </cell>
          <cell r="G5">
            <v>64</v>
          </cell>
          <cell r="H5">
            <v>21.240000000000002</v>
          </cell>
          <cell r="I5" t="str">
            <v>NE</v>
          </cell>
          <cell r="J5">
            <v>41.4</v>
          </cell>
          <cell r="K5">
            <v>0</v>
          </cell>
        </row>
        <row r="6">
          <cell r="B6">
            <v>27.187500000000004</v>
          </cell>
          <cell r="C6">
            <v>33.200000000000003</v>
          </cell>
          <cell r="D6">
            <v>21.4</v>
          </cell>
          <cell r="E6">
            <v>95</v>
          </cell>
          <cell r="F6">
            <v>100</v>
          </cell>
          <cell r="G6">
            <v>52</v>
          </cell>
          <cell r="H6">
            <v>10.44</v>
          </cell>
          <cell r="I6" t="str">
            <v>N</v>
          </cell>
          <cell r="J6">
            <v>27.36</v>
          </cell>
          <cell r="K6">
            <v>4</v>
          </cell>
        </row>
        <row r="7">
          <cell r="B7">
            <v>27.807692307692303</v>
          </cell>
          <cell r="C7">
            <v>32.9</v>
          </cell>
          <cell r="D7">
            <v>23.2</v>
          </cell>
          <cell r="E7">
            <v>100</v>
          </cell>
          <cell r="F7">
            <v>100</v>
          </cell>
          <cell r="G7">
            <v>56</v>
          </cell>
          <cell r="H7">
            <v>13.68</v>
          </cell>
          <cell r="I7" t="str">
            <v>N</v>
          </cell>
          <cell r="J7">
            <v>30.6</v>
          </cell>
          <cell r="K7">
            <v>1</v>
          </cell>
        </row>
        <row r="8">
          <cell r="B8">
            <v>29.171428571428571</v>
          </cell>
          <cell r="C8">
            <v>32</v>
          </cell>
          <cell r="D8">
            <v>25.4</v>
          </cell>
          <cell r="E8">
            <v>87</v>
          </cell>
          <cell r="F8">
            <v>86</v>
          </cell>
          <cell r="G8">
            <v>59</v>
          </cell>
          <cell r="H8">
            <v>14.76</v>
          </cell>
          <cell r="I8" t="str">
            <v>N</v>
          </cell>
          <cell r="J8">
            <v>30.240000000000002</v>
          </cell>
          <cell r="K8">
            <v>0</v>
          </cell>
        </row>
        <row r="9">
          <cell r="B9">
            <v>28.325000000000003</v>
          </cell>
          <cell r="C9">
            <v>32.4</v>
          </cell>
          <cell r="D9">
            <v>20.399999999999999</v>
          </cell>
          <cell r="E9">
            <v>84</v>
          </cell>
          <cell r="F9">
            <v>85</v>
          </cell>
          <cell r="G9">
            <v>51</v>
          </cell>
          <cell r="H9">
            <v>6.84</v>
          </cell>
          <cell r="I9" t="str">
            <v>NE</v>
          </cell>
          <cell r="J9">
            <v>16.920000000000002</v>
          </cell>
          <cell r="K9">
            <v>0</v>
          </cell>
        </row>
        <row r="10">
          <cell r="B10">
            <v>31.78</v>
          </cell>
          <cell r="C10">
            <v>36.9</v>
          </cell>
          <cell r="D10">
            <v>23.4</v>
          </cell>
          <cell r="E10">
            <v>89</v>
          </cell>
          <cell r="F10">
            <v>89</v>
          </cell>
          <cell r="G10">
            <v>38</v>
          </cell>
          <cell r="H10">
            <v>22.68</v>
          </cell>
          <cell r="I10" t="str">
            <v>N</v>
          </cell>
          <cell r="J10">
            <v>53.64</v>
          </cell>
          <cell r="K10">
            <v>0</v>
          </cell>
        </row>
        <row r="11">
          <cell r="B11">
            <v>31.940000000000008</v>
          </cell>
          <cell r="C11">
            <v>35.5</v>
          </cell>
          <cell r="D11">
            <v>23.1</v>
          </cell>
          <cell r="E11">
            <v>86</v>
          </cell>
          <cell r="F11">
            <v>86</v>
          </cell>
          <cell r="G11">
            <v>40</v>
          </cell>
          <cell r="H11">
            <v>12.96</v>
          </cell>
          <cell r="I11" t="str">
            <v>N</v>
          </cell>
          <cell r="J11">
            <v>31.680000000000003</v>
          </cell>
          <cell r="K11">
            <v>0</v>
          </cell>
        </row>
        <row r="12">
          <cell r="B12">
            <v>27.52</v>
          </cell>
          <cell r="C12">
            <v>30.4</v>
          </cell>
          <cell r="D12">
            <v>21.4</v>
          </cell>
          <cell r="E12">
            <v>88</v>
          </cell>
          <cell r="F12">
            <v>88</v>
          </cell>
          <cell r="G12">
            <v>61</v>
          </cell>
          <cell r="H12">
            <v>9.3600000000000012</v>
          </cell>
          <cell r="I12" t="str">
            <v>NE</v>
          </cell>
          <cell r="J12">
            <v>28.08</v>
          </cell>
          <cell r="K12">
            <v>6.1999999999999993</v>
          </cell>
        </row>
        <row r="13">
          <cell r="B13">
            <v>30.057142857142853</v>
          </cell>
          <cell r="C13">
            <v>34.299999999999997</v>
          </cell>
          <cell r="D13">
            <v>23.4</v>
          </cell>
          <cell r="E13">
            <v>100</v>
          </cell>
          <cell r="F13">
            <v>100</v>
          </cell>
          <cell r="G13">
            <v>42</v>
          </cell>
          <cell r="H13">
            <v>9.7200000000000006</v>
          </cell>
          <cell r="I13" t="str">
            <v>NE</v>
          </cell>
          <cell r="J13">
            <v>27</v>
          </cell>
          <cell r="K13">
            <v>3</v>
          </cell>
        </row>
        <row r="14">
          <cell r="B14">
            <v>27.045833333333334</v>
          </cell>
          <cell r="C14">
            <v>36.1</v>
          </cell>
          <cell r="D14">
            <v>19.100000000000001</v>
          </cell>
          <cell r="E14">
            <v>93</v>
          </cell>
          <cell r="F14">
            <v>100</v>
          </cell>
          <cell r="G14">
            <v>34</v>
          </cell>
          <cell r="H14">
            <v>9.7200000000000006</v>
          </cell>
          <cell r="I14" t="str">
            <v>NE</v>
          </cell>
          <cell r="J14">
            <v>25.56</v>
          </cell>
          <cell r="K14">
            <v>0</v>
          </cell>
        </row>
        <row r="15">
          <cell r="B15">
            <v>27.233333333333331</v>
          </cell>
          <cell r="C15">
            <v>34.700000000000003</v>
          </cell>
          <cell r="D15">
            <v>23.6</v>
          </cell>
          <cell r="E15">
            <v>92</v>
          </cell>
          <cell r="F15">
            <v>98</v>
          </cell>
          <cell r="G15">
            <v>46</v>
          </cell>
          <cell r="H15">
            <v>18</v>
          </cell>
          <cell r="I15" t="str">
            <v>NE</v>
          </cell>
          <cell r="J15">
            <v>45.72</v>
          </cell>
          <cell r="K15">
            <v>3.2</v>
          </cell>
        </row>
        <row r="16">
          <cell r="B16">
            <v>21.287500000000001</v>
          </cell>
          <cell r="C16">
            <v>25.1</v>
          </cell>
          <cell r="D16">
            <v>19.8</v>
          </cell>
          <cell r="E16">
            <v>94</v>
          </cell>
          <cell r="F16">
            <v>100</v>
          </cell>
          <cell r="G16">
            <v>70</v>
          </cell>
          <cell r="H16">
            <v>21.240000000000002</v>
          </cell>
          <cell r="I16" t="str">
            <v>N</v>
          </cell>
          <cell r="J16">
            <v>78.84</v>
          </cell>
          <cell r="K16">
            <v>75.199999999999989</v>
          </cell>
        </row>
        <row r="17">
          <cell r="B17">
            <v>23.308333333333337</v>
          </cell>
          <cell r="C17">
            <v>30.3</v>
          </cell>
          <cell r="D17">
            <v>18.8</v>
          </cell>
          <cell r="E17">
            <v>68</v>
          </cell>
          <cell r="F17">
            <v>100</v>
          </cell>
          <cell r="G17">
            <v>48</v>
          </cell>
          <cell r="H17">
            <v>15.840000000000002</v>
          </cell>
          <cell r="I17" t="str">
            <v>S</v>
          </cell>
          <cell r="J17">
            <v>32.76</v>
          </cell>
          <cell r="K17">
            <v>0.2</v>
          </cell>
        </row>
        <row r="18">
          <cell r="B18">
            <v>23.233333333333334</v>
          </cell>
          <cell r="C18">
            <v>28.8</v>
          </cell>
          <cell r="D18">
            <v>18</v>
          </cell>
          <cell r="E18">
            <v>90</v>
          </cell>
          <cell r="F18">
            <v>95</v>
          </cell>
          <cell r="G18">
            <v>34</v>
          </cell>
          <cell r="H18">
            <v>16.920000000000002</v>
          </cell>
          <cell r="I18" t="str">
            <v>S</v>
          </cell>
          <cell r="J18">
            <v>36.72</v>
          </cell>
          <cell r="K18">
            <v>0</v>
          </cell>
        </row>
        <row r="19">
          <cell r="B19">
            <v>22.266666666666662</v>
          </cell>
          <cell r="C19">
            <v>31.5</v>
          </cell>
          <cell r="D19">
            <v>13</v>
          </cell>
          <cell r="E19">
            <v>100</v>
          </cell>
          <cell r="F19">
            <v>100</v>
          </cell>
          <cell r="G19">
            <v>32</v>
          </cell>
          <cell r="H19">
            <v>14.04</v>
          </cell>
          <cell r="I19" t="str">
            <v>SO</v>
          </cell>
          <cell r="J19">
            <v>23.400000000000002</v>
          </cell>
          <cell r="K19">
            <v>0</v>
          </cell>
        </row>
        <row r="20">
          <cell r="B20">
            <v>23.299999999999997</v>
          </cell>
          <cell r="C20">
            <v>33.299999999999997</v>
          </cell>
          <cell r="D20">
            <v>13.5</v>
          </cell>
          <cell r="E20">
            <v>98</v>
          </cell>
          <cell r="F20">
            <v>98</v>
          </cell>
          <cell r="G20">
            <v>27</v>
          </cell>
          <cell r="H20">
            <v>9.7200000000000006</v>
          </cell>
          <cell r="I20" t="str">
            <v>S</v>
          </cell>
          <cell r="J20">
            <v>22.68</v>
          </cell>
          <cell r="K20">
            <v>0</v>
          </cell>
        </row>
        <row r="21">
          <cell r="B21">
            <v>24.466666666666672</v>
          </cell>
          <cell r="C21">
            <v>34</v>
          </cell>
          <cell r="D21">
            <v>15</v>
          </cell>
          <cell r="E21">
            <v>90</v>
          </cell>
          <cell r="F21">
            <v>100</v>
          </cell>
          <cell r="G21">
            <v>24</v>
          </cell>
          <cell r="H21">
            <v>9.3600000000000012</v>
          </cell>
          <cell r="I21" t="str">
            <v>SO</v>
          </cell>
          <cell r="J21">
            <v>21.96</v>
          </cell>
          <cell r="K21">
            <v>0</v>
          </cell>
        </row>
        <row r="22">
          <cell r="B22">
            <v>24.766666666666666</v>
          </cell>
          <cell r="C22">
            <v>35.200000000000003</v>
          </cell>
          <cell r="D22">
            <v>15.5</v>
          </cell>
          <cell r="E22">
            <v>100</v>
          </cell>
          <cell r="F22">
            <v>100</v>
          </cell>
          <cell r="G22">
            <v>23</v>
          </cell>
          <cell r="H22">
            <v>10.8</v>
          </cell>
          <cell r="I22" t="str">
            <v>NE</v>
          </cell>
          <cell r="J22">
            <v>28.8</v>
          </cell>
          <cell r="K22">
            <v>0</v>
          </cell>
        </row>
        <row r="23">
          <cell r="B23">
            <v>25.075000000000003</v>
          </cell>
          <cell r="C23">
            <v>34.299999999999997</v>
          </cell>
          <cell r="D23">
            <v>18.2</v>
          </cell>
          <cell r="E23">
            <v>100</v>
          </cell>
          <cell r="F23">
            <v>100</v>
          </cell>
          <cell r="G23">
            <v>29</v>
          </cell>
          <cell r="H23">
            <v>12.96</v>
          </cell>
          <cell r="I23" t="str">
            <v>NE</v>
          </cell>
          <cell r="J23">
            <v>35.28</v>
          </cell>
          <cell r="K23">
            <v>0.6</v>
          </cell>
        </row>
        <row r="24">
          <cell r="B24">
            <v>24.987499999999994</v>
          </cell>
          <cell r="C24">
            <v>29.4</v>
          </cell>
          <cell r="D24">
            <v>22.3</v>
          </cell>
          <cell r="E24">
            <v>100</v>
          </cell>
          <cell r="F24">
            <v>100</v>
          </cell>
          <cell r="G24">
            <v>57</v>
          </cell>
          <cell r="H24">
            <v>20.16</v>
          </cell>
          <cell r="I24" t="str">
            <v>NE</v>
          </cell>
          <cell r="J24">
            <v>47.16</v>
          </cell>
          <cell r="K24">
            <v>3.1999999999999997</v>
          </cell>
        </row>
        <row r="25">
          <cell r="B25">
            <v>26.537500000000005</v>
          </cell>
          <cell r="C25">
            <v>33.799999999999997</v>
          </cell>
          <cell r="D25">
            <v>21.9</v>
          </cell>
          <cell r="E25">
            <v>97</v>
          </cell>
          <cell r="F25">
            <v>97</v>
          </cell>
          <cell r="G25">
            <v>49</v>
          </cell>
          <cell r="H25">
            <v>19.079999999999998</v>
          </cell>
          <cell r="I25" t="str">
            <v>NE</v>
          </cell>
          <cell r="J25">
            <v>34.200000000000003</v>
          </cell>
          <cell r="K25">
            <v>0</v>
          </cell>
        </row>
        <row r="26">
          <cell r="B26">
            <v>22.679166666666671</v>
          </cell>
          <cell r="C26">
            <v>28.4</v>
          </cell>
          <cell r="D26">
            <v>20.100000000000001</v>
          </cell>
          <cell r="E26">
            <v>100</v>
          </cell>
          <cell r="F26">
            <v>100</v>
          </cell>
          <cell r="G26">
            <v>71</v>
          </cell>
          <cell r="H26">
            <v>19.8</v>
          </cell>
          <cell r="I26" t="str">
            <v>NE</v>
          </cell>
          <cell r="J26">
            <v>37.800000000000004</v>
          </cell>
          <cell r="K26">
            <v>76.600000000000009</v>
          </cell>
        </row>
        <row r="27">
          <cell r="B27">
            <v>24.641666666666666</v>
          </cell>
          <cell r="C27">
            <v>32.5</v>
          </cell>
          <cell r="D27">
            <v>19.100000000000001</v>
          </cell>
          <cell r="E27">
            <v>96</v>
          </cell>
          <cell r="F27">
            <v>100</v>
          </cell>
          <cell r="G27">
            <v>46</v>
          </cell>
          <cell r="H27">
            <v>6.84</v>
          </cell>
          <cell r="I27" t="str">
            <v>SE</v>
          </cell>
          <cell r="J27">
            <v>17.64</v>
          </cell>
          <cell r="K27">
            <v>0</v>
          </cell>
        </row>
        <row r="28">
          <cell r="B28">
            <v>26.520833333333339</v>
          </cell>
          <cell r="C28">
            <v>34.1</v>
          </cell>
          <cell r="D28">
            <v>21.1</v>
          </cell>
          <cell r="E28">
            <v>83</v>
          </cell>
          <cell r="F28">
            <v>100</v>
          </cell>
          <cell r="G28">
            <v>45</v>
          </cell>
          <cell r="H28">
            <v>12.6</v>
          </cell>
          <cell r="I28" t="str">
            <v>N</v>
          </cell>
          <cell r="J28">
            <v>29.880000000000003</v>
          </cell>
          <cell r="K28">
            <v>0</v>
          </cell>
        </row>
        <row r="29">
          <cell r="B29">
            <v>26.183333333333341</v>
          </cell>
          <cell r="C29">
            <v>33.200000000000003</v>
          </cell>
          <cell r="D29">
            <v>22.5</v>
          </cell>
          <cell r="E29">
            <v>100</v>
          </cell>
          <cell r="F29">
            <v>100</v>
          </cell>
          <cell r="G29">
            <v>53</v>
          </cell>
          <cell r="H29">
            <v>17.28</v>
          </cell>
          <cell r="I29" t="str">
            <v>N</v>
          </cell>
          <cell r="J29">
            <v>52.56</v>
          </cell>
          <cell r="K29">
            <v>25.999999999999996</v>
          </cell>
        </row>
        <row r="30">
          <cell r="B30">
            <v>24.833333333333332</v>
          </cell>
          <cell r="C30">
            <v>29.8</v>
          </cell>
          <cell r="D30">
            <v>22.6</v>
          </cell>
          <cell r="E30">
            <v>96</v>
          </cell>
          <cell r="F30">
            <v>100</v>
          </cell>
          <cell r="G30">
            <v>67</v>
          </cell>
          <cell r="H30">
            <v>15.840000000000002</v>
          </cell>
          <cell r="I30" t="str">
            <v>SE</v>
          </cell>
          <cell r="J30">
            <v>27.720000000000002</v>
          </cell>
          <cell r="K30">
            <v>2.8</v>
          </cell>
        </row>
        <row r="31">
          <cell r="B31">
            <v>25.420833333333331</v>
          </cell>
          <cell r="C31">
            <v>33.4</v>
          </cell>
          <cell r="D31">
            <v>19.899999999999999</v>
          </cell>
          <cell r="E31">
            <v>86</v>
          </cell>
          <cell r="F31">
            <v>86</v>
          </cell>
          <cell r="G31">
            <v>49</v>
          </cell>
          <cell r="H31">
            <v>10.44</v>
          </cell>
          <cell r="I31" t="str">
            <v>NE</v>
          </cell>
          <cell r="J31">
            <v>20.52</v>
          </cell>
          <cell r="K31">
            <v>0</v>
          </cell>
        </row>
        <row r="32">
          <cell r="B32">
            <v>25.841666666666672</v>
          </cell>
          <cell r="C32">
            <v>34.299999999999997</v>
          </cell>
          <cell r="D32">
            <v>20.8</v>
          </cell>
          <cell r="E32">
            <v>94</v>
          </cell>
          <cell r="F32">
            <v>100</v>
          </cell>
          <cell r="G32">
            <v>51</v>
          </cell>
          <cell r="H32">
            <v>11.520000000000001</v>
          </cell>
          <cell r="I32" t="str">
            <v>NE</v>
          </cell>
          <cell r="J32">
            <v>34.92</v>
          </cell>
          <cell r="K32">
            <v>2.8</v>
          </cell>
        </row>
        <row r="33">
          <cell r="B33">
            <v>26.458333333333332</v>
          </cell>
          <cell r="C33">
            <v>34.200000000000003</v>
          </cell>
          <cell r="D33">
            <v>20.2</v>
          </cell>
          <cell r="E33">
            <v>94</v>
          </cell>
          <cell r="F33">
            <v>94</v>
          </cell>
          <cell r="G33">
            <v>50</v>
          </cell>
          <cell r="H33">
            <v>14.4</v>
          </cell>
          <cell r="I33" t="str">
            <v>NE</v>
          </cell>
          <cell r="J33">
            <v>30.96</v>
          </cell>
          <cell r="K33">
            <v>0.6</v>
          </cell>
        </row>
        <row r="34">
          <cell r="B34">
            <v>28.374999999999996</v>
          </cell>
          <cell r="C34">
            <v>34.9</v>
          </cell>
          <cell r="D34">
            <v>23.1</v>
          </cell>
          <cell r="E34">
            <v>99</v>
          </cell>
          <cell r="F34">
            <v>100</v>
          </cell>
          <cell r="G34">
            <v>45</v>
          </cell>
          <cell r="H34">
            <v>14.4</v>
          </cell>
          <cell r="I34" t="str">
            <v>NE</v>
          </cell>
          <cell r="J34">
            <v>37.800000000000004</v>
          </cell>
          <cell r="K34">
            <v>0</v>
          </cell>
        </row>
        <row r="35">
          <cell r="I35" t="str">
            <v>NE</v>
          </cell>
        </row>
      </sheetData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25.387499999999999</v>
          </cell>
          <cell r="C5">
            <v>31.4</v>
          </cell>
          <cell r="D5">
            <v>22</v>
          </cell>
          <cell r="E5">
            <v>74.125</v>
          </cell>
          <cell r="F5">
            <v>92</v>
          </cell>
          <cell r="G5">
            <v>48</v>
          </cell>
          <cell r="H5">
            <v>17.64</v>
          </cell>
          <cell r="I5" t="str">
            <v>N</v>
          </cell>
          <cell r="J5">
            <v>56.88</v>
          </cell>
          <cell r="K5">
            <v>1.8</v>
          </cell>
        </row>
        <row r="6">
          <cell r="B6">
            <v>24.445833333333336</v>
          </cell>
          <cell r="C6">
            <v>33</v>
          </cell>
          <cell r="D6">
            <v>20.8</v>
          </cell>
          <cell r="E6">
            <v>78.625</v>
          </cell>
          <cell r="F6">
            <v>92</v>
          </cell>
          <cell r="G6">
            <v>40</v>
          </cell>
          <cell r="H6">
            <v>14.4</v>
          </cell>
          <cell r="I6" t="str">
            <v>N</v>
          </cell>
          <cell r="J6">
            <v>45</v>
          </cell>
          <cell r="K6">
            <v>3</v>
          </cell>
        </row>
        <row r="7">
          <cell r="B7">
            <v>25.237500000000011</v>
          </cell>
          <cell r="C7">
            <v>33.1</v>
          </cell>
          <cell r="D7">
            <v>21</v>
          </cell>
          <cell r="E7">
            <v>74.791666666666671</v>
          </cell>
          <cell r="F7">
            <v>92</v>
          </cell>
          <cell r="G7">
            <v>38</v>
          </cell>
          <cell r="H7">
            <v>13.32</v>
          </cell>
          <cell r="I7" t="str">
            <v>N</v>
          </cell>
          <cell r="J7">
            <v>33.840000000000003</v>
          </cell>
          <cell r="K7">
            <v>0</v>
          </cell>
        </row>
        <row r="8">
          <cell r="B8">
            <v>25.308333333333341</v>
          </cell>
          <cell r="C8">
            <v>31.6</v>
          </cell>
          <cell r="D8">
            <v>20.7</v>
          </cell>
          <cell r="E8">
            <v>74.166666666666671</v>
          </cell>
          <cell r="F8">
            <v>91</v>
          </cell>
          <cell r="G8">
            <v>47</v>
          </cell>
          <cell r="H8">
            <v>15.48</v>
          </cell>
          <cell r="I8" t="str">
            <v>N</v>
          </cell>
          <cell r="J8">
            <v>36</v>
          </cell>
          <cell r="K8">
            <v>0.2</v>
          </cell>
        </row>
        <row r="9">
          <cell r="B9">
            <v>26.645833333333332</v>
          </cell>
          <cell r="C9">
            <v>34.299999999999997</v>
          </cell>
          <cell r="D9">
            <v>20.9</v>
          </cell>
          <cell r="E9">
            <v>67.625</v>
          </cell>
          <cell r="F9">
            <v>88</v>
          </cell>
          <cell r="G9">
            <v>38</v>
          </cell>
          <cell r="H9">
            <v>19.440000000000001</v>
          </cell>
          <cell r="I9" t="str">
            <v>N</v>
          </cell>
          <cell r="J9">
            <v>39.24</v>
          </cell>
          <cell r="K9">
            <v>0</v>
          </cell>
        </row>
        <row r="10">
          <cell r="B10">
            <v>26.229166666666671</v>
          </cell>
          <cell r="C10">
            <v>34</v>
          </cell>
          <cell r="D10">
            <v>22.8</v>
          </cell>
          <cell r="E10">
            <v>71.125</v>
          </cell>
          <cell r="F10">
            <v>86</v>
          </cell>
          <cell r="G10">
            <v>45</v>
          </cell>
          <cell r="H10">
            <v>21.6</v>
          </cell>
          <cell r="I10" t="str">
            <v>N</v>
          </cell>
          <cell r="J10">
            <v>45</v>
          </cell>
          <cell r="K10">
            <v>0</v>
          </cell>
        </row>
        <row r="11">
          <cell r="B11">
            <v>26.837499999999995</v>
          </cell>
          <cell r="C11">
            <v>34</v>
          </cell>
          <cell r="D11">
            <v>20.8</v>
          </cell>
          <cell r="E11">
            <v>64.041666666666671</v>
          </cell>
          <cell r="F11">
            <v>89</v>
          </cell>
          <cell r="G11">
            <v>41</v>
          </cell>
          <cell r="H11">
            <v>17.28</v>
          </cell>
          <cell r="I11" t="str">
            <v>N</v>
          </cell>
          <cell r="J11">
            <v>33.840000000000003</v>
          </cell>
          <cell r="K11">
            <v>0</v>
          </cell>
        </row>
        <row r="12">
          <cell r="B12">
            <v>22.674999999999997</v>
          </cell>
          <cell r="C12">
            <v>28.1</v>
          </cell>
          <cell r="D12">
            <v>18.8</v>
          </cell>
          <cell r="E12">
            <v>82.166666666666671</v>
          </cell>
          <cell r="F12">
            <v>94</v>
          </cell>
          <cell r="G12">
            <v>62</v>
          </cell>
          <cell r="H12">
            <v>36</v>
          </cell>
          <cell r="I12" t="str">
            <v>L</v>
          </cell>
          <cell r="J12">
            <v>64.08</v>
          </cell>
          <cell r="K12">
            <v>38.199999999999996</v>
          </cell>
        </row>
        <row r="13">
          <cell r="B13">
            <v>24.612499999999997</v>
          </cell>
          <cell r="C13">
            <v>31.3</v>
          </cell>
          <cell r="D13">
            <v>19.600000000000001</v>
          </cell>
          <cell r="E13">
            <v>72.333333333333329</v>
          </cell>
          <cell r="F13">
            <v>93</v>
          </cell>
          <cell r="G13">
            <v>45</v>
          </cell>
          <cell r="H13">
            <v>16.2</v>
          </cell>
          <cell r="I13" t="str">
            <v>L</v>
          </cell>
          <cell r="J13">
            <v>28.8</v>
          </cell>
          <cell r="K13">
            <v>0</v>
          </cell>
        </row>
        <row r="14">
          <cell r="B14">
            <v>26.366666666666664</v>
          </cell>
          <cell r="C14">
            <v>33</v>
          </cell>
          <cell r="D14">
            <v>20.7</v>
          </cell>
          <cell r="E14">
            <v>65.125</v>
          </cell>
          <cell r="F14">
            <v>86</v>
          </cell>
          <cell r="G14">
            <v>39</v>
          </cell>
          <cell r="H14">
            <v>16.920000000000002</v>
          </cell>
          <cell r="I14" t="str">
            <v>L</v>
          </cell>
          <cell r="J14">
            <v>33.480000000000004</v>
          </cell>
          <cell r="K14">
            <v>0</v>
          </cell>
        </row>
        <row r="15">
          <cell r="B15">
            <v>26.737499999999997</v>
          </cell>
          <cell r="C15">
            <v>32.700000000000003</v>
          </cell>
          <cell r="D15">
            <v>21</v>
          </cell>
          <cell r="E15">
            <v>66.375</v>
          </cell>
          <cell r="F15">
            <v>89</v>
          </cell>
          <cell r="G15">
            <v>45</v>
          </cell>
          <cell r="H15">
            <v>20.16</v>
          </cell>
          <cell r="I15" t="str">
            <v>N</v>
          </cell>
          <cell r="J15">
            <v>37.440000000000005</v>
          </cell>
          <cell r="K15">
            <v>0</v>
          </cell>
        </row>
        <row r="16">
          <cell r="B16">
            <v>21.604166666666668</v>
          </cell>
          <cell r="C16">
            <v>28</v>
          </cell>
          <cell r="D16">
            <v>17.7</v>
          </cell>
          <cell r="E16">
            <v>85.458333333333329</v>
          </cell>
          <cell r="F16">
            <v>94</v>
          </cell>
          <cell r="G16">
            <v>65</v>
          </cell>
          <cell r="H16">
            <v>24.48</v>
          </cell>
          <cell r="I16" t="str">
            <v>N</v>
          </cell>
          <cell r="J16">
            <v>54.72</v>
          </cell>
          <cell r="K16">
            <v>36.20000000000001</v>
          </cell>
        </row>
        <row r="17">
          <cell r="B17">
            <v>23.941666666666666</v>
          </cell>
          <cell r="C17">
            <v>31.5</v>
          </cell>
          <cell r="D17">
            <v>19.100000000000001</v>
          </cell>
          <cell r="E17">
            <v>71</v>
          </cell>
          <cell r="F17">
            <v>93</v>
          </cell>
          <cell r="G17">
            <v>35</v>
          </cell>
          <cell r="H17">
            <v>18.36</v>
          </cell>
          <cell r="I17" t="str">
            <v>N</v>
          </cell>
          <cell r="J17">
            <v>32.4</v>
          </cell>
          <cell r="K17">
            <v>0</v>
          </cell>
        </row>
        <row r="18">
          <cell r="B18">
            <v>23.624999999999996</v>
          </cell>
          <cell r="C18">
            <v>30.8</v>
          </cell>
          <cell r="D18">
            <v>17.5</v>
          </cell>
          <cell r="E18">
            <v>57.583333333333336</v>
          </cell>
          <cell r="F18">
            <v>84</v>
          </cell>
          <cell r="G18">
            <v>23</v>
          </cell>
          <cell r="H18">
            <v>24.12</v>
          </cell>
          <cell r="I18" t="str">
            <v>N</v>
          </cell>
          <cell r="J18">
            <v>41.4</v>
          </cell>
          <cell r="K18">
            <v>0</v>
          </cell>
        </row>
        <row r="19">
          <cell r="B19">
            <v>23.625</v>
          </cell>
          <cell r="C19">
            <v>31</v>
          </cell>
          <cell r="D19">
            <v>16.7</v>
          </cell>
          <cell r="E19">
            <v>47.458333333333336</v>
          </cell>
          <cell r="F19">
            <v>70</v>
          </cell>
          <cell r="G19">
            <v>21</v>
          </cell>
          <cell r="H19">
            <v>20.88</v>
          </cell>
          <cell r="I19" t="str">
            <v>L</v>
          </cell>
          <cell r="J19">
            <v>37.080000000000005</v>
          </cell>
          <cell r="K19">
            <v>0</v>
          </cell>
        </row>
        <row r="20">
          <cell r="B20">
            <v>24.466666666666665</v>
          </cell>
          <cell r="C20">
            <v>31.4</v>
          </cell>
          <cell r="D20">
            <v>16.5</v>
          </cell>
          <cell r="E20">
            <v>45.666666666666664</v>
          </cell>
          <cell r="F20">
            <v>74</v>
          </cell>
          <cell r="G20">
            <v>27</v>
          </cell>
          <cell r="H20">
            <v>20.16</v>
          </cell>
          <cell r="I20" t="str">
            <v>SE</v>
          </cell>
          <cell r="J20">
            <v>52.92</v>
          </cell>
          <cell r="K20">
            <v>0</v>
          </cell>
        </row>
        <row r="21">
          <cell r="B21">
            <v>25.295833333333334</v>
          </cell>
          <cell r="C21">
            <v>32.9</v>
          </cell>
          <cell r="D21">
            <v>14.8</v>
          </cell>
          <cell r="E21">
            <v>41.916666666666664</v>
          </cell>
          <cell r="F21">
            <v>82</v>
          </cell>
          <cell r="G21">
            <v>22</v>
          </cell>
          <cell r="H21">
            <v>15.48</v>
          </cell>
          <cell r="I21" t="str">
            <v>SE</v>
          </cell>
          <cell r="J21">
            <v>32.76</v>
          </cell>
          <cell r="K21">
            <v>0</v>
          </cell>
        </row>
        <row r="22">
          <cell r="B22">
            <v>26.870833333333334</v>
          </cell>
          <cell r="C22">
            <v>33.700000000000003</v>
          </cell>
          <cell r="D22">
            <v>17.7</v>
          </cell>
          <cell r="E22">
            <v>36.791666666666664</v>
          </cell>
          <cell r="F22">
            <v>62</v>
          </cell>
          <cell r="G22">
            <v>21</v>
          </cell>
          <cell r="H22">
            <v>23.040000000000003</v>
          </cell>
          <cell r="I22" t="str">
            <v>SE</v>
          </cell>
          <cell r="J22">
            <v>40.32</v>
          </cell>
          <cell r="K22">
            <v>0</v>
          </cell>
        </row>
        <row r="23">
          <cell r="B23">
            <v>24.44583333333334</v>
          </cell>
          <cell r="C23">
            <v>33</v>
          </cell>
          <cell r="D23">
            <v>18.8</v>
          </cell>
          <cell r="E23">
            <v>59.458333333333336</v>
          </cell>
          <cell r="F23">
            <v>92</v>
          </cell>
          <cell r="G23">
            <v>34</v>
          </cell>
          <cell r="H23">
            <v>19.440000000000001</v>
          </cell>
          <cell r="I23" t="str">
            <v>NE</v>
          </cell>
          <cell r="J23">
            <v>44.64</v>
          </cell>
          <cell r="K23">
            <v>11.600000000000001</v>
          </cell>
        </row>
        <row r="24">
          <cell r="B24">
            <v>23.912499999999998</v>
          </cell>
          <cell r="C24">
            <v>29.1</v>
          </cell>
          <cell r="D24">
            <v>19.899999999999999</v>
          </cell>
          <cell r="E24">
            <v>73.75</v>
          </cell>
          <cell r="F24">
            <v>87</v>
          </cell>
          <cell r="G24">
            <v>60</v>
          </cell>
          <cell r="H24">
            <v>18</v>
          </cell>
          <cell r="I24" t="str">
            <v>N</v>
          </cell>
          <cell r="J24">
            <v>39.6</v>
          </cell>
          <cell r="K24">
            <v>0.8</v>
          </cell>
        </row>
        <row r="25">
          <cell r="B25">
            <v>25.591666666666669</v>
          </cell>
          <cell r="C25">
            <v>31.5</v>
          </cell>
          <cell r="D25">
            <v>21.8</v>
          </cell>
          <cell r="E25">
            <v>69.375</v>
          </cell>
          <cell r="F25">
            <v>86</v>
          </cell>
          <cell r="G25">
            <v>51</v>
          </cell>
          <cell r="H25">
            <v>27.36</v>
          </cell>
          <cell r="I25" t="str">
            <v>N</v>
          </cell>
          <cell r="J25">
            <v>45</v>
          </cell>
          <cell r="K25">
            <v>0</v>
          </cell>
        </row>
        <row r="26">
          <cell r="B26">
            <v>22.129166666666666</v>
          </cell>
          <cell r="C26">
            <v>25.5</v>
          </cell>
          <cell r="D26">
            <v>18.8</v>
          </cell>
          <cell r="E26">
            <v>84.791666666666671</v>
          </cell>
          <cell r="F26">
            <v>95</v>
          </cell>
          <cell r="G26">
            <v>70</v>
          </cell>
          <cell r="H26">
            <v>20.52</v>
          </cell>
          <cell r="I26" t="str">
            <v>N</v>
          </cell>
          <cell r="J26">
            <v>46.080000000000005</v>
          </cell>
          <cell r="K26">
            <v>25.799999999999997</v>
          </cell>
        </row>
        <row r="27">
          <cell r="B27">
            <v>22.829166666666669</v>
          </cell>
          <cell r="C27">
            <v>30.1</v>
          </cell>
          <cell r="D27">
            <v>19.600000000000001</v>
          </cell>
          <cell r="E27">
            <v>80.5</v>
          </cell>
          <cell r="F27">
            <v>93</v>
          </cell>
          <cell r="G27">
            <v>51</v>
          </cell>
          <cell r="H27">
            <v>19.440000000000001</v>
          </cell>
          <cell r="I27" t="str">
            <v>L</v>
          </cell>
          <cell r="J27">
            <v>34.200000000000003</v>
          </cell>
          <cell r="K27">
            <v>17</v>
          </cell>
        </row>
        <row r="28">
          <cell r="B28">
            <v>25.429166666666671</v>
          </cell>
          <cell r="C28">
            <v>31.7</v>
          </cell>
          <cell r="D28">
            <v>20.5</v>
          </cell>
          <cell r="E28">
            <v>73.416666666666671</v>
          </cell>
          <cell r="F28">
            <v>93</v>
          </cell>
          <cell r="G28">
            <v>44</v>
          </cell>
          <cell r="H28">
            <v>15.840000000000002</v>
          </cell>
          <cell r="I28" t="str">
            <v>N</v>
          </cell>
          <cell r="J28">
            <v>34.56</v>
          </cell>
          <cell r="K28">
            <v>2.6</v>
          </cell>
        </row>
        <row r="29">
          <cell r="B29">
            <v>23.908333333333335</v>
          </cell>
          <cell r="C29">
            <v>28.3</v>
          </cell>
          <cell r="D29">
            <v>21.2</v>
          </cell>
          <cell r="E29">
            <v>84.125</v>
          </cell>
          <cell r="F29">
            <v>95</v>
          </cell>
          <cell r="G29">
            <v>71</v>
          </cell>
          <cell r="H29">
            <v>19.8</v>
          </cell>
          <cell r="I29" t="str">
            <v>N</v>
          </cell>
          <cell r="J29">
            <v>47.16</v>
          </cell>
          <cell r="K29">
            <v>30.599999999999998</v>
          </cell>
        </row>
        <row r="30">
          <cell r="B30">
            <v>21.487500000000001</v>
          </cell>
          <cell r="C30">
            <v>23.3</v>
          </cell>
          <cell r="D30">
            <v>19.8</v>
          </cell>
          <cell r="E30">
            <v>90.708333333333329</v>
          </cell>
          <cell r="F30">
            <v>95</v>
          </cell>
          <cell r="G30">
            <v>76</v>
          </cell>
          <cell r="H30">
            <v>13.32</v>
          </cell>
          <cell r="I30" t="str">
            <v>N</v>
          </cell>
          <cell r="J30">
            <v>30.6</v>
          </cell>
          <cell r="K30">
            <v>36.599999999999994</v>
          </cell>
        </row>
        <row r="31">
          <cell r="B31">
            <v>23.820833333333336</v>
          </cell>
          <cell r="C31">
            <v>29.5</v>
          </cell>
          <cell r="D31">
            <v>20.2</v>
          </cell>
          <cell r="E31">
            <v>80.958333333333329</v>
          </cell>
          <cell r="F31">
            <v>93</v>
          </cell>
          <cell r="G31">
            <v>58</v>
          </cell>
          <cell r="H31">
            <v>11.520000000000001</v>
          </cell>
          <cell r="I31" t="str">
            <v>N</v>
          </cell>
          <cell r="J31">
            <v>23.759999999999998</v>
          </cell>
          <cell r="K31">
            <v>0</v>
          </cell>
        </row>
        <row r="32">
          <cell r="B32">
            <v>24.875</v>
          </cell>
          <cell r="C32">
            <v>32.5</v>
          </cell>
          <cell r="D32">
            <v>21.3</v>
          </cell>
          <cell r="E32">
            <v>78.958333333333329</v>
          </cell>
          <cell r="F32">
            <v>92</v>
          </cell>
          <cell r="G32">
            <v>44</v>
          </cell>
          <cell r="H32">
            <v>21.6</v>
          </cell>
          <cell r="I32" t="str">
            <v>N</v>
          </cell>
          <cell r="J32">
            <v>39.96</v>
          </cell>
          <cell r="K32">
            <v>7.4</v>
          </cell>
        </row>
        <row r="33">
          <cell r="B33">
            <v>24.125</v>
          </cell>
          <cell r="C33">
            <v>30</v>
          </cell>
          <cell r="D33">
            <v>21</v>
          </cell>
          <cell r="E33">
            <v>82.166666666666671</v>
          </cell>
          <cell r="F33">
            <v>92</v>
          </cell>
          <cell r="G33">
            <v>57</v>
          </cell>
          <cell r="H33">
            <v>14.4</v>
          </cell>
          <cell r="I33" t="str">
            <v>L</v>
          </cell>
          <cell r="J33">
            <v>27.720000000000002</v>
          </cell>
          <cell r="K33">
            <v>5.6000000000000005</v>
          </cell>
        </row>
        <row r="34">
          <cell r="B34">
            <v>25.324999999999992</v>
          </cell>
          <cell r="C34">
            <v>31</v>
          </cell>
          <cell r="D34">
            <v>21.8</v>
          </cell>
          <cell r="E34">
            <v>76.083333333333329</v>
          </cell>
          <cell r="F34">
            <v>93</v>
          </cell>
          <cell r="G34">
            <v>56</v>
          </cell>
          <cell r="H34">
            <v>21.96</v>
          </cell>
          <cell r="I34" t="str">
            <v>NE</v>
          </cell>
          <cell r="J34">
            <v>55.800000000000004</v>
          </cell>
          <cell r="K34">
            <v>8.1999999999999993</v>
          </cell>
        </row>
        <row r="35">
          <cell r="I35" t="str">
            <v>N</v>
          </cell>
        </row>
      </sheetData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5">
          <cell r="B5">
            <v>26.849999999999994</v>
          </cell>
        </row>
      </sheetData>
      <sheetData sheetId="10" refreshError="1">
        <row r="5">
          <cell r="B5">
            <v>25.849999999999998</v>
          </cell>
          <cell r="C5">
            <v>32.799999999999997</v>
          </cell>
          <cell r="D5">
            <v>21.4</v>
          </cell>
          <cell r="E5">
            <v>69.625</v>
          </cell>
          <cell r="F5">
            <v>90</v>
          </cell>
          <cell r="G5">
            <v>37</v>
          </cell>
          <cell r="H5">
            <v>10.08</v>
          </cell>
          <cell r="I5" t="str">
            <v>L</v>
          </cell>
          <cell r="J5">
            <v>27.36</v>
          </cell>
          <cell r="K5">
            <v>0</v>
          </cell>
        </row>
        <row r="6">
          <cell r="B6">
            <v>26.004166666666663</v>
          </cell>
          <cell r="C6">
            <v>35</v>
          </cell>
          <cell r="D6">
            <v>21.7</v>
          </cell>
          <cell r="E6">
            <v>71.5</v>
          </cell>
          <cell r="F6">
            <v>93</v>
          </cell>
          <cell r="G6">
            <v>31</v>
          </cell>
          <cell r="H6">
            <v>13.32</v>
          </cell>
          <cell r="I6" t="str">
            <v>S</v>
          </cell>
          <cell r="J6">
            <v>40.680000000000007</v>
          </cell>
          <cell r="K6">
            <v>1</v>
          </cell>
        </row>
        <row r="7">
          <cell r="B7">
            <v>24.2</v>
          </cell>
          <cell r="C7">
            <v>31.8</v>
          </cell>
          <cell r="D7">
            <v>21</v>
          </cell>
          <cell r="E7">
            <v>81.083333333333329</v>
          </cell>
          <cell r="F7">
            <v>93</v>
          </cell>
          <cell r="G7">
            <v>46</v>
          </cell>
          <cell r="H7">
            <v>14.76</v>
          </cell>
          <cell r="I7" t="str">
            <v>L</v>
          </cell>
          <cell r="J7">
            <v>40.680000000000007</v>
          </cell>
          <cell r="K7">
            <v>28</v>
          </cell>
        </row>
        <row r="8">
          <cell r="B8">
            <v>24.745833333333334</v>
          </cell>
          <cell r="C8">
            <v>30.4</v>
          </cell>
          <cell r="D8">
            <v>22.1</v>
          </cell>
          <cell r="E8">
            <v>81.333333333333329</v>
          </cell>
          <cell r="F8">
            <v>94</v>
          </cell>
          <cell r="G8">
            <v>46</v>
          </cell>
          <cell r="H8">
            <v>7.9200000000000008</v>
          </cell>
          <cell r="I8" t="str">
            <v>N</v>
          </cell>
          <cell r="J8">
            <v>21.240000000000002</v>
          </cell>
          <cell r="K8">
            <v>7.8000000000000007</v>
          </cell>
        </row>
        <row r="9">
          <cell r="B9">
            <v>26.920833333333331</v>
          </cell>
          <cell r="C9">
            <v>34</v>
          </cell>
          <cell r="D9">
            <v>22.5</v>
          </cell>
          <cell r="E9">
            <v>69.083333333333329</v>
          </cell>
          <cell r="F9">
            <v>90</v>
          </cell>
          <cell r="G9">
            <v>41</v>
          </cell>
          <cell r="H9">
            <v>10.44</v>
          </cell>
          <cell r="I9" t="str">
            <v>O</v>
          </cell>
          <cell r="J9">
            <v>27.720000000000002</v>
          </cell>
          <cell r="K9">
            <v>0</v>
          </cell>
        </row>
        <row r="10">
          <cell r="B10">
            <v>28.275000000000002</v>
          </cell>
          <cell r="C10">
            <v>35.6</v>
          </cell>
          <cell r="D10">
            <v>23.5</v>
          </cell>
          <cell r="E10">
            <v>63.375</v>
          </cell>
          <cell r="F10">
            <v>89</v>
          </cell>
          <cell r="G10">
            <v>32</v>
          </cell>
          <cell r="H10">
            <v>10.8</v>
          </cell>
          <cell r="I10" t="str">
            <v>NO</v>
          </cell>
          <cell r="J10">
            <v>25.2</v>
          </cell>
          <cell r="K10">
            <v>0</v>
          </cell>
        </row>
        <row r="11">
          <cell r="B11">
            <v>27.429166666666674</v>
          </cell>
          <cell r="C11">
            <v>35.1</v>
          </cell>
          <cell r="D11">
            <v>20.8</v>
          </cell>
          <cell r="E11">
            <v>62.125</v>
          </cell>
          <cell r="F11">
            <v>88</v>
          </cell>
          <cell r="G11">
            <v>32</v>
          </cell>
          <cell r="H11">
            <v>10.8</v>
          </cell>
          <cell r="I11" t="str">
            <v>O</v>
          </cell>
          <cell r="J11">
            <v>25.2</v>
          </cell>
          <cell r="K11">
            <v>0</v>
          </cell>
        </row>
        <row r="12">
          <cell r="B12">
            <v>24.354166666666668</v>
          </cell>
          <cell r="C12">
            <v>27.1</v>
          </cell>
          <cell r="D12">
            <v>21.5</v>
          </cell>
          <cell r="E12">
            <v>74.166666666666671</v>
          </cell>
          <cell r="F12">
            <v>84</v>
          </cell>
          <cell r="G12">
            <v>62</v>
          </cell>
          <cell r="H12">
            <v>23.400000000000002</v>
          </cell>
          <cell r="I12" t="str">
            <v>L</v>
          </cell>
          <cell r="J12">
            <v>46.440000000000005</v>
          </cell>
          <cell r="K12">
            <v>0</v>
          </cell>
        </row>
        <row r="13">
          <cell r="B13">
            <v>25.620833333333326</v>
          </cell>
          <cell r="C13">
            <v>33.4</v>
          </cell>
          <cell r="D13">
            <v>19.5</v>
          </cell>
          <cell r="E13">
            <v>68.666666666666671</v>
          </cell>
          <cell r="F13">
            <v>93</v>
          </cell>
          <cell r="G13">
            <v>36</v>
          </cell>
          <cell r="H13">
            <v>8.2799999999999994</v>
          </cell>
          <cell r="I13" t="str">
            <v>L</v>
          </cell>
          <cell r="J13">
            <v>24.48</v>
          </cell>
          <cell r="K13">
            <v>0</v>
          </cell>
        </row>
        <row r="14">
          <cell r="B14">
            <v>26.270833333333343</v>
          </cell>
          <cell r="C14">
            <v>35</v>
          </cell>
          <cell r="D14">
            <v>20.399999999999999</v>
          </cell>
          <cell r="E14">
            <v>66.75</v>
          </cell>
          <cell r="F14">
            <v>88</v>
          </cell>
          <cell r="G14">
            <v>34</v>
          </cell>
          <cell r="H14">
            <v>14.04</v>
          </cell>
          <cell r="I14" t="str">
            <v>O</v>
          </cell>
          <cell r="J14">
            <v>46.800000000000004</v>
          </cell>
          <cell r="K14">
            <v>0.8</v>
          </cell>
        </row>
        <row r="15">
          <cell r="B15">
            <v>25.016666666666666</v>
          </cell>
          <cell r="C15">
            <v>34.1</v>
          </cell>
          <cell r="D15">
            <v>20.399999999999999</v>
          </cell>
          <cell r="E15">
            <v>74.416666666666671</v>
          </cell>
          <cell r="F15">
            <v>93</v>
          </cell>
          <cell r="G15">
            <v>34</v>
          </cell>
          <cell r="H15">
            <v>22.68</v>
          </cell>
          <cell r="I15" t="str">
            <v>O</v>
          </cell>
          <cell r="J15">
            <v>64.08</v>
          </cell>
          <cell r="K15">
            <v>4.6000000000000005</v>
          </cell>
        </row>
        <row r="16">
          <cell r="B16">
            <v>22.841666666666665</v>
          </cell>
          <cell r="C16">
            <v>28.2</v>
          </cell>
          <cell r="D16">
            <v>20.8</v>
          </cell>
          <cell r="E16">
            <v>82.333333333333329</v>
          </cell>
          <cell r="F16">
            <v>93</v>
          </cell>
          <cell r="G16">
            <v>63</v>
          </cell>
          <cell r="H16">
            <v>18</v>
          </cell>
          <cell r="I16" t="str">
            <v>L</v>
          </cell>
          <cell r="J16">
            <v>51.84</v>
          </cell>
          <cell r="K16">
            <v>13.6</v>
          </cell>
        </row>
        <row r="17">
          <cell r="B17">
            <v>24.279166666666669</v>
          </cell>
          <cell r="C17">
            <v>31.1</v>
          </cell>
          <cell r="D17">
            <v>19.8</v>
          </cell>
          <cell r="E17">
            <v>71.583333333333329</v>
          </cell>
          <cell r="F17">
            <v>91</v>
          </cell>
          <cell r="G17">
            <v>42</v>
          </cell>
          <cell r="H17">
            <v>9.7200000000000006</v>
          </cell>
          <cell r="I17" t="str">
            <v>NO</v>
          </cell>
          <cell r="J17">
            <v>24.840000000000003</v>
          </cell>
          <cell r="K17">
            <v>0.2</v>
          </cell>
        </row>
        <row r="18">
          <cell r="B18">
            <v>25.808333333333334</v>
          </cell>
          <cell r="C18">
            <v>32.1</v>
          </cell>
          <cell r="D18">
            <v>21</v>
          </cell>
          <cell r="E18">
            <v>67.583333333333329</v>
          </cell>
          <cell r="F18">
            <v>93</v>
          </cell>
          <cell r="G18">
            <v>36</v>
          </cell>
          <cell r="H18">
            <v>12.6</v>
          </cell>
          <cell r="I18" t="str">
            <v>O</v>
          </cell>
          <cell r="J18">
            <v>28.44</v>
          </cell>
          <cell r="K18">
            <v>0</v>
          </cell>
        </row>
        <row r="19">
          <cell r="B19">
            <v>25.016666666666666</v>
          </cell>
          <cell r="C19">
            <v>31.2</v>
          </cell>
          <cell r="D19">
            <v>19.2</v>
          </cell>
          <cell r="E19">
            <v>58.833333333333336</v>
          </cell>
          <cell r="F19">
            <v>85</v>
          </cell>
          <cell r="G19">
            <v>34</v>
          </cell>
          <cell r="H19">
            <v>10.08</v>
          </cell>
          <cell r="I19" t="str">
            <v>SE</v>
          </cell>
          <cell r="J19">
            <v>26.28</v>
          </cell>
          <cell r="K19">
            <v>0</v>
          </cell>
        </row>
        <row r="20">
          <cell r="B20">
            <v>25.3</v>
          </cell>
          <cell r="C20">
            <v>31.8</v>
          </cell>
          <cell r="D20">
            <v>18.899999999999999</v>
          </cell>
          <cell r="E20">
            <v>48.625</v>
          </cell>
          <cell r="F20">
            <v>75</v>
          </cell>
          <cell r="G20">
            <v>27</v>
          </cell>
          <cell r="H20">
            <v>17.28</v>
          </cell>
          <cell r="I20" t="str">
            <v>SE</v>
          </cell>
          <cell r="J20">
            <v>28.8</v>
          </cell>
          <cell r="K20">
            <v>0</v>
          </cell>
        </row>
        <row r="21">
          <cell r="B21">
            <v>24.704166666666666</v>
          </cell>
          <cell r="C21">
            <v>32.6</v>
          </cell>
          <cell r="D21">
            <v>16.2</v>
          </cell>
          <cell r="E21">
            <v>46.875</v>
          </cell>
          <cell r="F21">
            <v>81</v>
          </cell>
          <cell r="G21">
            <v>24</v>
          </cell>
          <cell r="H21">
            <v>12.24</v>
          </cell>
          <cell r="I21" t="str">
            <v>L</v>
          </cell>
          <cell r="J21">
            <v>28.08</v>
          </cell>
          <cell r="K21">
            <v>0</v>
          </cell>
        </row>
        <row r="22">
          <cell r="B22">
            <v>25.674999999999997</v>
          </cell>
          <cell r="C22">
            <v>34.799999999999997</v>
          </cell>
          <cell r="D22">
            <v>15.9</v>
          </cell>
          <cell r="E22">
            <v>50.333333333333336</v>
          </cell>
          <cell r="F22">
            <v>78</v>
          </cell>
          <cell r="G22">
            <v>25</v>
          </cell>
          <cell r="H22">
            <v>11.16</v>
          </cell>
          <cell r="I22" t="str">
            <v>L</v>
          </cell>
          <cell r="J22">
            <v>26.28</v>
          </cell>
          <cell r="K22">
            <v>0</v>
          </cell>
        </row>
        <row r="23">
          <cell r="B23">
            <v>27.316666666666674</v>
          </cell>
          <cell r="C23">
            <v>34.9</v>
          </cell>
          <cell r="D23">
            <v>23.8</v>
          </cell>
          <cell r="E23">
            <v>53.833333333333336</v>
          </cell>
          <cell r="F23">
            <v>73</v>
          </cell>
          <cell r="G23">
            <v>31</v>
          </cell>
          <cell r="H23">
            <v>12.6</v>
          </cell>
          <cell r="I23" t="str">
            <v>L</v>
          </cell>
          <cell r="J23">
            <v>32.04</v>
          </cell>
          <cell r="K23">
            <v>0</v>
          </cell>
        </row>
        <row r="24">
          <cell r="B24">
            <v>23.375</v>
          </cell>
          <cell r="C24">
            <v>31.7</v>
          </cell>
          <cell r="D24">
            <v>20.3</v>
          </cell>
          <cell r="E24">
            <v>80.541666666666671</v>
          </cell>
          <cell r="F24">
            <v>95</v>
          </cell>
          <cell r="G24">
            <v>47</v>
          </cell>
          <cell r="H24">
            <v>15.48</v>
          </cell>
          <cell r="I24" t="str">
            <v>L</v>
          </cell>
          <cell r="J24">
            <v>48.24</v>
          </cell>
          <cell r="K24">
            <v>1.7999999999999998</v>
          </cell>
        </row>
        <row r="25">
          <cell r="B25">
            <v>24.395833333333329</v>
          </cell>
          <cell r="C25">
            <v>31.3</v>
          </cell>
          <cell r="D25">
            <v>20.8</v>
          </cell>
          <cell r="E25">
            <v>79.958333333333329</v>
          </cell>
          <cell r="F25">
            <v>94</v>
          </cell>
          <cell r="G25">
            <v>50</v>
          </cell>
          <cell r="H25">
            <v>9.7200000000000006</v>
          </cell>
          <cell r="I25" t="str">
            <v>L</v>
          </cell>
          <cell r="J25">
            <v>46.440000000000005</v>
          </cell>
          <cell r="K25">
            <v>34.200000000000003</v>
          </cell>
        </row>
        <row r="26">
          <cell r="B26">
            <v>24.487500000000001</v>
          </cell>
          <cell r="C26">
            <v>29.1</v>
          </cell>
          <cell r="D26">
            <v>22.4</v>
          </cell>
          <cell r="E26">
            <v>76.833333333333329</v>
          </cell>
          <cell r="F26">
            <v>88</v>
          </cell>
          <cell r="G26">
            <v>58</v>
          </cell>
          <cell r="H26">
            <v>15.48</v>
          </cell>
          <cell r="I26" t="str">
            <v>O</v>
          </cell>
          <cell r="J26">
            <v>32.76</v>
          </cell>
          <cell r="K26">
            <v>1.4</v>
          </cell>
        </row>
        <row r="27">
          <cell r="B27">
            <v>22.916666666666671</v>
          </cell>
          <cell r="C27">
            <v>27.7</v>
          </cell>
          <cell r="D27">
            <v>21</v>
          </cell>
          <cell r="E27">
            <v>86.875</v>
          </cell>
          <cell r="F27">
            <v>94</v>
          </cell>
          <cell r="G27">
            <v>65</v>
          </cell>
          <cell r="H27">
            <v>8.64</v>
          </cell>
          <cell r="I27" t="str">
            <v>L</v>
          </cell>
          <cell r="J27">
            <v>35.28</v>
          </cell>
          <cell r="K27">
            <v>5.6</v>
          </cell>
        </row>
        <row r="28">
          <cell r="B28">
            <v>24.925000000000001</v>
          </cell>
          <cell r="C28">
            <v>31.8</v>
          </cell>
          <cell r="D28">
            <v>21.5</v>
          </cell>
          <cell r="E28">
            <v>79.5</v>
          </cell>
          <cell r="F28">
            <v>94</v>
          </cell>
          <cell r="G28">
            <v>48</v>
          </cell>
          <cell r="H28">
            <v>13.32</v>
          </cell>
          <cell r="I28" t="str">
            <v>NO</v>
          </cell>
          <cell r="J28">
            <v>42.480000000000004</v>
          </cell>
          <cell r="K28">
            <v>40.400000000000006</v>
          </cell>
        </row>
        <row r="29">
          <cell r="B29">
            <v>23.691666666666666</v>
          </cell>
          <cell r="C29">
            <v>25.6</v>
          </cell>
          <cell r="D29">
            <v>21.3</v>
          </cell>
          <cell r="E29">
            <v>89.125</v>
          </cell>
          <cell r="F29">
            <v>95</v>
          </cell>
          <cell r="G29">
            <v>80</v>
          </cell>
          <cell r="H29">
            <v>8.64</v>
          </cell>
          <cell r="I29" t="str">
            <v>NO</v>
          </cell>
          <cell r="J29">
            <v>44.64</v>
          </cell>
          <cell r="K29">
            <v>14.4</v>
          </cell>
        </row>
        <row r="30">
          <cell r="B30">
            <v>23.645833333333339</v>
          </cell>
          <cell r="C30">
            <v>28.8</v>
          </cell>
          <cell r="D30">
            <v>19.399999999999999</v>
          </cell>
          <cell r="E30">
            <v>81.875</v>
          </cell>
          <cell r="F30">
            <v>94</v>
          </cell>
          <cell r="G30">
            <v>55</v>
          </cell>
          <cell r="H30">
            <v>13.32</v>
          </cell>
          <cell r="I30" t="str">
            <v>NO</v>
          </cell>
          <cell r="J30">
            <v>37.800000000000004</v>
          </cell>
          <cell r="K30">
            <v>36.199999999999996</v>
          </cell>
        </row>
        <row r="31">
          <cell r="B31">
            <v>25.166666666666661</v>
          </cell>
          <cell r="C31">
            <v>29.7</v>
          </cell>
          <cell r="D31">
            <v>21.4</v>
          </cell>
          <cell r="E31">
            <v>74.583333333333329</v>
          </cell>
          <cell r="F31">
            <v>93</v>
          </cell>
          <cell r="G31">
            <v>52</v>
          </cell>
          <cell r="H31">
            <v>7.5600000000000005</v>
          </cell>
          <cell r="I31" t="str">
            <v>NO</v>
          </cell>
          <cell r="J31">
            <v>16.920000000000002</v>
          </cell>
          <cell r="K31">
            <v>0</v>
          </cell>
        </row>
        <row r="32">
          <cell r="B32">
            <v>24.187499999999996</v>
          </cell>
          <cell r="C32">
            <v>29</v>
          </cell>
          <cell r="D32">
            <v>19.7</v>
          </cell>
          <cell r="E32">
            <v>78.833333333333329</v>
          </cell>
          <cell r="F32">
            <v>95</v>
          </cell>
          <cell r="G32">
            <v>50</v>
          </cell>
          <cell r="H32">
            <v>13.32</v>
          </cell>
          <cell r="I32" t="str">
            <v>N</v>
          </cell>
          <cell r="J32">
            <v>31.680000000000003</v>
          </cell>
          <cell r="K32">
            <v>5.6000000000000005</v>
          </cell>
        </row>
        <row r="33">
          <cell r="B33">
            <v>24.412499999999998</v>
          </cell>
          <cell r="C33">
            <v>30.5</v>
          </cell>
          <cell r="D33">
            <v>21.8</v>
          </cell>
          <cell r="E33">
            <v>82.25</v>
          </cell>
          <cell r="F33">
            <v>93</v>
          </cell>
          <cell r="G33">
            <v>54</v>
          </cell>
          <cell r="H33">
            <v>9</v>
          </cell>
          <cell r="I33" t="str">
            <v>NO</v>
          </cell>
          <cell r="J33">
            <v>26.28</v>
          </cell>
          <cell r="K33">
            <v>1.5999999999999999</v>
          </cell>
        </row>
        <row r="34">
          <cell r="B34">
            <v>22.329166666666666</v>
          </cell>
          <cell r="C34">
            <v>23.6</v>
          </cell>
          <cell r="D34">
            <v>20.9</v>
          </cell>
          <cell r="E34">
            <v>91</v>
          </cell>
          <cell r="F34">
            <v>94</v>
          </cell>
          <cell r="G34">
            <v>85</v>
          </cell>
          <cell r="H34">
            <v>17.64</v>
          </cell>
          <cell r="I34" t="str">
            <v>S</v>
          </cell>
          <cell r="J34">
            <v>35.64</v>
          </cell>
          <cell r="K34">
            <v>1.4</v>
          </cell>
        </row>
        <row r="35">
          <cell r="I35" t="str">
            <v>L</v>
          </cell>
        </row>
      </sheetData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5">
          <cell r="B5">
            <v>24.791666666666668</v>
          </cell>
        </row>
      </sheetData>
      <sheetData sheetId="10" refreshError="1">
        <row r="5">
          <cell r="B5">
            <v>22.275000000000006</v>
          </cell>
          <cell r="C5">
            <v>29.1</v>
          </cell>
          <cell r="D5">
            <v>19.5</v>
          </cell>
          <cell r="E5">
            <v>81.5</v>
          </cell>
          <cell r="F5">
            <v>94</v>
          </cell>
          <cell r="G5">
            <v>48</v>
          </cell>
          <cell r="H5">
            <v>13.32</v>
          </cell>
          <cell r="I5" t="str">
            <v>N</v>
          </cell>
          <cell r="J5">
            <v>41.76</v>
          </cell>
          <cell r="K5">
            <v>0</v>
          </cell>
        </row>
        <row r="6">
          <cell r="B6">
            <v>23.641666666666666</v>
          </cell>
          <cell r="C6">
            <v>29.6</v>
          </cell>
          <cell r="D6">
            <v>19.3</v>
          </cell>
          <cell r="E6">
            <v>76</v>
          </cell>
          <cell r="F6">
            <v>93</v>
          </cell>
          <cell r="G6">
            <v>47</v>
          </cell>
          <cell r="H6">
            <v>12.6</v>
          </cell>
          <cell r="I6" t="str">
            <v>NE</v>
          </cell>
          <cell r="J6">
            <v>28.8</v>
          </cell>
          <cell r="K6">
            <v>0</v>
          </cell>
        </row>
        <row r="7">
          <cell r="B7">
            <v>22.470833333333342</v>
          </cell>
          <cell r="C7">
            <v>29.2</v>
          </cell>
          <cell r="D7">
            <v>20.100000000000001</v>
          </cell>
          <cell r="E7">
            <v>83.833333333333329</v>
          </cell>
          <cell r="F7">
            <v>95</v>
          </cell>
          <cell r="G7">
            <v>48</v>
          </cell>
          <cell r="H7">
            <v>21.96</v>
          </cell>
          <cell r="I7" t="str">
            <v>N</v>
          </cell>
          <cell r="J7">
            <v>36.36</v>
          </cell>
          <cell r="K7">
            <v>0</v>
          </cell>
        </row>
        <row r="8">
          <cell r="B8">
            <v>22.791666666666668</v>
          </cell>
          <cell r="C8">
            <v>28.5</v>
          </cell>
          <cell r="D8">
            <v>20.2</v>
          </cell>
          <cell r="E8">
            <v>82.666666666666671</v>
          </cell>
          <cell r="F8">
            <v>93</v>
          </cell>
          <cell r="G8">
            <v>51</v>
          </cell>
          <cell r="H8">
            <v>10.08</v>
          </cell>
          <cell r="I8" t="str">
            <v>N</v>
          </cell>
          <cell r="J8">
            <v>39.24</v>
          </cell>
          <cell r="K8">
            <v>0</v>
          </cell>
        </row>
        <row r="9">
          <cell r="B9">
            <v>23.829166666666666</v>
          </cell>
          <cell r="C9">
            <v>30.6</v>
          </cell>
          <cell r="D9">
            <v>20.3</v>
          </cell>
          <cell r="E9">
            <v>79.416666666666671</v>
          </cell>
          <cell r="F9">
            <v>94</v>
          </cell>
          <cell r="G9">
            <v>49</v>
          </cell>
          <cell r="H9">
            <v>16.920000000000002</v>
          </cell>
          <cell r="I9" t="str">
            <v>N</v>
          </cell>
          <cell r="J9">
            <v>38.159999999999997</v>
          </cell>
          <cell r="K9">
            <v>0</v>
          </cell>
        </row>
        <row r="10">
          <cell r="B10">
            <v>25.1875</v>
          </cell>
          <cell r="C10">
            <v>31.8</v>
          </cell>
          <cell r="D10">
            <v>20.399999999999999</v>
          </cell>
          <cell r="E10">
            <v>72.25</v>
          </cell>
          <cell r="F10">
            <v>93</v>
          </cell>
          <cell r="G10">
            <v>42</v>
          </cell>
          <cell r="H10">
            <v>18.720000000000002</v>
          </cell>
          <cell r="I10" t="str">
            <v>N</v>
          </cell>
          <cell r="J10">
            <v>35.64</v>
          </cell>
          <cell r="K10">
            <v>0</v>
          </cell>
        </row>
        <row r="11">
          <cell r="B11">
            <v>25.737499999999997</v>
          </cell>
          <cell r="C11">
            <v>32.5</v>
          </cell>
          <cell r="D11">
            <v>20.3</v>
          </cell>
          <cell r="E11">
            <v>64.333333333333329</v>
          </cell>
          <cell r="F11">
            <v>87</v>
          </cell>
          <cell r="G11">
            <v>37</v>
          </cell>
          <cell r="H11">
            <v>18</v>
          </cell>
          <cell r="I11" t="str">
            <v>N</v>
          </cell>
          <cell r="J11">
            <v>36.36</v>
          </cell>
          <cell r="K11">
            <v>0</v>
          </cell>
        </row>
        <row r="12">
          <cell r="B12">
            <v>21.879166666666666</v>
          </cell>
          <cell r="C12">
            <v>25.4</v>
          </cell>
          <cell r="D12">
            <v>17.899999999999999</v>
          </cell>
          <cell r="E12">
            <v>82.625</v>
          </cell>
          <cell r="F12">
            <v>95</v>
          </cell>
          <cell r="G12">
            <v>60</v>
          </cell>
          <cell r="H12">
            <v>18</v>
          </cell>
          <cell r="I12" t="str">
            <v>NO</v>
          </cell>
          <cell r="J12">
            <v>58.32</v>
          </cell>
          <cell r="K12">
            <v>31</v>
          </cell>
        </row>
        <row r="13">
          <cell r="B13">
            <v>22.916666666666668</v>
          </cell>
          <cell r="C13">
            <v>30.2</v>
          </cell>
          <cell r="D13">
            <v>17.7</v>
          </cell>
          <cell r="E13">
            <v>76.75</v>
          </cell>
          <cell r="F13">
            <v>96</v>
          </cell>
          <cell r="G13">
            <v>47</v>
          </cell>
          <cell r="H13">
            <v>0</v>
          </cell>
          <cell r="I13" t="str">
            <v>SE</v>
          </cell>
          <cell r="J13">
            <v>0</v>
          </cell>
          <cell r="K13">
            <v>0.2</v>
          </cell>
        </row>
        <row r="14">
          <cell r="B14">
            <v>23.674999999999997</v>
          </cell>
          <cell r="C14">
            <v>31.1</v>
          </cell>
          <cell r="D14">
            <v>19.7</v>
          </cell>
          <cell r="E14">
            <v>73.333333333333329</v>
          </cell>
          <cell r="F14">
            <v>91</v>
          </cell>
          <cell r="G14">
            <v>44</v>
          </cell>
          <cell r="H14">
            <v>27.36</v>
          </cell>
          <cell r="I14" t="str">
            <v>L</v>
          </cell>
          <cell r="J14">
            <v>50.04</v>
          </cell>
          <cell r="K14">
            <v>0</v>
          </cell>
        </row>
        <row r="15">
          <cell r="B15">
            <v>22.879166666666666</v>
          </cell>
          <cell r="C15">
            <v>30.4</v>
          </cell>
          <cell r="D15">
            <v>19</v>
          </cell>
          <cell r="E15">
            <v>79.291666666666671</v>
          </cell>
          <cell r="F15">
            <v>92</v>
          </cell>
          <cell r="G15">
            <v>48</v>
          </cell>
          <cell r="H15">
            <v>28.44</v>
          </cell>
          <cell r="I15" t="str">
            <v>N</v>
          </cell>
          <cell r="J15">
            <v>58.680000000000007</v>
          </cell>
          <cell r="K15">
            <v>0</v>
          </cell>
        </row>
        <row r="16">
          <cell r="B16">
            <v>21.916666666666668</v>
          </cell>
          <cell r="C16">
            <v>27.3</v>
          </cell>
          <cell r="D16">
            <v>19.7</v>
          </cell>
          <cell r="E16">
            <v>81.791666666666671</v>
          </cell>
          <cell r="F16">
            <v>94</v>
          </cell>
          <cell r="G16">
            <v>62</v>
          </cell>
          <cell r="H16">
            <v>16.559999999999999</v>
          </cell>
          <cell r="I16" t="str">
            <v>O</v>
          </cell>
          <cell r="J16">
            <v>47.16</v>
          </cell>
          <cell r="K16">
            <v>0</v>
          </cell>
        </row>
        <row r="17">
          <cell r="B17">
            <v>22.425000000000001</v>
          </cell>
          <cell r="C17">
            <v>29.3</v>
          </cell>
          <cell r="D17">
            <v>18.600000000000001</v>
          </cell>
          <cell r="E17">
            <v>80.458333333333329</v>
          </cell>
          <cell r="F17">
            <v>95</v>
          </cell>
          <cell r="G17">
            <v>48</v>
          </cell>
          <cell r="H17">
            <v>7.9200000000000008</v>
          </cell>
          <cell r="I17" t="str">
            <v>N</v>
          </cell>
          <cell r="J17">
            <v>61.92</v>
          </cell>
          <cell r="K17">
            <v>0.4</v>
          </cell>
        </row>
        <row r="18">
          <cell r="B18">
            <v>22.55</v>
          </cell>
          <cell r="C18">
            <v>28.6</v>
          </cell>
          <cell r="D18">
            <v>18.7</v>
          </cell>
          <cell r="E18">
            <v>75</v>
          </cell>
          <cell r="F18">
            <v>94</v>
          </cell>
          <cell r="G18">
            <v>45</v>
          </cell>
          <cell r="H18">
            <v>11.520000000000001</v>
          </cell>
          <cell r="I18" t="str">
            <v>S</v>
          </cell>
          <cell r="J18">
            <v>32.04</v>
          </cell>
          <cell r="K18">
            <v>0</v>
          </cell>
        </row>
        <row r="19">
          <cell r="B19">
            <v>22.379166666666666</v>
          </cell>
          <cell r="C19">
            <v>28.9</v>
          </cell>
          <cell r="D19">
            <v>16.899999999999999</v>
          </cell>
          <cell r="E19">
            <v>61.083333333333336</v>
          </cell>
          <cell r="F19">
            <v>82</v>
          </cell>
          <cell r="G19">
            <v>38</v>
          </cell>
          <cell r="H19">
            <v>10.8</v>
          </cell>
          <cell r="I19" t="str">
            <v>S</v>
          </cell>
          <cell r="J19">
            <v>29.16</v>
          </cell>
          <cell r="K19">
            <v>0</v>
          </cell>
        </row>
        <row r="20">
          <cell r="B20">
            <v>22.441666666666666</v>
          </cell>
          <cell r="C20">
            <v>29.1</v>
          </cell>
          <cell r="D20">
            <v>16.3</v>
          </cell>
          <cell r="E20">
            <v>55</v>
          </cell>
          <cell r="F20">
            <v>77</v>
          </cell>
          <cell r="G20">
            <v>28</v>
          </cell>
          <cell r="H20">
            <v>16.559999999999999</v>
          </cell>
          <cell r="I20" t="str">
            <v>S</v>
          </cell>
          <cell r="J20">
            <v>34.92</v>
          </cell>
          <cell r="K20">
            <v>0</v>
          </cell>
        </row>
        <row r="21">
          <cell r="B21">
            <v>22.929166666666664</v>
          </cell>
          <cell r="C21">
            <v>29.6</v>
          </cell>
          <cell r="D21">
            <v>16.399999999999999</v>
          </cell>
          <cell r="E21">
            <v>46.958333333333336</v>
          </cell>
          <cell r="F21">
            <v>66</v>
          </cell>
          <cell r="G21">
            <v>28</v>
          </cell>
          <cell r="H21">
            <v>3.24</v>
          </cell>
          <cell r="I21" t="str">
            <v>SE</v>
          </cell>
          <cell r="J21">
            <v>27</v>
          </cell>
          <cell r="K21">
            <v>0</v>
          </cell>
        </row>
        <row r="22">
          <cell r="B22">
            <v>24.870833333333334</v>
          </cell>
          <cell r="C22">
            <v>31.9</v>
          </cell>
          <cell r="D22">
            <v>19.2</v>
          </cell>
          <cell r="E22">
            <v>45.666666666666664</v>
          </cell>
          <cell r="F22">
            <v>72</v>
          </cell>
          <cell r="G22">
            <v>29</v>
          </cell>
          <cell r="H22">
            <v>13.68</v>
          </cell>
          <cell r="I22" t="str">
            <v>L</v>
          </cell>
          <cell r="J22">
            <v>51.12</v>
          </cell>
          <cell r="K22">
            <v>0.2</v>
          </cell>
        </row>
        <row r="23">
          <cell r="B23">
            <v>24.366666666666671</v>
          </cell>
          <cell r="C23">
            <v>30.4</v>
          </cell>
          <cell r="D23">
            <v>20.8</v>
          </cell>
          <cell r="E23">
            <v>66.541666666666671</v>
          </cell>
          <cell r="F23">
            <v>85</v>
          </cell>
          <cell r="G23">
            <v>44</v>
          </cell>
          <cell r="H23">
            <v>13.32</v>
          </cell>
          <cell r="I23" t="str">
            <v>N</v>
          </cell>
          <cell r="J23">
            <v>44.64</v>
          </cell>
          <cell r="K23">
            <v>0</v>
          </cell>
        </row>
        <row r="24">
          <cell r="B24">
            <v>21.816666666666666</v>
          </cell>
          <cell r="C24">
            <v>28.5</v>
          </cell>
          <cell r="D24">
            <v>18.7</v>
          </cell>
          <cell r="E24">
            <v>82.125</v>
          </cell>
          <cell r="F24">
            <v>95</v>
          </cell>
          <cell r="G24">
            <v>51</v>
          </cell>
          <cell r="H24">
            <v>18.36</v>
          </cell>
          <cell r="I24" t="str">
            <v>N</v>
          </cell>
          <cell r="J24">
            <v>51.480000000000004</v>
          </cell>
          <cell r="K24">
            <v>0.2</v>
          </cell>
        </row>
        <row r="25">
          <cell r="B25">
            <v>22.150000000000002</v>
          </cell>
          <cell r="C25">
            <v>29.1</v>
          </cell>
          <cell r="D25">
            <v>18.3</v>
          </cell>
          <cell r="E25">
            <v>82.791666666666671</v>
          </cell>
          <cell r="F25">
            <v>95</v>
          </cell>
          <cell r="G25">
            <v>51</v>
          </cell>
          <cell r="H25">
            <v>10.44</v>
          </cell>
          <cell r="I25" t="str">
            <v>NE</v>
          </cell>
          <cell r="J25">
            <v>38.880000000000003</v>
          </cell>
          <cell r="K25">
            <v>1</v>
          </cell>
        </row>
        <row r="26">
          <cell r="B26">
            <v>21.833333333333332</v>
          </cell>
          <cell r="C26">
            <v>26.3</v>
          </cell>
          <cell r="D26">
            <v>19.7</v>
          </cell>
          <cell r="E26">
            <v>82.833333333333329</v>
          </cell>
          <cell r="F26">
            <v>94</v>
          </cell>
          <cell r="G26">
            <v>68</v>
          </cell>
          <cell r="H26">
            <v>21.96</v>
          </cell>
          <cell r="I26" t="str">
            <v>NO</v>
          </cell>
          <cell r="J26">
            <v>48.96</v>
          </cell>
          <cell r="K26">
            <v>0</v>
          </cell>
        </row>
        <row r="27">
          <cell r="B27">
            <v>21.441666666666663</v>
          </cell>
          <cell r="C27">
            <v>24.4</v>
          </cell>
          <cell r="D27">
            <v>20</v>
          </cell>
          <cell r="E27">
            <v>90.416666666666671</v>
          </cell>
          <cell r="F27">
            <v>95</v>
          </cell>
          <cell r="G27">
            <v>75</v>
          </cell>
          <cell r="H27">
            <v>2.16</v>
          </cell>
          <cell r="I27" t="str">
            <v>L</v>
          </cell>
          <cell r="J27">
            <v>29.16</v>
          </cell>
          <cell r="K27">
            <v>0</v>
          </cell>
        </row>
        <row r="28">
          <cell r="B28">
            <v>23.066666666666666</v>
          </cell>
          <cell r="C28">
            <v>29.3</v>
          </cell>
          <cell r="D28">
            <v>20</v>
          </cell>
          <cell r="E28">
            <v>81.791666666666671</v>
          </cell>
          <cell r="F28">
            <v>95</v>
          </cell>
          <cell r="G28">
            <v>55</v>
          </cell>
          <cell r="H28">
            <v>18</v>
          </cell>
          <cell r="I28" t="str">
            <v>N</v>
          </cell>
          <cell r="J28">
            <v>49.32</v>
          </cell>
          <cell r="K28">
            <v>0</v>
          </cell>
        </row>
        <row r="29">
          <cell r="B29">
            <v>22.224999999999998</v>
          </cell>
          <cell r="C29">
            <v>27.6</v>
          </cell>
          <cell r="D29">
            <v>20.3</v>
          </cell>
          <cell r="E29">
            <v>85.291666666666671</v>
          </cell>
          <cell r="F29">
            <v>94</v>
          </cell>
          <cell r="G29">
            <v>64</v>
          </cell>
          <cell r="H29">
            <v>25.2</v>
          </cell>
          <cell r="I29" t="str">
            <v>NO</v>
          </cell>
          <cell r="J29">
            <v>50.4</v>
          </cell>
          <cell r="K29">
            <v>0</v>
          </cell>
        </row>
        <row r="30">
          <cell r="B30">
            <v>20.991666666666667</v>
          </cell>
          <cell r="C30">
            <v>22.6</v>
          </cell>
          <cell r="D30">
            <v>18.5</v>
          </cell>
          <cell r="E30">
            <v>88.708333333333329</v>
          </cell>
          <cell r="F30">
            <v>95</v>
          </cell>
          <cell r="G30">
            <v>75</v>
          </cell>
          <cell r="H30">
            <v>14.4</v>
          </cell>
          <cell r="I30" t="str">
            <v>N</v>
          </cell>
          <cell r="J30">
            <v>39.6</v>
          </cell>
          <cell r="K30">
            <v>0</v>
          </cell>
        </row>
        <row r="31">
          <cell r="B31">
            <v>22.787499999999994</v>
          </cell>
          <cell r="C31">
            <v>28.4</v>
          </cell>
          <cell r="D31">
            <v>19</v>
          </cell>
          <cell r="E31">
            <v>78.583333333333329</v>
          </cell>
          <cell r="F31">
            <v>93</v>
          </cell>
          <cell r="G31">
            <v>52</v>
          </cell>
          <cell r="H31">
            <v>0</v>
          </cell>
          <cell r="I31" t="str">
            <v>NO</v>
          </cell>
          <cell r="J31">
            <v>0</v>
          </cell>
          <cell r="K31">
            <v>0.2</v>
          </cell>
        </row>
        <row r="32">
          <cell r="B32">
            <v>21.762499999999999</v>
          </cell>
          <cell r="C32">
            <v>25.1</v>
          </cell>
          <cell r="D32">
            <v>18.399999999999999</v>
          </cell>
          <cell r="E32">
            <v>87.375</v>
          </cell>
          <cell r="F32">
            <v>95</v>
          </cell>
          <cell r="G32">
            <v>73</v>
          </cell>
          <cell r="H32">
            <v>10.44</v>
          </cell>
          <cell r="I32" t="str">
            <v>NE</v>
          </cell>
          <cell r="J32">
            <v>28.44</v>
          </cell>
          <cell r="K32">
            <v>0</v>
          </cell>
        </row>
        <row r="33">
          <cell r="B33">
            <v>21.929166666666664</v>
          </cell>
          <cell r="C33">
            <v>28.6</v>
          </cell>
          <cell r="D33">
            <v>20</v>
          </cell>
          <cell r="E33">
            <v>87</v>
          </cell>
          <cell r="F33">
            <v>95</v>
          </cell>
          <cell r="G33">
            <v>56</v>
          </cell>
          <cell r="H33">
            <v>13.68</v>
          </cell>
          <cell r="I33" t="str">
            <v>NE</v>
          </cell>
          <cell r="J33">
            <v>33.119999999999997</v>
          </cell>
          <cell r="K33">
            <v>0</v>
          </cell>
        </row>
        <row r="34">
          <cell r="B34">
            <v>21.245833333333334</v>
          </cell>
          <cell r="C34">
            <v>27.1</v>
          </cell>
          <cell r="D34">
            <v>18.899999999999999</v>
          </cell>
          <cell r="E34">
            <v>91.458333333333329</v>
          </cell>
          <cell r="F34">
            <v>96</v>
          </cell>
          <cell r="G34">
            <v>72</v>
          </cell>
          <cell r="H34">
            <v>17.28</v>
          </cell>
          <cell r="I34" t="str">
            <v>NE</v>
          </cell>
          <cell r="J34">
            <v>65.52</v>
          </cell>
          <cell r="K34">
            <v>0</v>
          </cell>
        </row>
        <row r="35">
          <cell r="I35" t="str">
            <v>N</v>
          </cell>
        </row>
      </sheetData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5">
          <cell r="B5">
            <v>31.516666666666669</v>
          </cell>
        </row>
      </sheetData>
      <sheetData sheetId="10" refreshError="1">
        <row r="5">
          <cell r="B5">
            <v>28.908333333333335</v>
          </cell>
          <cell r="C5">
            <v>34.5</v>
          </cell>
          <cell r="D5">
            <v>25.5</v>
          </cell>
          <cell r="E5">
            <v>71.375</v>
          </cell>
          <cell r="F5">
            <v>86</v>
          </cell>
          <cell r="G5">
            <v>48</v>
          </cell>
          <cell r="H5">
            <v>12.24</v>
          </cell>
          <cell r="I5" t="str">
            <v>L</v>
          </cell>
          <cell r="J5">
            <v>27</v>
          </cell>
          <cell r="K5">
            <v>0</v>
          </cell>
        </row>
        <row r="6">
          <cell r="B6">
            <v>27.470833333333335</v>
          </cell>
          <cell r="C6">
            <v>33</v>
          </cell>
          <cell r="D6">
            <v>24.5</v>
          </cell>
          <cell r="E6">
            <v>77.208333333333329</v>
          </cell>
          <cell r="F6">
            <v>87</v>
          </cell>
          <cell r="G6">
            <v>54</v>
          </cell>
          <cell r="H6">
            <v>18.36</v>
          </cell>
          <cell r="I6" t="str">
            <v>NE</v>
          </cell>
          <cell r="J6">
            <v>43.92</v>
          </cell>
          <cell r="K6">
            <v>5.4</v>
          </cell>
        </row>
        <row r="7">
          <cell r="B7">
            <v>26.595833333333331</v>
          </cell>
          <cell r="C7">
            <v>32.700000000000003</v>
          </cell>
          <cell r="D7">
            <v>24.2</v>
          </cell>
          <cell r="E7">
            <v>81.958333333333329</v>
          </cell>
          <cell r="F7">
            <v>92</v>
          </cell>
          <cell r="G7">
            <v>56</v>
          </cell>
          <cell r="H7">
            <v>8.2799999999999994</v>
          </cell>
          <cell r="I7" t="str">
            <v>NE</v>
          </cell>
          <cell r="J7">
            <v>33.480000000000004</v>
          </cell>
          <cell r="K7">
            <v>0.2</v>
          </cell>
        </row>
        <row r="8">
          <cell r="B8">
            <v>27.479166666666671</v>
          </cell>
          <cell r="C8">
            <v>33.299999999999997</v>
          </cell>
          <cell r="D8">
            <v>24.3</v>
          </cell>
          <cell r="E8">
            <v>78.958333333333329</v>
          </cell>
          <cell r="F8">
            <v>93</v>
          </cell>
          <cell r="G8">
            <v>59</v>
          </cell>
          <cell r="H8">
            <v>12.6</v>
          </cell>
          <cell r="I8" t="str">
            <v>L</v>
          </cell>
          <cell r="J8">
            <v>23.400000000000002</v>
          </cell>
          <cell r="K8">
            <v>22.2</v>
          </cell>
        </row>
        <row r="9">
          <cell r="B9">
            <v>25.770833333333339</v>
          </cell>
          <cell r="C9">
            <v>31</v>
          </cell>
          <cell r="D9">
            <v>21.5</v>
          </cell>
          <cell r="E9">
            <v>76.583333333333329</v>
          </cell>
          <cell r="F9">
            <v>90</v>
          </cell>
          <cell r="G9">
            <v>59</v>
          </cell>
          <cell r="H9">
            <v>18</v>
          </cell>
          <cell r="I9" t="str">
            <v>SO</v>
          </cell>
          <cell r="J9">
            <v>40.680000000000007</v>
          </cell>
          <cell r="K9">
            <v>0</v>
          </cell>
        </row>
        <row r="10">
          <cell r="B10">
            <v>28.595833333333335</v>
          </cell>
          <cell r="C10">
            <v>34.9</v>
          </cell>
          <cell r="D10">
            <v>25.7</v>
          </cell>
          <cell r="E10">
            <v>72.708333333333329</v>
          </cell>
          <cell r="F10">
            <v>86</v>
          </cell>
          <cell r="G10">
            <v>53</v>
          </cell>
          <cell r="H10">
            <v>14.04</v>
          </cell>
          <cell r="I10" t="str">
            <v>SE</v>
          </cell>
          <cell r="J10">
            <v>45.72</v>
          </cell>
          <cell r="K10">
            <v>0</v>
          </cell>
        </row>
        <row r="11">
          <cell r="B11">
            <v>29.641666666666666</v>
          </cell>
          <cell r="C11">
            <v>35.5</v>
          </cell>
          <cell r="D11">
            <v>25.4</v>
          </cell>
          <cell r="E11">
            <v>69.958333333333329</v>
          </cell>
          <cell r="F11">
            <v>87</v>
          </cell>
          <cell r="G11">
            <v>44</v>
          </cell>
          <cell r="H11">
            <v>14.04</v>
          </cell>
          <cell r="I11" t="str">
            <v>L</v>
          </cell>
          <cell r="J11">
            <v>28.08</v>
          </cell>
          <cell r="K11">
            <v>0</v>
          </cell>
        </row>
        <row r="12">
          <cell r="B12">
            <v>28.516666666666655</v>
          </cell>
          <cell r="C12">
            <v>31.7</v>
          </cell>
          <cell r="D12">
            <v>26</v>
          </cell>
          <cell r="E12">
            <v>70.75</v>
          </cell>
          <cell r="F12">
            <v>80</v>
          </cell>
          <cell r="G12">
            <v>59</v>
          </cell>
          <cell r="H12">
            <v>25.92</v>
          </cell>
          <cell r="I12" t="str">
            <v>L</v>
          </cell>
          <cell r="J12">
            <v>50.76</v>
          </cell>
          <cell r="K12">
            <v>0</v>
          </cell>
        </row>
        <row r="13">
          <cell r="B13">
            <v>27.870833333333337</v>
          </cell>
          <cell r="C13">
            <v>33.200000000000003</v>
          </cell>
          <cell r="D13">
            <v>24.5</v>
          </cell>
          <cell r="E13">
            <v>69.75</v>
          </cell>
          <cell r="F13">
            <v>86</v>
          </cell>
          <cell r="G13">
            <v>51</v>
          </cell>
          <cell r="H13">
            <v>15.840000000000002</v>
          </cell>
          <cell r="I13" t="str">
            <v>L</v>
          </cell>
          <cell r="J13">
            <v>29.16</v>
          </cell>
          <cell r="K13">
            <v>0</v>
          </cell>
        </row>
        <row r="14">
          <cell r="B14">
            <v>29.987499999999994</v>
          </cell>
          <cell r="C14">
            <v>34.6</v>
          </cell>
          <cell r="D14">
            <v>26.7</v>
          </cell>
          <cell r="E14">
            <v>64.916666666666671</v>
          </cell>
          <cell r="F14">
            <v>79</v>
          </cell>
          <cell r="G14">
            <v>48</v>
          </cell>
          <cell r="H14">
            <v>9.3600000000000012</v>
          </cell>
          <cell r="I14" t="str">
            <v>L</v>
          </cell>
          <cell r="J14">
            <v>17.64</v>
          </cell>
          <cell r="K14">
            <v>2.8</v>
          </cell>
        </row>
        <row r="15">
          <cell r="B15">
            <v>29.654166666666665</v>
          </cell>
          <cell r="C15">
            <v>35.6</v>
          </cell>
          <cell r="D15">
            <v>25.5</v>
          </cell>
          <cell r="E15">
            <v>69.208333333333329</v>
          </cell>
          <cell r="F15">
            <v>83</v>
          </cell>
          <cell r="G15">
            <v>47</v>
          </cell>
          <cell r="H15">
            <v>12.6</v>
          </cell>
          <cell r="I15" t="str">
            <v>NE</v>
          </cell>
          <cell r="J15">
            <v>32.04</v>
          </cell>
          <cell r="K15">
            <v>0</v>
          </cell>
        </row>
        <row r="16">
          <cell r="B16">
            <v>26.324999999999989</v>
          </cell>
          <cell r="C16">
            <v>31.3</v>
          </cell>
          <cell r="D16">
            <v>19.2</v>
          </cell>
          <cell r="E16">
            <v>76.333333333333329</v>
          </cell>
          <cell r="F16">
            <v>94</v>
          </cell>
          <cell r="G16">
            <v>59</v>
          </cell>
          <cell r="H16">
            <v>29.16</v>
          </cell>
          <cell r="I16" t="str">
            <v>L</v>
          </cell>
          <cell r="J16">
            <v>74.160000000000011</v>
          </cell>
          <cell r="K16">
            <v>25.400000000000002</v>
          </cell>
        </row>
        <row r="17">
          <cell r="B17">
            <v>25.754166666666666</v>
          </cell>
          <cell r="C17">
            <v>30.3</v>
          </cell>
          <cell r="D17">
            <v>22.2</v>
          </cell>
          <cell r="E17">
            <v>71.791666666666671</v>
          </cell>
          <cell r="F17">
            <v>91</v>
          </cell>
          <cell r="G17">
            <v>48</v>
          </cell>
          <cell r="H17">
            <v>14.4</v>
          </cell>
          <cell r="I17" t="str">
            <v>SO</v>
          </cell>
          <cell r="J17">
            <v>32.4</v>
          </cell>
          <cell r="K17">
            <v>0</v>
          </cell>
        </row>
        <row r="18">
          <cell r="B18">
            <v>26.616666666666671</v>
          </cell>
          <cell r="C18">
            <v>30.2</v>
          </cell>
          <cell r="D18">
            <v>23.2</v>
          </cell>
          <cell r="E18">
            <v>48.166666666666664</v>
          </cell>
          <cell r="F18">
            <v>64</v>
          </cell>
          <cell r="G18">
            <v>26</v>
          </cell>
          <cell r="H18">
            <v>19.079999999999998</v>
          </cell>
          <cell r="I18" t="str">
            <v>S</v>
          </cell>
          <cell r="J18">
            <v>46.440000000000005</v>
          </cell>
          <cell r="K18">
            <v>0</v>
          </cell>
        </row>
        <row r="19">
          <cell r="B19">
            <v>27.087500000000002</v>
          </cell>
          <cell r="C19">
            <v>32.1</v>
          </cell>
          <cell r="D19">
            <v>22.2</v>
          </cell>
          <cell r="E19">
            <v>35.666666666666664</v>
          </cell>
          <cell r="F19">
            <v>69</v>
          </cell>
          <cell r="G19">
            <v>20</v>
          </cell>
          <cell r="H19">
            <v>14.4</v>
          </cell>
          <cell r="I19" t="str">
            <v>S</v>
          </cell>
          <cell r="J19">
            <v>29.52</v>
          </cell>
          <cell r="K19">
            <v>0</v>
          </cell>
        </row>
        <row r="20">
          <cell r="B20">
            <v>27.158333333333335</v>
          </cell>
          <cell r="C20">
            <v>34</v>
          </cell>
          <cell r="D20">
            <v>19</v>
          </cell>
          <cell r="E20">
            <v>46.208333333333336</v>
          </cell>
          <cell r="F20">
            <v>87</v>
          </cell>
          <cell r="G20">
            <v>23</v>
          </cell>
          <cell r="H20">
            <v>11.16</v>
          </cell>
          <cell r="I20" t="str">
            <v>S</v>
          </cell>
          <cell r="J20">
            <v>20.16</v>
          </cell>
          <cell r="K20">
            <v>0</v>
          </cell>
        </row>
        <row r="21">
          <cell r="B21">
            <v>28.787500000000005</v>
          </cell>
          <cell r="C21">
            <v>34.299999999999997</v>
          </cell>
          <cell r="D21">
            <v>22</v>
          </cell>
          <cell r="E21">
            <v>42.125</v>
          </cell>
          <cell r="F21">
            <v>77</v>
          </cell>
          <cell r="G21">
            <v>27</v>
          </cell>
          <cell r="H21">
            <v>16.2</v>
          </cell>
          <cell r="I21" t="str">
            <v>SE</v>
          </cell>
          <cell r="J21">
            <v>30.6</v>
          </cell>
          <cell r="K21">
            <v>0</v>
          </cell>
        </row>
        <row r="22">
          <cell r="B22">
            <v>29.279166666666665</v>
          </cell>
          <cell r="C22">
            <v>36.200000000000003</v>
          </cell>
          <cell r="D22">
            <v>22</v>
          </cell>
          <cell r="E22">
            <v>46.041666666666664</v>
          </cell>
          <cell r="F22">
            <v>83</v>
          </cell>
          <cell r="G22">
            <v>25</v>
          </cell>
          <cell r="H22">
            <v>11.520000000000001</v>
          </cell>
          <cell r="I22" t="str">
            <v>L</v>
          </cell>
          <cell r="J22">
            <v>25.2</v>
          </cell>
          <cell r="K22">
            <v>0</v>
          </cell>
        </row>
        <row r="23">
          <cell r="B23">
            <v>26.716666666666669</v>
          </cell>
          <cell r="C23">
            <v>31.5</v>
          </cell>
          <cell r="D23">
            <v>21.8</v>
          </cell>
          <cell r="E23">
            <v>68.625</v>
          </cell>
          <cell r="F23">
            <v>93</v>
          </cell>
          <cell r="G23">
            <v>38</v>
          </cell>
          <cell r="H23">
            <v>17.64</v>
          </cell>
          <cell r="I23" t="str">
            <v>SE</v>
          </cell>
          <cell r="J23">
            <v>36</v>
          </cell>
          <cell r="K23">
            <v>44.6</v>
          </cell>
        </row>
        <row r="24">
          <cell r="B24">
            <v>24.258333333333329</v>
          </cell>
          <cell r="C24">
            <v>25.5</v>
          </cell>
          <cell r="D24">
            <v>22.3</v>
          </cell>
          <cell r="E24">
            <v>86.583333333333329</v>
          </cell>
          <cell r="F24">
            <v>94</v>
          </cell>
          <cell r="G24">
            <v>72</v>
          </cell>
          <cell r="H24">
            <v>16.2</v>
          </cell>
          <cell r="I24" t="str">
            <v>L</v>
          </cell>
          <cell r="J24">
            <v>30.96</v>
          </cell>
          <cell r="K24">
            <v>71.2</v>
          </cell>
        </row>
        <row r="25">
          <cell r="B25">
            <v>26.833333333333332</v>
          </cell>
          <cell r="C25">
            <v>33.1</v>
          </cell>
          <cell r="D25">
            <v>23.8</v>
          </cell>
          <cell r="E25">
            <v>80.5</v>
          </cell>
          <cell r="F25">
            <v>93</v>
          </cell>
          <cell r="G25">
            <v>52</v>
          </cell>
          <cell r="H25">
            <v>11.520000000000001</v>
          </cell>
          <cell r="I25" t="str">
            <v>L</v>
          </cell>
          <cell r="J25">
            <v>23.400000000000002</v>
          </cell>
          <cell r="K25">
            <v>3</v>
          </cell>
        </row>
        <row r="26">
          <cell r="B26">
            <v>24.608333333333338</v>
          </cell>
          <cell r="C26">
            <v>28.4</v>
          </cell>
          <cell r="D26">
            <v>20.9</v>
          </cell>
          <cell r="E26">
            <v>85.583333333333329</v>
          </cell>
          <cell r="F26">
            <v>92</v>
          </cell>
          <cell r="G26">
            <v>71</v>
          </cell>
          <cell r="H26">
            <v>15.840000000000002</v>
          </cell>
          <cell r="I26" t="str">
            <v>L</v>
          </cell>
          <cell r="J26">
            <v>34.56</v>
          </cell>
          <cell r="K26">
            <v>14.4</v>
          </cell>
        </row>
        <row r="27">
          <cell r="B27">
            <v>24.479166666666671</v>
          </cell>
          <cell r="C27">
            <v>29.2</v>
          </cell>
          <cell r="D27">
            <v>21.1</v>
          </cell>
          <cell r="E27">
            <v>78.583333333333329</v>
          </cell>
          <cell r="F27">
            <v>91</v>
          </cell>
          <cell r="G27">
            <v>61</v>
          </cell>
          <cell r="H27">
            <v>7.9200000000000008</v>
          </cell>
          <cell r="I27" t="str">
            <v>S</v>
          </cell>
          <cell r="J27">
            <v>16.559999999999999</v>
          </cell>
          <cell r="K27">
            <v>0</v>
          </cell>
        </row>
        <row r="28">
          <cell r="B28">
            <v>27.250000000000004</v>
          </cell>
          <cell r="C28">
            <v>33.200000000000003</v>
          </cell>
          <cell r="D28">
            <v>23.2</v>
          </cell>
          <cell r="E28">
            <v>76.083333333333329</v>
          </cell>
          <cell r="F28">
            <v>90</v>
          </cell>
          <cell r="G28">
            <v>56</v>
          </cell>
          <cell r="H28">
            <v>11.520000000000001</v>
          </cell>
          <cell r="I28" t="str">
            <v>N</v>
          </cell>
          <cell r="J28">
            <v>33.119999999999997</v>
          </cell>
          <cell r="K28">
            <v>1.6</v>
          </cell>
        </row>
        <row r="29">
          <cell r="B29">
            <v>28.533333333333335</v>
          </cell>
          <cell r="C29">
            <v>33</v>
          </cell>
          <cell r="D29">
            <v>25.8</v>
          </cell>
          <cell r="E29">
            <v>73.708333333333329</v>
          </cell>
          <cell r="F29">
            <v>86</v>
          </cell>
          <cell r="G29">
            <v>53</v>
          </cell>
          <cell r="H29">
            <v>11.879999999999999</v>
          </cell>
          <cell r="I29" t="str">
            <v>N</v>
          </cell>
          <cell r="J29">
            <v>38.880000000000003</v>
          </cell>
          <cell r="K29">
            <v>0</v>
          </cell>
        </row>
        <row r="30">
          <cell r="B30">
            <v>26.729166666666671</v>
          </cell>
          <cell r="C30">
            <v>31.1</v>
          </cell>
          <cell r="D30">
            <v>23.8</v>
          </cell>
          <cell r="E30">
            <v>80.208333333333329</v>
          </cell>
          <cell r="F30">
            <v>93</v>
          </cell>
          <cell r="G30">
            <v>59</v>
          </cell>
          <cell r="H30">
            <v>16.920000000000002</v>
          </cell>
          <cell r="I30" t="str">
            <v>N</v>
          </cell>
          <cell r="J30">
            <v>33.119999999999997</v>
          </cell>
          <cell r="K30">
            <v>21.8</v>
          </cell>
        </row>
        <row r="31">
          <cell r="B31">
            <v>27.775000000000002</v>
          </cell>
          <cell r="C31">
            <v>32.5</v>
          </cell>
          <cell r="D31">
            <v>24.9</v>
          </cell>
          <cell r="E31">
            <v>74.916666666666671</v>
          </cell>
          <cell r="F31">
            <v>91</v>
          </cell>
          <cell r="G31">
            <v>56</v>
          </cell>
          <cell r="H31">
            <v>11.16</v>
          </cell>
          <cell r="I31" t="str">
            <v>O</v>
          </cell>
          <cell r="J31">
            <v>25.56</v>
          </cell>
          <cell r="K31">
            <v>0</v>
          </cell>
        </row>
        <row r="32">
          <cell r="B32">
            <v>27.112499999999997</v>
          </cell>
          <cell r="C32">
            <v>32.700000000000003</v>
          </cell>
          <cell r="D32">
            <v>21.6</v>
          </cell>
          <cell r="E32">
            <v>78.583333333333329</v>
          </cell>
          <cell r="F32">
            <v>94</v>
          </cell>
          <cell r="G32">
            <v>56</v>
          </cell>
          <cell r="H32">
            <v>33.840000000000003</v>
          </cell>
          <cell r="I32" t="str">
            <v>O</v>
          </cell>
          <cell r="J32">
            <v>78.12</v>
          </cell>
          <cell r="K32">
            <v>30.799999999999997</v>
          </cell>
        </row>
        <row r="33">
          <cell r="B33">
            <v>26.745833333333334</v>
          </cell>
          <cell r="C33">
            <v>32.200000000000003</v>
          </cell>
          <cell r="D33">
            <v>24</v>
          </cell>
          <cell r="E33">
            <v>80.25</v>
          </cell>
          <cell r="F33">
            <v>91</v>
          </cell>
          <cell r="G33">
            <v>60</v>
          </cell>
          <cell r="H33">
            <v>15.120000000000001</v>
          </cell>
          <cell r="I33" t="str">
            <v>L</v>
          </cell>
          <cell r="J33">
            <v>28.8</v>
          </cell>
          <cell r="K33">
            <v>5.6000000000000005</v>
          </cell>
        </row>
        <row r="34">
          <cell r="B34">
            <v>29.275000000000002</v>
          </cell>
          <cell r="C34">
            <v>34.799999999999997</v>
          </cell>
          <cell r="D34">
            <v>24.8</v>
          </cell>
          <cell r="E34">
            <v>72.541666666666671</v>
          </cell>
          <cell r="F34">
            <v>91</v>
          </cell>
          <cell r="G34">
            <v>47</v>
          </cell>
          <cell r="H34">
            <v>12.24</v>
          </cell>
          <cell r="I34" t="str">
            <v>NE</v>
          </cell>
          <cell r="J34">
            <v>43.2</v>
          </cell>
          <cell r="K34">
            <v>0.2</v>
          </cell>
        </row>
        <row r="35">
          <cell r="I35" t="str">
            <v>L</v>
          </cell>
        </row>
      </sheetData>
      <sheetData sheetId="1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7"/>
  <sheetViews>
    <sheetView tabSelected="1" zoomScale="90" zoomScaleNormal="90" workbookViewId="0">
      <selection activeCell="R36" sqref="R36"/>
    </sheetView>
  </sheetViews>
  <sheetFormatPr defaultRowHeight="12.75" x14ac:dyDescent="0.2"/>
  <cols>
    <col min="1" max="1" width="19.140625" style="2" bestFit="1" customWidth="1"/>
    <col min="2" max="31" width="5.42578125" style="2" customWidth="1"/>
    <col min="32" max="32" width="6.5703125" style="9" bestFit="1" customWidth="1"/>
    <col min="33" max="33" width="9.140625" style="1"/>
  </cols>
  <sheetData>
    <row r="1" spans="1:33" ht="20.100000000000001" customHeight="1" x14ac:dyDescent="0.2">
      <c r="A1" s="91" t="s">
        <v>22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</row>
    <row r="2" spans="1:33" s="4" customFormat="1" ht="20.100000000000001" customHeight="1" x14ac:dyDescent="0.2">
      <c r="A2" s="92" t="s">
        <v>21</v>
      </c>
      <c r="B2" s="90" t="s">
        <v>135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7"/>
    </row>
    <row r="3" spans="1:33" s="5" customFormat="1" ht="20.100000000000001" customHeight="1" x14ac:dyDescent="0.2">
      <c r="A3" s="92"/>
      <c r="B3" s="93">
        <v>1</v>
      </c>
      <c r="C3" s="93">
        <f>SUM(B3+1)</f>
        <v>2</v>
      </c>
      <c r="D3" s="93">
        <f t="shared" ref="D3:AD3" si="0">SUM(C3+1)</f>
        <v>3</v>
      </c>
      <c r="E3" s="93">
        <f t="shared" si="0"/>
        <v>4</v>
      </c>
      <c r="F3" s="93">
        <f t="shared" si="0"/>
        <v>5</v>
      </c>
      <c r="G3" s="93">
        <f t="shared" si="0"/>
        <v>6</v>
      </c>
      <c r="H3" s="93">
        <f t="shared" si="0"/>
        <v>7</v>
      </c>
      <c r="I3" s="93">
        <f t="shared" si="0"/>
        <v>8</v>
      </c>
      <c r="J3" s="93">
        <f t="shared" si="0"/>
        <v>9</v>
      </c>
      <c r="K3" s="93">
        <f t="shared" si="0"/>
        <v>10</v>
      </c>
      <c r="L3" s="93">
        <f t="shared" si="0"/>
        <v>11</v>
      </c>
      <c r="M3" s="93">
        <f t="shared" si="0"/>
        <v>12</v>
      </c>
      <c r="N3" s="93">
        <f t="shared" si="0"/>
        <v>13</v>
      </c>
      <c r="O3" s="93">
        <f t="shared" si="0"/>
        <v>14</v>
      </c>
      <c r="P3" s="93">
        <f t="shared" si="0"/>
        <v>15</v>
      </c>
      <c r="Q3" s="93">
        <f t="shared" si="0"/>
        <v>16</v>
      </c>
      <c r="R3" s="93">
        <f t="shared" si="0"/>
        <v>17</v>
      </c>
      <c r="S3" s="93">
        <f t="shared" si="0"/>
        <v>18</v>
      </c>
      <c r="T3" s="93">
        <f t="shared" si="0"/>
        <v>19</v>
      </c>
      <c r="U3" s="93">
        <f t="shared" si="0"/>
        <v>20</v>
      </c>
      <c r="V3" s="93">
        <f t="shared" si="0"/>
        <v>21</v>
      </c>
      <c r="W3" s="93">
        <f t="shared" si="0"/>
        <v>22</v>
      </c>
      <c r="X3" s="93">
        <f t="shared" si="0"/>
        <v>23</v>
      </c>
      <c r="Y3" s="93">
        <f t="shared" si="0"/>
        <v>24</v>
      </c>
      <c r="Z3" s="93">
        <f t="shared" si="0"/>
        <v>25</v>
      </c>
      <c r="AA3" s="93">
        <f t="shared" si="0"/>
        <v>26</v>
      </c>
      <c r="AB3" s="93">
        <f t="shared" si="0"/>
        <v>27</v>
      </c>
      <c r="AC3" s="93">
        <f t="shared" si="0"/>
        <v>28</v>
      </c>
      <c r="AD3" s="93">
        <f t="shared" si="0"/>
        <v>29</v>
      </c>
      <c r="AE3" s="93">
        <v>30</v>
      </c>
      <c r="AF3" s="34" t="s">
        <v>40</v>
      </c>
      <c r="AG3" s="8"/>
    </row>
    <row r="4" spans="1:33" s="5" customFormat="1" ht="20.100000000000001" customHeight="1" x14ac:dyDescent="0.2">
      <c r="A4" s="92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34" t="s">
        <v>39</v>
      </c>
      <c r="AG4" s="8"/>
    </row>
    <row r="5" spans="1:33" s="5" customFormat="1" ht="20.100000000000001" customHeight="1" x14ac:dyDescent="0.2">
      <c r="A5" s="15" t="s">
        <v>45</v>
      </c>
      <c r="B5" s="16">
        <f>[1]Novembro!$B$5</f>
        <v>24.879166666666666</v>
      </c>
      <c r="C5" s="16">
        <f>[1]Novembro!$B$6</f>
        <v>24.470833333333335</v>
      </c>
      <c r="D5" s="16">
        <f>[1]Novembro!$B$7</f>
        <v>25.633333333333329</v>
      </c>
      <c r="E5" s="16">
        <f>[1]Novembro!$B$8</f>
        <v>25.791666666666661</v>
      </c>
      <c r="F5" s="16">
        <f>[1]Novembro!$B$9</f>
        <v>27.529166666666669</v>
      </c>
      <c r="G5" s="16">
        <f>[1]Novembro!$B$10</f>
        <v>28.120833333333337</v>
      </c>
      <c r="H5" s="16">
        <f>[1]Novembro!$B$11</f>
        <v>28.087499999999995</v>
      </c>
      <c r="I5" s="16">
        <f>[1]Novembro!$B$12</f>
        <v>23.266666666666666</v>
      </c>
      <c r="J5" s="16">
        <f>[1]Novembro!$B$13</f>
        <v>25.170833333333331</v>
      </c>
      <c r="K5" s="16">
        <f>[1]Novembro!$B$14</f>
        <v>26.491666666666671</v>
      </c>
      <c r="L5" s="16">
        <f>[1]Novembro!$B$15</f>
        <v>27.862499999999994</v>
      </c>
      <c r="M5" s="16">
        <f>[1]Novembro!$B$16</f>
        <v>23.483333333333334</v>
      </c>
      <c r="N5" s="16">
        <f>[1]Novembro!$B$17</f>
        <v>26.208333333333329</v>
      </c>
      <c r="O5" s="16">
        <f>[1]Novembro!$B$18</f>
        <v>26.11666666666666</v>
      </c>
      <c r="P5" s="16">
        <f>[1]Novembro!$B$19</f>
        <v>24.700000000000003</v>
      </c>
      <c r="Q5" s="16">
        <f>[1]Novembro!$B$20</f>
        <v>23.591666666666669</v>
      </c>
      <c r="R5" s="16">
        <f>[1]Novembro!$B$21</f>
        <v>23.825000000000003</v>
      </c>
      <c r="S5" s="16">
        <f>[1]Novembro!$B$22</f>
        <v>25.574999999999999</v>
      </c>
      <c r="T5" s="16">
        <f>[1]Novembro!$B$23</f>
        <v>25.187499999999996</v>
      </c>
      <c r="U5" s="16">
        <f>[1]Novembro!$B$24</f>
        <v>22.216666666666665</v>
      </c>
      <c r="V5" s="16">
        <f>[1]Novembro!$B$25</f>
        <v>25.041666666666675</v>
      </c>
      <c r="W5" s="16">
        <f>[1]Novembro!$B$26</f>
        <v>23.595833333333331</v>
      </c>
      <c r="X5" s="16">
        <f>[1]Novembro!$B$27</f>
        <v>23.079166666666666</v>
      </c>
      <c r="Y5" s="16">
        <f>[1]Novembro!$B$28</f>
        <v>25.849999999999994</v>
      </c>
      <c r="Z5" s="16">
        <f>[1]Novembro!$B$29</f>
        <v>24.720833333333331</v>
      </c>
      <c r="AA5" s="16">
        <f>[1]Novembro!$B$30</f>
        <v>23.950000000000003</v>
      </c>
      <c r="AB5" s="16">
        <f>[1]Novembro!$B$31</f>
        <v>26.712500000000006</v>
      </c>
      <c r="AC5" s="16">
        <f>[1]Novembro!$B$32</f>
        <v>25.637499999999999</v>
      </c>
      <c r="AD5" s="16">
        <f>[1]Novembro!$B$33</f>
        <v>25.708333333333332</v>
      </c>
      <c r="AE5" s="16">
        <f>[1]Novembro!$B$34</f>
        <v>24.666666666666671</v>
      </c>
      <c r="AF5" s="35">
        <f t="shared" ref="AF5:AF13" si="1">AVERAGE(B5:AE5)</f>
        <v>25.239027777777778</v>
      </c>
      <c r="AG5" s="8"/>
    </row>
    <row r="6" spans="1:33" ht="17.100000000000001" customHeight="1" x14ac:dyDescent="0.2">
      <c r="A6" s="15" t="s">
        <v>0</v>
      </c>
      <c r="B6" s="17">
        <f>[2]Novembro!$B$5</f>
        <v>24.054166666666671</v>
      </c>
      <c r="C6" s="17">
        <f>[2]Novembro!$B$6</f>
        <v>24.425000000000001</v>
      </c>
      <c r="D6" s="17">
        <f>[2]Novembro!$B$7</f>
        <v>25.770833333333343</v>
      </c>
      <c r="E6" s="17">
        <f>[2]Novembro!$B$8</f>
        <v>24.716666666666665</v>
      </c>
      <c r="F6" s="17">
        <f>[2]Novembro!$B$9</f>
        <v>24.779166666666665</v>
      </c>
      <c r="G6" s="17">
        <f>[2]Novembro!$B$10</f>
        <v>26.487500000000008</v>
      </c>
      <c r="H6" s="17">
        <f>[2]Novembro!$B$11</f>
        <v>23.5</v>
      </c>
      <c r="I6" s="17">
        <f>[2]Novembro!$B$12</f>
        <v>22.666666666666668</v>
      </c>
      <c r="J6" s="17">
        <f>[2]Novembro!$B$13</f>
        <v>24.691666666666663</v>
      </c>
      <c r="K6" s="17">
        <f>[2]Novembro!$B$14</f>
        <v>25.650000000000002</v>
      </c>
      <c r="L6" s="17">
        <f>[2]Novembro!$B$15</f>
        <v>22.412499999999998</v>
      </c>
      <c r="M6" s="17">
        <f>[2]Novembro!$B$16</f>
        <v>21.316666666666663</v>
      </c>
      <c r="N6" s="17">
        <f>[2]Novembro!$B$17</f>
        <v>23.095833333333331</v>
      </c>
      <c r="O6" s="17">
        <f>[2]Novembro!$B$18</f>
        <v>22.012499999999999</v>
      </c>
      <c r="P6" s="17">
        <f>[2]Novembro!$B$19</f>
        <v>21.154166666666665</v>
      </c>
      <c r="Q6" s="17">
        <f>[2]Novembro!$B$20</f>
        <v>22.816666666666666</v>
      </c>
      <c r="R6" s="17">
        <f>[2]Novembro!$B$21</f>
        <v>23.5</v>
      </c>
      <c r="S6" s="17">
        <f>[2]Novembro!$B$22</f>
        <v>23.433333333333334</v>
      </c>
      <c r="T6" s="17">
        <f>[2]Novembro!$B$23</f>
        <v>23.783333333333335</v>
      </c>
      <c r="U6" s="17">
        <f>[2]Novembro!$B$24</f>
        <v>23.175000000000001</v>
      </c>
      <c r="V6" s="17">
        <f>[2]Novembro!$B$25</f>
        <v>24.804166666666664</v>
      </c>
      <c r="W6" s="17">
        <f>[2]Novembro!$B$26</f>
        <v>21.55</v>
      </c>
      <c r="X6" s="17">
        <f>[2]Novembro!$B$27</f>
        <v>23.420833333333334</v>
      </c>
      <c r="Y6" s="17">
        <f>[2]Novembro!$B$28</f>
        <v>25.133333333333336</v>
      </c>
      <c r="Z6" s="17">
        <f>[2]Novembro!$B$29</f>
        <v>23.387499999999999</v>
      </c>
      <c r="AA6" s="17">
        <f>[2]Novembro!$B$30</f>
        <v>23.262499999999999</v>
      </c>
      <c r="AB6" s="17">
        <f>[2]Novembro!$B$31</f>
        <v>25.241666666666664</v>
      </c>
      <c r="AC6" s="17">
        <f>[2]Novembro!$B$32</f>
        <v>25.495833333333337</v>
      </c>
      <c r="AD6" s="17">
        <f>[2]Novembro!$B$33</f>
        <v>25.17916666666666</v>
      </c>
      <c r="AE6" s="17">
        <f>[2]Novembro!$B$34</f>
        <v>25.916666666666668</v>
      </c>
      <c r="AF6" s="36">
        <f t="shared" si="1"/>
        <v>23.894444444444449</v>
      </c>
    </row>
    <row r="7" spans="1:33" ht="17.100000000000001" customHeight="1" x14ac:dyDescent="0.2">
      <c r="A7" s="15" t="s">
        <v>1</v>
      </c>
      <c r="B7" s="87" t="str">
        <f>[3]Novembro!$B$5</f>
        <v>*</v>
      </c>
      <c r="C7" s="87" t="str">
        <f>[3]Novembro!$B$6</f>
        <v>*</v>
      </c>
      <c r="D7" s="87" t="str">
        <f>[3]Novembro!$B$7</f>
        <v>*</v>
      </c>
      <c r="E7" s="87" t="str">
        <f>[3]Novembro!$B$8</f>
        <v>*</v>
      </c>
      <c r="F7" s="87" t="str">
        <f>[3]Novembro!$B$9</f>
        <v>*</v>
      </c>
      <c r="G7" s="17" t="str">
        <f>[3]Novembro!$B$10</f>
        <v>*</v>
      </c>
      <c r="H7" s="17" t="str">
        <f>[3]Novembro!$B$11</f>
        <v>*</v>
      </c>
      <c r="I7" s="17" t="str">
        <f>[3]Novembro!$B$12</f>
        <v>*</v>
      </c>
      <c r="J7" s="17">
        <f>[3]Novembro!$B$13</f>
        <v>30.619999999999997</v>
      </c>
      <c r="K7" s="17">
        <f>[3]Novembro!$B$14</f>
        <v>28.212499999999995</v>
      </c>
      <c r="L7" s="17">
        <f>[3]Novembro!$B$15</f>
        <v>29.041666666666668</v>
      </c>
      <c r="M7" s="17">
        <f>[3]Novembro!$B$16</f>
        <v>22.841666666666665</v>
      </c>
      <c r="N7" s="17">
        <f>[3]Novembro!$B$17</f>
        <v>25.116666666666671</v>
      </c>
      <c r="O7" s="17">
        <f>[3]Novembro!$B$18</f>
        <v>25.204166666666669</v>
      </c>
      <c r="P7" s="17">
        <f>[3]Novembro!$B$19</f>
        <v>24.024999999999995</v>
      </c>
      <c r="Q7" s="17">
        <f>[3]Novembro!$B$20</f>
        <v>24.933333333333337</v>
      </c>
      <c r="R7" s="17">
        <f>[3]Novembro!$B$21</f>
        <v>26.291666666666668</v>
      </c>
      <c r="S7" s="17">
        <f>[3]Novembro!$B$22</f>
        <v>26.733333333333338</v>
      </c>
      <c r="T7" s="17">
        <f>[3]Novembro!$B$23</f>
        <v>23.991666666666664</v>
      </c>
      <c r="U7" s="17">
        <f>[3]Novembro!$B$24</f>
        <v>23.687499999999996</v>
      </c>
      <c r="V7" s="17">
        <f>[3]Novembro!$B$25</f>
        <v>27.137500000000003</v>
      </c>
      <c r="W7" s="17">
        <f>[3]Novembro!$B$26</f>
        <v>22.683333333333341</v>
      </c>
      <c r="X7" s="17">
        <f>[3]Novembro!$B$27</f>
        <v>24.537499999999998</v>
      </c>
      <c r="Y7" s="17">
        <f>[3]Novembro!$B$28</f>
        <v>27.870833333333337</v>
      </c>
      <c r="Z7" s="17">
        <f>[3]Novembro!$B$29</f>
        <v>26.812500000000004</v>
      </c>
      <c r="AA7" s="17">
        <f>[3]Novembro!$B$30</f>
        <v>23.779166666666672</v>
      </c>
      <c r="AB7" s="17">
        <f>[3]Novembro!$B$31</f>
        <v>25.325000000000003</v>
      </c>
      <c r="AC7" s="17">
        <f>[3]Novembro!$B$32</f>
        <v>25.795833333333334</v>
      </c>
      <c r="AD7" s="17">
        <f>[3]Novembro!$B$33</f>
        <v>26.45</v>
      </c>
      <c r="AE7" s="17">
        <f>[3]Novembro!$B$34</f>
        <v>27.358333333333334</v>
      </c>
      <c r="AF7" s="36">
        <f t="shared" si="1"/>
        <v>25.83859848484849</v>
      </c>
    </row>
    <row r="8" spans="1:33" ht="17.100000000000001" customHeight="1" x14ac:dyDescent="0.2">
      <c r="A8" s="15" t="s">
        <v>53</v>
      </c>
      <c r="B8" s="17">
        <f>[4]Novembro!$B$5</f>
        <v>26.2</v>
      </c>
      <c r="C8" s="17">
        <f>[4]Novembro!$B$6</f>
        <v>25.595833333333331</v>
      </c>
      <c r="D8" s="17">
        <f>[4]Novembro!$B$7</f>
        <v>23.687500000000004</v>
      </c>
      <c r="E8" s="17">
        <f>[4]Novembro!$B$8</f>
        <v>24.595833333333331</v>
      </c>
      <c r="F8" s="17">
        <f>[4]Novembro!$B$9</f>
        <v>25.991666666666671</v>
      </c>
      <c r="G8" s="17">
        <f>[4]Novembro!$B$10</f>
        <v>26.495833333333337</v>
      </c>
      <c r="H8" s="17">
        <f>[4]Novembro!$B$11</f>
        <v>27.25</v>
      </c>
      <c r="I8" s="17">
        <f>[4]Novembro!$B$12</f>
        <v>22.408333333333331</v>
      </c>
      <c r="J8" s="17">
        <f>[4]Novembro!$B$13</f>
        <v>25.133333333333326</v>
      </c>
      <c r="K8" s="17">
        <f>[4]Novembro!$B$14</f>
        <v>26.791666666666668</v>
      </c>
      <c r="L8" s="17">
        <f>[4]Novembro!$B$15</f>
        <v>26.549999999999997</v>
      </c>
      <c r="M8" s="17">
        <f>[4]Novembro!$B$16</f>
        <v>22.783333333333335</v>
      </c>
      <c r="N8" s="17">
        <f>[4]Novembro!$B$17</f>
        <v>24.404166666666669</v>
      </c>
      <c r="O8" s="17">
        <f>[4]Novembro!$B$18</f>
        <v>23.75</v>
      </c>
      <c r="P8" s="17">
        <f>[4]Novembro!$B$19</f>
        <v>23.349999999999998</v>
      </c>
      <c r="Q8" s="17">
        <f>[4]Novembro!$B$20</f>
        <v>23.75833333333334</v>
      </c>
      <c r="R8" s="17">
        <f>[4]Novembro!$B$21</f>
        <v>24.566666666666663</v>
      </c>
      <c r="S8" s="17">
        <f>[4]Novembro!$B$22</f>
        <v>25.004166666666663</v>
      </c>
      <c r="T8" s="17">
        <f>[4]Novembro!$B$23</f>
        <v>25.724999999999998</v>
      </c>
      <c r="U8" s="17">
        <f>[4]Novembro!$B$24</f>
        <v>23.454166666666669</v>
      </c>
      <c r="V8" s="17">
        <f>[4]Novembro!$B$25</f>
        <v>24.837500000000002</v>
      </c>
      <c r="W8" s="17">
        <f>[4]Novembro!$B$26</f>
        <v>22.570833333333336</v>
      </c>
      <c r="X8" s="17">
        <f>[4]Novembro!$B$27</f>
        <v>23.462499999999995</v>
      </c>
      <c r="Y8" s="17">
        <f>[4]Novembro!$B$28</f>
        <v>25.320833333333336</v>
      </c>
      <c r="Z8" s="17">
        <f>[4]Novembro!$B$29</f>
        <v>24.270833333333332</v>
      </c>
      <c r="AA8" s="17">
        <f>[4]Novembro!$B$30</f>
        <v>24.479166666666668</v>
      </c>
      <c r="AB8" s="17">
        <f>[4]Novembro!$B$31</f>
        <v>25.162499999999998</v>
      </c>
      <c r="AC8" s="17">
        <f>[4]Novembro!$B$32</f>
        <v>25.287499999999998</v>
      </c>
      <c r="AD8" s="17">
        <f>[4]Novembro!$B$33</f>
        <v>25.795833333333334</v>
      </c>
      <c r="AE8" s="17">
        <f>[4]Novembro!$B$34</f>
        <v>25.324999999999992</v>
      </c>
      <c r="AF8" s="36">
        <f t="shared" ref="AF8" si="2">AVERAGE(B8:AE8)</f>
        <v>24.800277777777783</v>
      </c>
    </row>
    <row r="9" spans="1:33" ht="17.100000000000001" customHeight="1" x14ac:dyDescent="0.2">
      <c r="A9" s="15" t="s">
        <v>46</v>
      </c>
      <c r="B9" s="17">
        <f>[5]Novembro!$B$5</f>
        <v>26.20454545454546</v>
      </c>
      <c r="C9" s="17">
        <f>[5]Novembro!$B$6</f>
        <v>27.187500000000004</v>
      </c>
      <c r="D9" s="17">
        <f>[5]Novembro!$B$7</f>
        <v>27.807692307692303</v>
      </c>
      <c r="E9" s="17">
        <f>[5]Novembro!$B$8</f>
        <v>29.171428571428571</v>
      </c>
      <c r="F9" s="17">
        <f>[5]Novembro!$B$9</f>
        <v>28.325000000000003</v>
      </c>
      <c r="G9" s="17">
        <f>[5]Novembro!$B$10</f>
        <v>31.78</v>
      </c>
      <c r="H9" s="17">
        <f>[5]Novembro!$B$11</f>
        <v>31.940000000000008</v>
      </c>
      <c r="I9" s="17">
        <f>[5]Novembro!$B$12</f>
        <v>27.52</v>
      </c>
      <c r="J9" s="17">
        <f>[5]Novembro!$B$13</f>
        <v>30.057142857142853</v>
      </c>
      <c r="K9" s="17">
        <f>[5]Novembro!$B$14</f>
        <v>27.045833333333334</v>
      </c>
      <c r="L9" s="17">
        <f>[5]Novembro!$B$15</f>
        <v>27.233333333333331</v>
      </c>
      <c r="M9" s="17">
        <f>[5]Novembro!$B$16</f>
        <v>21.287500000000001</v>
      </c>
      <c r="N9" s="17">
        <f>[5]Novembro!$B$17</f>
        <v>23.308333333333337</v>
      </c>
      <c r="O9" s="17">
        <f>[5]Novembro!$B$18</f>
        <v>23.233333333333334</v>
      </c>
      <c r="P9" s="17">
        <f>[5]Novembro!$B$19</f>
        <v>22.266666666666662</v>
      </c>
      <c r="Q9" s="17">
        <f>[5]Novembro!$B$20</f>
        <v>23.299999999999997</v>
      </c>
      <c r="R9" s="17">
        <f>[5]Novembro!$B$21</f>
        <v>24.466666666666672</v>
      </c>
      <c r="S9" s="17">
        <f>[5]Novembro!$B$22</f>
        <v>24.766666666666666</v>
      </c>
      <c r="T9" s="17">
        <f>[5]Novembro!$B$23</f>
        <v>25.075000000000003</v>
      </c>
      <c r="U9" s="17">
        <f>[5]Novembro!$B$24</f>
        <v>24.987499999999994</v>
      </c>
      <c r="V9" s="17">
        <f>[5]Novembro!$B$25</f>
        <v>26.537500000000005</v>
      </c>
      <c r="W9" s="17">
        <f>[5]Novembro!$B$26</f>
        <v>22.679166666666671</v>
      </c>
      <c r="X9" s="17">
        <f>[5]Novembro!$B$27</f>
        <v>24.641666666666666</v>
      </c>
      <c r="Y9" s="17">
        <f>[5]Novembro!$B$28</f>
        <v>26.520833333333339</v>
      </c>
      <c r="Z9" s="17">
        <f>[5]Novembro!$B$29</f>
        <v>26.183333333333341</v>
      </c>
      <c r="AA9" s="17">
        <f>[5]Novembro!$B$30</f>
        <v>24.833333333333332</v>
      </c>
      <c r="AB9" s="17">
        <f>[5]Novembro!$B$31</f>
        <v>25.420833333333331</v>
      </c>
      <c r="AC9" s="17">
        <f>[5]Novembro!$B$32</f>
        <v>25.841666666666672</v>
      </c>
      <c r="AD9" s="17">
        <f>[5]Novembro!$B$33</f>
        <v>26.458333333333332</v>
      </c>
      <c r="AE9" s="17">
        <f>[5]Novembro!$B$34</f>
        <v>28.374999999999996</v>
      </c>
      <c r="AF9" s="36">
        <f t="shared" si="1"/>
        <v>26.148526973026986</v>
      </c>
    </row>
    <row r="10" spans="1:33" ht="17.100000000000001" customHeight="1" x14ac:dyDescent="0.2">
      <c r="A10" s="15" t="s">
        <v>2</v>
      </c>
      <c r="B10" s="17">
        <f>[6]Novembro!$B$5</f>
        <v>25.387499999999999</v>
      </c>
      <c r="C10" s="17">
        <f>[6]Novembro!$B$6</f>
        <v>24.445833333333336</v>
      </c>
      <c r="D10" s="17">
        <f>[6]Novembro!$B$7</f>
        <v>25.237500000000011</v>
      </c>
      <c r="E10" s="17">
        <f>[6]Novembro!$B$8</f>
        <v>25.308333333333341</v>
      </c>
      <c r="F10" s="17">
        <f>[6]Novembro!$B$9</f>
        <v>26.645833333333332</v>
      </c>
      <c r="G10" s="17">
        <f>[6]Novembro!$B$10</f>
        <v>26.229166666666671</v>
      </c>
      <c r="H10" s="17">
        <f>[6]Novembro!$B$11</f>
        <v>26.837499999999995</v>
      </c>
      <c r="I10" s="17">
        <f>[6]Novembro!$B$12</f>
        <v>22.674999999999997</v>
      </c>
      <c r="J10" s="17">
        <f>[6]Novembro!$B$13</f>
        <v>24.612499999999997</v>
      </c>
      <c r="K10" s="17">
        <f>[6]Novembro!$B$14</f>
        <v>26.366666666666664</v>
      </c>
      <c r="L10" s="17">
        <f>[6]Novembro!$B$15</f>
        <v>26.737499999999997</v>
      </c>
      <c r="M10" s="17">
        <f>[6]Novembro!$B$16</f>
        <v>21.604166666666668</v>
      </c>
      <c r="N10" s="17">
        <f>[6]Novembro!$B$17</f>
        <v>23.941666666666666</v>
      </c>
      <c r="O10" s="17">
        <f>[6]Novembro!$B$18</f>
        <v>23.624999999999996</v>
      </c>
      <c r="P10" s="17">
        <f>[6]Novembro!$B$19</f>
        <v>23.625</v>
      </c>
      <c r="Q10" s="17">
        <f>[6]Novembro!$B$20</f>
        <v>24.466666666666665</v>
      </c>
      <c r="R10" s="17">
        <f>[6]Novembro!$B$21</f>
        <v>25.295833333333334</v>
      </c>
      <c r="S10" s="17">
        <f>[6]Novembro!$B$22</f>
        <v>26.870833333333334</v>
      </c>
      <c r="T10" s="17">
        <f>[6]Novembro!$B$23</f>
        <v>24.44583333333334</v>
      </c>
      <c r="U10" s="17">
        <f>[6]Novembro!$B$24</f>
        <v>23.912499999999998</v>
      </c>
      <c r="V10" s="17">
        <f>[6]Novembro!$B$25</f>
        <v>25.591666666666669</v>
      </c>
      <c r="W10" s="17">
        <f>[6]Novembro!$B$26</f>
        <v>22.129166666666666</v>
      </c>
      <c r="X10" s="17">
        <f>[6]Novembro!$B$27</f>
        <v>22.829166666666669</v>
      </c>
      <c r="Y10" s="17">
        <f>[6]Novembro!$B$28</f>
        <v>25.429166666666671</v>
      </c>
      <c r="Z10" s="17">
        <f>[6]Novembro!$B$29</f>
        <v>23.908333333333335</v>
      </c>
      <c r="AA10" s="17">
        <f>[6]Novembro!$B$30</f>
        <v>21.487500000000001</v>
      </c>
      <c r="AB10" s="17">
        <f>[6]Novembro!$B$31</f>
        <v>23.820833333333336</v>
      </c>
      <c r="AC10" s="17">
        <f>[6]Novembro!$B$32</f>
        <v>24.875</v>
      </c>
      <c r="AD10" s="17">
        <f>[6]Novembro!$B$33</f>
        <v>24.125</v>
      </c>
      <c r="AE10" s="17">
        <f>[6]Novembro!$B$34</f>
        <v>25.324999999999992</v>
      </c>
      <c r="AF10" s="36">
        <f t="shared" si="1"/>
        <v>24.593055555555559</v>
      </c>
    </row>
    <row r="11" spans="1:33" ht="17.100000000000001" customHeight="1" x14ac:dyDescent="0.2">
      <c r="A11" s="15" t="s">
        <v>3</v>
      </c>
      <c r="B11" s="17">
        <f>[7]Novembro!$B$5</f>
        <v>25.849999999999998</v>
      </c>
      <c r="C11" s="17">
        <f>[7]Novembro!$B$6</f>
        <v>26.004166666666663</v>
      </c>
      <c r="D11" s="17">
        <f>[7]Novembro!$B$7</f>
        <v>24.2</v>
      </c>
      <c r="E11" s="17">
        <f>[7]Novembro!$B$8</f>
        <v>24.745833333333334</v>
      </c>
      <c r="F11" s="17">
        <f>[7]Novembro!$B$9</f>
        <v>26.920833333333331</v>
      </c>
      <c r="G11" s="17">
        <f>[7]Novembro!$B$10</f>
        <v>28.275000000000002</v>
      </c>
      <c r="H11" s="17">
        <f>[7]Novembro!$B$11</f>
        <v>27.429166666666674</v>
      </c>
      <c r="I11" s="17">
        <f>[7]Novembro!$B$12</f>
        <v>24.354166666666668</v>
      </c>
      <c r="J11" s="17">
        <f>[7]Novembro!$B$13</f>
        <v>25.620833333333326</v>
      </c>
      <c r="K11" s="17">
        <f>[7]Novembro!$B$14</f>
        <v>26.270833333333343</v>
      </c>
      <c r="L11" s="17">
        <f>[7]Novembro!$B$15</f>
        <v>25.016666666666666</v>
      </c>
      <c r="M11" s="17">
        <f>[7]Novembro!$B$16</f>
        <v>22.841666666666665</v>
      </c>
      <c r="N11" s="17">
        <f>[7]Novembro!$B$17</f>
        <v>24.279166666666669</v>
      </c>
      <c r="O11" s="17">
        <f>[7]Novembro!$B$18</f>
        <v>25.808333333333334</v>
      </c>
      <c r="P11" s="17">
        <f>[7]Novembro!$B$19</f>
        <v>25.016666666666666</v>
      </c>
      <c r="Q11" s="17">
        <f>[7]Novembro!$B$20</f>
        <v>25.3</v>
      </c>
      <c r="R11" s="17">
        <f>[7]Novembro!$B$21</f>
        <v>24.704166666666666</v>
      </c>
      <c r="S11" s="17">
        <f>[7]Novembro!$B$22</f>
        <v>25.674999999999997</v>
      </c>
      <c r="T11" s="17">
        <f>[7]Novembro!$B$23</f>
        <v>27.316666666666674</v>
      </c>
      <c r="U11" s="17">
        <f>[7]Novembro!$B$24</f>
        <v>23.375</v>
      </c>
      <c r="V11" s="17">
        <f>[7]Novembro!$B$25</f>
        <v>24.395833333333329</v>
      </c>
      <c r="W11" s="17">
        <f>[7]Novembro!$B$26</f>
        <v>24.487500000000001</v>
      </c>
      <c r="X11" s="17">
        <f>[7]Novembro!$B$27</f>
        <v>22.916666666666671</v>
      </c>
      <c r="Y11" s="17">
        <f>[7]Novembro!$B$28</f>
        <v>24.925000000000001</v>
      </c>
      <c r="Z11" s="17">
        <f>[7]Novembro!$B$29</f>
        <v>23.691666666666666</v>
      </c>
      <c r="AA11" s="17">
        <f>[7]Novembro!$B$30</f>
        <v>23.645833333333339</v>
      </c>
      <c r="AB11" s="17">
        <f>[7]Novembro!$B$31</f>
        <v>25.166666666666661</v>
      </c>
      <c r="AC11" s="17">
        <f>[7]Novembro!$B$32</f>
        <v>24.187499999999996</v>
      </c>
      <c r="AD11" s="17">
        <f>[7]Novembro!$B$33</f>
        <v>24.412499999999998</v>
      </c>
      <c r="AE11" s="17">
        <f>[7]Novembro!$B$34</f>
        <v>22.329166666666666</v>
      </c>
      <c r="AF11" s="36">
        <f t="shared" si="1"/>
        <v>24.97208333333333</v>
      </c>
    </row>
    <row r="12" spans="1:33" ht="17.100000000000001" customHeight="1" x14ac:dyDescent="0.2">
      <c r="A12" s="15" t="s">
        <v>4</v>
      </c>
      <c r="B12" s="17">
        <f>[8]Novembro!$B$5</f>
        <v>22.275000000000006</v>
      </c>
      <c r="C12" s="17">
        <f>[8]Novembro!$B$6</f>
        <v>23.641666666666666</v>
      </c>
      <c r="D12" s="17">
        <f>[8]Novembro!$B$7</f>
        <v>22.470833333333342</v>
      </c>
      <c r="E12" s="17">
        <f>[8]Novembro!$B$8</f>
        <v>22.791666666666668</v>
      </c>
      <c r="F12" s="17">
        <f>[8]Novembro!$B$9</f>
        <v>23.829166666666666</v>
      </c>
      <c r="G12" s="17">
        <f>[8]Novembro!$B$10</f>
        <v>25.1875</v>
      </c>
      <c r="H12" s="17">
        <f>[8]Novembro!$B$11</f>
        <v>25.737499999999997</v>
      </c>
      <c r="I12" s="17">
        <f>[8]Novembro!$B$12</f>
        <v>21.879166666666666</v>
      </c>
      <c r="J12" s="17">
        <f>[8]Novembro!$B$13</f>
        <v>22.916666666666668</v>
      </c>
      <c r="K12" s="17">
        <f>[8]Novembro!$B$14</f>
        <v>23.674999999999997</v>
      </c>
      <c r="L12" s="17">
        <f>[8]Novembro!$B$15</f>
        <v>22.879166666666666</v>
      </c>
      <c r="M12" s="17">
        <f>[8]Novembro!$B$16</f>
        <v>21.916666666666668</v>
      </c>
      <c r="N12" s="17">
        <f>[8]Novembro!$B$17</f>
        <v>22.425000000000001</v>
      </c>
      <c r="O12" s="17">
        <f>[8]Novembro!$B$18</f>
        <v>22.55</v>
      </c>
      <c r="P12" s="17">
        <f>[8]Novembro!$B$19</f>
        <v>22.379166666666666</v>
      </c>
      <c r="Q12" s="17">
        <f>[8]Novembro!$B$20</f>
        <v>22.441666666666666</v>
      </c>
      <c r="R12" s="17">
        <f>[8]Novembro!$B$21</f>
        <v>22.929166666666664</v>
      </c>
      <c r="S12" s="17">
        <f>[8]Novembro!$B$22</f>
        <v>24.870833333333334</v>
      </c>
      <c r="T12" s="17">
        <f>[8]Novembro!$B$23</f>
        <v>24.366666666666671</v>
      </c>
      <c r="U12" s="17">
        <f>[8]Novembro!$B$24</f>
        <v>21.816666666666666</v>
      </c>
      <c r="V12" s="17">
        <f>[8]Novembro!$B$25</f>
        <v>22.150000000000002</v>
      </c>
      <c r="W12" s="17">
        <f>[8]Novembro!$B$26</f>
        <v>21.833333333333332</v>
      </c>
      <c r="X12" s="17">
        <f>[8]Novembro!$B$27</f>
        <v>21.441666666666663</v>
      </c>
      <c r="Y12" s="17">
        <f>[8]Novembro!$B$28</f>
        <v>23.066666666666666</v>
      </c>
      <c r="Z12" s="17">
        <f>[8]Novembro!$B$29</f>
        <v>22.224999999999998</v>
      </c>
      <c r="AA12" s="17">
        <f>[8]Novembro!$B$30</f>
        <v>20.991666666666667</v>
      </c>
      <c r="AB12" s="17">
        <f>[8]Novembro!$B$31</f>
        <v>22.787499999999994</v>
      </c>
      <c r="AC12" s="17">
        <f>[8]Novembro!$B$32</f>
        <v>21.762499999999999</v>
      </c>
      <c r="AD12" s="17">
        <f>[8]Novembro!$B$33</f>
        <v>21.929166666666664</v>
      </c>
      <c r="AE12" s="17">
        <f>[8]Novembro!$B$34</f>
        <v>21.245833333333334</v>
      </c>
      <c r="AF12" s="36">
        <f t="shared" si="1"/>
        <v>22.74708333333334</v>
      </c>
    </row>
    <row r="13" spans="1:33" ht="17.100000000000001" customHeight="1" x14ac:dyDescent="0.2">
      <c r="A13" s="15" t="s">
        <v>5</v>
      </c>
      <c r="B13" s="17">
        <f>[9]Novembro!$B$5</f>
        <v>28.908333333333335</v>
      </c>
      <c r="C13" s="17">
        <f>[9]Novembro!$B$6</f>
        <v>27.470833333333335</v>
      </c>
      <c r="D13" s="17">
        <f>[9]Novembro!$B$7</f>
        <v>26.595833333333331</v>
      </c>
      <c r="E13" s="17">
        <f>[9]Novembro!$B$8</f>
        <v>27.479166666666671</v>
      </c>
      <c r="F13" s="17">
        <f>[9]Novembro!$B$9</f>
        <v>25.770833333333339</v>
      </c>
      <c r="G13" s="17">
        <f>[9]Novembro!$B$10</f>
        <v>28.595833333333335</v>
      </c>
      <c r="H13" s="17">
        <f>[9]Novembro!$B$11</f>
        <v>29.641666666666666</v>
      </c>
      <c r="I13" s="17">
        <f>[9]Novembro!$B$12</f>
        <v>28.516666666666655</v>
      </c>
      <c r="J13" s="17">
        <f>[9]Novembro!$B$13</f>
        <v>27.870833333333337</v>
      </c>
      <c r="K13" s="17">
        <f>[9]Novembro!$B$14</f>
        <v>29.987499999999994</v>
      </c>
      <c r="L13" s="17">
        <f>[9]Novembro!$B$15</f>
        <v>29.654166666666665</v>
      </c>
      <c r="M13" s="17">
        <f>[9]Novembro!$B$16</f>
        <v>26.324999999999989</v>
      </c>
      <c r="N13" s="17">
        <f>[9]Novembro!$B$17</f>
        <v>25.754166666666666</v>
      </c>
      <c r="O13" s="17">
        <f>[9]Novembro!$B$18</f>
        <v>26.616666666666671</v>
      </c>
      <c r="P13" s="17">
        <f>[9]Novembro!$B$19</f>
        <v>27.087500000000002</v>
      </c>
      <c r="Q13" s="17">
        <f>[9]Novembro!$B$20</f>
        <v>27.158333333333335</v>
      </c>
      <c r="R13" s="17">
        <f>[9]Novembro!$B$21</f>
        <v>28.787500000000005</v>
      </c>
      <c r="S13" s="17">
        <f>[9]Novembro!$B$22</f>
        <v>29.279166666666665</v>
      </c>
      <c r="T13" s="17">
        <f>[9]Novembro!$B$23</f>
        <v>26.716666666666669</v>
      </c>
      <c r="U13" s="17">
        <f>[9]Novembro!$B$24</f>
        <v>24.258333333333329</v>
      </c>
      <c r="V13" s="17">
        <f>[9]Novembro!$B$25</f>
        <v>26.833333333333332</v>
      </c>
      <c r="W13" s="17">
        <f>[9]Novembro!$B$26</f>
        <v>24.608333333333338</v>
      </c>
      <c r="X13" s="17">
        <f>[9]Novembro!$B$27</f>
        <v>24.479166666666671</v>
      </c>
      <c r="Y13" s="17">
        <f>[9]Novembro!$B$28</f>
        <v>27.250000000000004</v>
      </c>
      <c r="Z13" s="17">
        <f>[9]Novembro!$B$29</f>
        <v>28.533333333333335</v>
      </c>
      <c r="AA13" s="17">
        <f>[9]Novembro!$B$30</f>
        <v>26.729166666666671</v>
      </c>
      <c r="AB13" s="17">
        <f>[9]Novembro!$B$31</f>
        <v>27.775000000000002</v>
      </c>
      <c r="AC13" s="17">
        <f>[9]Novembro!$B$32</f>
        <v>27.112499999999997</v>
      </c>
      <c r="AD13" s="17">
        <f>[9]Novembro!$B$33</f>
        <v>26.745833333333334</v>
      </c>
      <c r="AE13" s="17">
        <f>[9]Novembro!$B$34</f>
        <v>29.275000000000002</v>
      </c>
      <c r="AF13" s="36">
        <f t="shared" si="1"/>
        <v>27.393888888888878</v>
      </c>
    </row>
    <row r="14" spans="1:33" ht="17.100000000000001" customHeight="1" x14ac:dyDescent="0.2">
      <c r="A14" s="15" t="s">
        <v>48</v>
      </c>
      <c r="B14" s="17">
        <f>[10]Novembro!$B$5</f>
        <v>22.591666666666669</v>
      </c>
      <c r="C14" s="17">
        <f>[10]Novembro!$B$6</f>
        <v>23.704166666666666</v>
      </c>
      <c r="D14" s="17">
        <f>[10]Novembro!$B$7</f>
        <v>22.825000000000003</v>
      </c>
      <c r="E14" s="17">
        <f>[10]Novembro!$B$8</f>
        <v>24.162499999999998</v>
      </c>
      <c r="F14" s="17">
        <f>[10]Novembro!$B$9</f>
        <v>25.1875</v>
      </c>
      <c r="G14" s="17">
        <f>[10]Novembro!$B$10</f>
        <v>25.158333333333331</v>
      </c>
      <c r="H14" s="17">
        <f>[10]Novembro!$B$11</f>
        <v>25.945833333333336</v>
      </c>
      <c r="I14" s="17">
        <f>[10]Novembro!$B$12</f>
        <v>22.279166666666669</v>
      </c>
      <c r="J14" s="17">
        <f>[10]Novembro!$B$13</f>
        <v>23.520833333333332</v>
      </c>
      <c r="K14" s="17">
        <f>[10]Novembro!$B$14</f>
        <v>23.833333333333329</v>
      </c>
      <c r="L14" s="17">
        <f>[10]Novembro!$B$15</f>
        <v>23.850000000000005</v>
      </c>
      <c r="M14" s="17">
        <f>[10]Novembro!$B$16</f>
        <v>21.987499999999997</v>
      </c>
      <c r="N14" s="17">
        <f>[10]Novembro!$B$17</f>
        <v>23.745833333333334</v>
      </c>
      <c r="O14" s="17">
        <f>[10]Novembro!$B$18</f>
        <v>23.675000000000001</v>
      </c>
      <c r="P14" s="17">
        <f>[10]Novembro!$B$19</f>
        <v>23.483333333333331</v>
      </c>
      <c r="Q14" s="17">
        <f>[10]Novembro!$B$20</f>
        <v>23.925000000000001</v>
      </c>
      <c r="R14" s="17">
        <f>[10]Novembro!$B$21</f>
        <v>23.787500000000005</v>
      </c>
      <c r="S14" s="17">
        <f>[10]Novembro!$B$22</f>
        <v>24.749999999999996</v>
      </c>
      <c r="T14" s="17">
        <f>[10]Novembro!$B$23</f>
        <v>24.5625</v>
      </c>
      <c r="U14" s="17">
        <f>[10]Novembro!$B$24</f>
        <v>23.870833333333334</v>
      </c>
      <c r="V14" s="17">
        <f>[10]Novembro!$B$25</f>
        <v>22.604166666666671</v>
      </c>
      <c r="W14" s="17">
        <f>[10]Novembro!$B$26</f>
        <v>22.812500000000004</v>
      </c>
      <c r="X14" s="17">
        <f>[10]Novembro!$B$27</f>
        <v>23.287499999999998</v>
      </c>
      <c r="Y14" s="17">
        <f>[10]Novembro!$B$28</f>
        <v>23.616666666666674</v>
      </c>
      <c r="Z14" s="17">
        <f>[10]Novembro!$B$29</f>
        <v>22.870833333333334</v>
      </c>
      <c r="AA14" s="17">
        <f>[10]Novembro!$B$30</f>
        <v>20.99583333333333</v>
      </c>
      <c r="AB14" s="17">
        <f>[10]Novembro!$B$31</f>
        <v>23.008333333333336</v>
      </c>
      <c r="AC14" s="17">
        <f>[10]Novembro!$B$32</f>
        <v>22.629166666666666</v>
      </c>
      <c r="AD14" s="17">
        <f>[10]Novembro!$B$33</f>
        <v>23.933333333333337</v>
      </c>
      <c r="AE14" s="17">
        <f>[10]Novembro!$B$34</f>
        <v>22.474999999999998</v>
      </c>
      <c r="AF14" s="36">
        <f>AVERAGE(B14:AE14)</f>
        <v>23.502638888888892</v>
      </c>
    </row>
    <row r="15" spans="1:33" ht="17.100000000000001" customHeight="1" x14ac:dyDescent="0.2">
      <c r="A15" s="15" t="s">
        <v>6</v>
      </c>
      <c r="B15" s="17">
        <f>[11]Novembro!$B$5</f>
        <v>25.604166666666668</v>
      </c>
      <c r="C15" s="17">
        <f>[11]Novembro!$B$6</f>
        <v>27.229166666666661</v>
      </c>
      <c r="D15" s="17">
        <f>[11]Novembro!$B$7</f>
        <v>24.900000000000006</v>
      </c>
      <c r="E15" s="17">
        <f>[11]Novembro!$B$8</f>
        <v>26.262499999999999</v>
      </c>
      <c r="F15" s="17">
        <f>[11]Novembro!$B$9</f>
        <v>28.391666666666669</v>
      </c>
      <c r="G15" s="17">
        <f>[11]Novembro!$B$10</f>
        <v>24.914285714285711</v>
      </c>
      <c r="H15" s="17">
        <f>[11]Novembro!$B$11</f>
        <v>26.429166666666671</v>
      </c>
      <c r="I15" s="17">
        <f>[11]Novembro!$B$12</f>
        <v>23.116666666666664</v>
      </c>
      <c r="J15" s="17">
        <f>[11]Novembro!$B$13</f>
        <v>25.029166666666665</v>
      </c>
      <c r="K15" s="17">
        <f>[11]Novembro!$B$14</f>
        <v>26.387500000000003</v>
      </c>
      <c r="L15" s="17">
        <f>[11]Novembro!$B$15</f>
        <v>27.608333333333338</v>
      </c>
      <c r="M15" s="17">
        <f>[11]Novembro!$B$16</f>
        <v>23.470833333333331</v>
      </c>
      <c r="N15" s="17">
        <f>[11]Novembro!$B$17</f>
        <v>25.437499999999996</v>
      </c>
      <c r="O15" s="17">
        <f>[11]Novembro!$B$18</f>
        <v>26.312500000000004</v>
      </c>
      <c r="P15" s="17">
        <f>[11]Novembro!$B$19</f>
        <v>25.583333333333329</v>
      </c>
      <c r="Q15" s="17">
        <f>[11]Novembro!$B$20</f>
        <v>24.887499999999999</v>
      </c>
      <c r="R15" s="17">
        <f>[11]Novembro!$B$21</f>
        <v>25.087499999999995</v>
      </c>
      <c r="S15" s="17">
        <f>[11]Novembro!$B$22</f>
        <v>25.291666666666668</v>
      </c>
      <c r="T15" s="17">
        <f>[11]Novembro!$B$23</f>
        <v>25.379166666666666</v>
      </c>
      <c r="U15" s="17">
        <f>[11]Novembro!$B$24</f>
        <v>25.699999999999992</v>
      </c>
      <c r="V15" s="17">
        <f>[11]Novembro!$B$25</f>
        <v>24.866666666666671</v>
      </c>
      <c r="W15" s="17">
        <f>[11]Novembro!$B$26</f>
        <v>24.374999999999996</v>
      </c>
      <c r="X15" s="17">
        <f>[11]Novembro!$B$27</f>
        <v>24.629166666666663</v>
      </c>
      <c r="Y15" s="17">
        <f>[11]Novembro!$B$28</f>
        <v>25.712500000000006</v>
      </c>
      <c r="Z15" s="17">
        <f>[11]Novembro!$B$29</f>
        <v>25.033333333333331</v>
      </c>
      <c r="AA15" s="17">
        <f>[11]Novembro!$B$30</f>
        <v>22.512500000000003</v>
      </c>
      <c r="AB15" s="17">
        <f>[11]Novembro!$B$31</f>
        <v>25.341666666666669</v>
      </c>
      <c r="AC15" s="17">
        <f>[11]Novembro!$B$32</f>
        <v>25.783333333333335</v>
      </c>
      <c r="AD15" s="17">
        <f>[11]Novembro!$B$33</f>
        <v>25.070833333333329</v>
      </c>
      <c r="AE15" s="17">
        <f>[11]Novembro!$B$34</f>
        <v>24.766666666666666</v>
      </c>
      <c r="AF15" s="36">
        <f t="shared" ref="AF15:AF30" si="3">AVERAGE(B15:AE15)</f>
        <v>25.37047619047619</v>
      </c>
    </row>
    <row r="16" spans="1:33" ht="17.100000000000001" customHeight="1" x14ac:dyDescent="0.2">
      <c r="A16" s="15" t="s">
        <v>7</v>
      </c>
      <c r="B16" s="17">
        <f>[12]Novembro!$B$5</f>
        <v>25.445833333333326</v>
      </c>
      <c r="C16" s="17">
        <f>[12]Novembro!$B$6</f>
        <v>23.945833333333329</v>
      </c>
      <c r="D16" s="17">
        <f>[12]Novembro!$B$7</f>
        <v>25.891666666666666</v>
      </c>
      <c r="E16" s="17">
        <f>[12]Novembro!$B$8</f>
        <v>25.141666666666662</v>
      </c>
      <c r="F16" s="17">
        <f>[12]Novembro!$B$9</f>
        <v>24.854166666666668</v>
      </c>
      <c r="G16" s="17">
        <f>[12]Novembro!$B$10</f>
        <v>26.387500000000003</v>
      </c>
      <c r="H16" s="17">
        <f>[12]Novembro!$B$11</f>
        <v>24.979166666666668</v>
      </c>
      <c r="I16" s="17">
        <f>[12]Novembro!$B$12</f>
        <v>21.745833333333334</v>
      </c>
      <c r="J16" s="17">
        <f>[12]Novembro!$B$13</f>
        <v>24.516666666666669</v>
      </c>
      <c r="K16" s="17">
        <f>[12]Novembro!$B$14</f>
        <v>27.458333333333329</v>
      </c>
      <c r="L16" s="17">
        <f>[12]Novembro!$B$15</f>
        <v>24.929166666666671</v>
      </c>
      <c r="M16" s="17">
        <f>[12]Novembro!$B$16</f>
        <v>20.883333333333333</v>
      </c>
      <c r="N16" s="17">
        <f>[12]Novembro!$B$17</f>
        <v>22.962500000000006</v>
      </c>
      <c r="O16" s="17">
        <f>[12]Novembro!$B$18</f>
        <v>22.054166666666664</v>
      </c>
      <c r="P16" s="17">
        <f>[12]Novembro!$B$19</f>
        <v>21.820833333333329</v>
      </c>
      <c r="Q16" s="17">
        <f>[12]Novembro!$B$20</f>
        <v>23.8125</v>
      </c>
      <c r="R16" s="17">
        <f>[12]Novembro!$B$21</f>
        <v>24.908333333333335</v>
      </c>
      <c r="S16" s="17">
        <f>[12]Novembro!$B$22</f>
        <v>26.24166666666666</v>
      </c>
      <c r="T16" s="17">
        <f>[12]Novembro!$B$23</f>
        <v>26.741666666666671</v>
      </c>
      <c r="U16" s="17">
        <f>[12]Novembro!$B$24</f>
        <v>23.645833333333332</v>
      </c>
      <c r="V16" s="17">
        <f>[12]Novembro!$B$25</f>
        <v>24.879166666666666</v>
      </c>
      <c r="W16" s="17">
        <f>[12]Novembro!$B$26</f>
        <v>20.841666666666672</v>
      </c>
      <c r="X16" s="17">
        <f>[12]Novembro!$B$27</f>
        <v>22.958333333333339</v>
      </c>
      <c r="Y16" s="17">
        <f>[12]Novembro!$B$28</f>
        <v>26.208333333333339</v>
      </c>
      <c r="Z16" s="17">
        <f>[12]Novembro!$B$29</f>
        <v>24.833333333333329</v>
      </c>
      <c r="AA16" s="17">
        <f>[12]Novembro!$B$30</f>
        <v>23.004166666666659</v>
      </c>
      <c r="AB16" s="17">
        <f>[12]Novembro!$B$31</f>
        <v>25.162499999999998</v>
      </c>
      <c r="AC16" s="17">
        <f>[12]Novembro!$B$32</f>
        <v>24.870833333333334</v>
      </c>
      <c r="AD16" s="17">
        <f>[12]Novembro!$B$33</f>
        <v>24.575000000000003</v>
      </c>
      <c r="AE16" s="17">
        <f>[12]Novembro!$B$34</f>
        <v>26.016666666666662</v>
      </c>
      <c r="AF16" s="36">
        <f t="shared" si="3"/>
        <v>24.390555555555562</v>
      </c>
    </row>
    <row r="17" spans="1:34" ht="17.100000000000001" customHeight="1" x14ac:dyDescent="0.2">
      <c r="A17" s="15" t="s">
        <v>8</v>
      </c>
      <c r="B17" s="17">
        <f>[13]Novembro!$B$5</f>
        <v>24.762499999999999</v>
      </c>
      <c r="C17" s="17">
        <f>[13]Novembro!$B$6</f>
        <v>25.887499999999992</v>
      </c>
      <c r="D17" s="17">
        <f>[13]Novembro!$B$7</f>
        <v>25.741666666666664</v>
      </c>
      <c r="E17" s="17">
        <f>[13]Novembro!$B$8</f>
        <v>25.175000000000001</v>
      </c>
      <c r="F17" s="17">
        <f>[13]Novembro!$B$9</f>
        <v>25.387499999999999</v>
      </c>
      <c r="G17" s="17">
        <f>[13]Novembro!$B$10</f>
        <v>26.849999999999998</v>
      </c>
      <c r="H17" s="17">
        <f>[13]Novembro!$B$11</f>
        <v>23.545833333333334</v>
      </c>
      <c r="I17" s="17">
        <f>[13]Novembro!$B$12</f>
        <v>22.658333333333335</v>
      </c>
      <c r="J17" s="17">
        <f>[13]Novembro!$B$13</f>
        <v>25.137500000000003</v>
      </c>
      <c r="K17" s="17">
        <f>[13]Novembro!$B$14</f>
        <v>26.166666666666661</v>
      </c>
      <c r="L17" s="17">
        <f>[13]Novembro!$B$15</f>
        <v>22.308333333333337</v>
      </c>
      <c r="M17" s="17">
        <f>[13]Novembro!$B$16</f>
        <v>21.629166666666666</v>
      </c>
      <c r="N17" s="17">
        <f>[13]Novembro!$B$17</f>
        <v>23.270833333333332</v>
      </c>
      <c r="O17" s="17">
        <f>[13]Novembro!$B$18</f>
        <v>22.5625</v>
      </c>
      <c r="P17" s="17">
        <f>[13]Novembro!$B$19</f>
        <v>22.400000000000002</v>
      </c>
      <c r="Q17" s="17">
        <f>[13]Novembro!$B$20</f>
        <v>23.8</v>
      </c>
      <c r="R17" s="17">
        <f>[13]Novembro!$B$21</f>
        <v>24.866666666666671</v>
      </c>
      <c r="S17" s="17">
        <f>[13]Novembro!$B$22</f>
        <v>24.650000000000002</v>
      </c>
      <c r="T17" s="17">
        <f>[13]Novembro!$B$23</f>
        <v>26.099999999999998</v>
      </c>
      <c r="U17" s="17">
        <f>[13]Novembro!$B$24</f>
        <v>23.424999999999997</v>
      </c>
      <c r="V17" s="17">
        <f>[13]Novembro!$B$25</f>
        <v>24.425000000000001</v>
      </c>
      <c r="W17" s="17">
        <f>[13]Novembro!$B$26</f>
        <v>22.666666666666668</v>
      </c>
      <c r="X17" s="17">
        <f>[13]Novembro!$B$27</f>
        <v>24.612499999999997</v>
      </c>
      <c r="Y17" s="17">
        <f>[13]Novembro!$B$28</f>
        <v>25.283333333333342</v>
      </c>
      <c r="Z17" s="17">
        <f>[13]Novembro!$B$29</f>
        <v>24.358333333333338</v>
      </c>
      <c r="AA17" s="17">
        <f>[13]Novembro!$B$30</f>
        <v>24.683333333333334</v>
      </c>
      <c r="AB17" s="17">
        <f>[13]Novembro!$B$31</f>
        <v>27.183333333333334</v>
      </c>
      <c r="AC17" s="17">
        <f>[13]Novembro!$B$32</f>
        <v>26.666666666666671</v>
      </c>
      <c r="AD17" s="17">
        <f>[13]Novembro!$B$33</f>
        <v>26.854166666666671</v>
      </c>
      <c r="AE17" s="17">
        <f>[13]Novembro!$B$34</f>
        <v>26.333333333333332</v>
      </c>
      <c r="AF17" s="36">
        <f t="shared" si="3"/>
        <v>24.646388888888882</v>
      </c>
      <c r="AG17" s="26" t="s">
        <v>52</v>
      </c>
    </row>
    <row r="18" spans="1:34" ht="17.100000000000001" customHeight="1" x14ac:dyDescent="0.2">
      <c r="A18" s="15" t="s">
        <v>9</v>
      </c>
      <c r="B18" s="17">
        <f>[14]Novembro!$B$5</f>
        <v>26.104166666666668</v>
      </c>
      <c r="C18" s="17">
        <f>[14]Novembro!$B$6</f>
        <v>26.141666666666666</v>
      </c>
      <c r="D18" s="17">
        <f>[14]Novembro!$B$7</f>
        <v>24.970833333333335</v>
      </c>
      <c r="E18" s="17">
        <f>[14]Novembro!$B$8</f>
        <v>24.887499999999999</v>
      </c>
      <c r="F18" s="17">
        <f>[14]Novembro!$B$9</f>
        <v>26.24166666666666</v>
      </c>
      <c r="G18" s="17">
        <f>[14]Novembro!$B$10</f>
        <v>27.579166666666669</v>
      </c>
      <c r="H18" s="17">
        <f>[14]Novembro!$B$11</f>
        <v>26.020833333333339</v>
      </c>
      <c r="I18" s="17">
        <f>[14]Novembro!$B$12</f>
        <v>22.379166666666663</v>
      </c>
      <c r="J18" s="17">
        <f>[14]Novembro!$B$13</f>
        <v>25.654166666666669</v>
      </c>
      <c r="K18" s="17">
        <f>[14]Novembro!$B$14</f>
        <v>27.462499999999995</v>
      </c>
      <c r="L18" s="17">
        <f>[14]Novembro!$B$15</f>
        <v>25.033333333333335</v>
      </c>
      <c r="M18" s="17">
        <f>[14]Novembro!$B$16</f>
        <v>21.408333333333335</v>
      </c>
      <c r="N18" s="17">
        <f>[14]Novembro!$B$17</f>
        <v>24.737499999999997</v>
      </c>
      <c r="O18" s="17">
        <f>[14]Novembro!$B$18</f>
        <v>23.337499999999995</v>
      </c>
      <c r="P18" s="17">
        <f>[14]Novembro!$B$19</f>
        <v>23.224999999999998</v>
      </c>
      <c r="Q18" s="17">
        <f>[14]Novembro!$B$20</f>
        <v>24.512499999999999</v>
      </c>
      <c r="R18" s="17">
        <f>[14]Novembro!$B$21</f>
        <v>25.504166666666663</v>
      </c>
      <c r="S18" s="17">
        <f>[14]Novembro!$B$22</f>
        <v>25.816666666666663</v>
      </c>
      <c r="T18" s="17">
        <f>[14]Novembro!$B$23</f>
        <v>26.583333333333325</v>
      </c>
      <c r="U18" s="17">
        <f>[14]Novembro!$B$24</f>
        <v>23.512499999999999</v>
      </c>
      <c r="V18" s="17">
        <f>[14]Novembro!$B$25</f>
        <v>24.691666666666674</v>
      </c>
      <c r="W18" s="17">
        <f>[14]Novembro!$B$26</f>
        <v>21.95</v>
      </c>
      <c r="X18" s="17">
        <f>[14]Novembro!$B$27</f>
        <v>23.804166666666664</v>
      </c>
      <c r="Y18" s="17">
        <f>[14]Novembro!$B$28</f>
        <v>26.204166666666669</v>
      </c>
      <c r="Z18" s="17">
        <f>[14]Novembro!$B$29</f>
        <v>24.208333333333339</v>
      </c>
      <c r="AA18" s="17">
        <f>[14]Novembro!$B$30</f>
        <v>24.075000000000003</v>
      </c>
      <c r="AB18" s="17">
        <f>[14]Novembro!$B$31</f>
        <v>26.224999999999994</v>
      </c>
      <c r="AC18" s="17">
        <f>[14]Novembro!$B$32</f>
        <v>25.833333333333329</v>
      </c>
      <c r="AD18" s="17">
        <f>[14]Novembro!$B$33</f>
        <v>26.904166666666665</v>
      </c>
      <c r="AE18" s="17">
        <f>[14]Novembro!$B$34</f>
        <v>26.166666666666668</v>
      </c>
      <c r="AF18" s="36">
        <f t="shared" si="3"/>
        <v>25.039166666666674</v>
      </c>
      <c r="AH18" s="44" t="s">
        <v>52</v>
      </c>
    </row>
    <row r="19" spans="1:34" ht="17.100000000000001" customHeight="1" x14ac:dyDescent="0.2">
      <c r="A19" s="15" t="s">
        <v>47</v>
      </c>
      <c r="B19" s="17">
        <f>[15]Novembro!$B$5</f>
        <v>27.829166666666666</v>
      </c>
      <c r="C19" s="17">
        <f>[15]Novembro!$B$6</f>
        <v>26.616666666666671</v>
      </c>
      <c r="D19" s="17">
        <f>[15]Novembro!$B$7</f>
        <v>26.629166666666666</v>
      </c>
      <c r="E19" s="17">
        <f>[15]Novembro!$B$8</f>
        <v>26.220833333333331</v>
      </c>
      <c r="F19" s="17">
        <f>[15]Novembro!$B$9</f>
        <v>25.847826086956527</v>
      </c>
      <c r="G19" s="17">
        <f>[15]Novembro!$B$10</f>
        <v>27.216666666666669</v>
      </c>
      <c r="H19" s="17">
        <f>[15]Novembro!$B$11</f>
        <v>27.320833333333336</v>
      </c>
      <c r="I19" s="17">
        <f>[15]Novembro!$B$12</f>
        <v>24.554166666666664</v>
      </c>
      <c r="J19" s="17">
        <f>[15]Novembro!$B$13</f>
        <v>26.741666666666664</v>
      </c>
      <c r="K19" s="17">
        <f>[15]Novembro!$B$14</f>
        <v>28.233333333333331</v>
      </c>
      <c r="L19" s="17">
        <f>[15]Novembro!$B$15</f>
        <v>28.513043478260872</v>
      </c>
      <c r="M19" s="17">
        <f>[15]Novembro!$B$16</f>
        <v>21.9375</v>
      </c>
      <c r="N19" s="17">
        <f>[15]Novembro!$B$17</f>
        <v>24.474999999999994</v>
      </c>
      <c r="O19" s="17">
        <f>[15]Novembro!$B$18</f>
        <v>24.420833333333331</v>
      </c>
      <c r="P19" s="17">
        <f>[15]Novembro!$B$19</f>
        <v>23.691666666666666</v>
      </c>
      <c r="Q19" s="17">
        <f>[15]Novembro!$B$20</f>
        <v>25.256521739130434</v>
      </c>
      <c r="R19" s="17">
        <f>[15]Novembro!$B$21</f>
        <v>26.541666666666668</v>
      </c>
      <c r="S19" s="17">
        <f>[15]Novembro!$B$22</f>
        <v>26.633333333333329</v>
      </c>
      <c r="T19" s="17">
        <f>[15]Novembro!$B$23</f>
        <v>24.950000000000006</v>
      </c>
      <c r="U19" s="17">
        <f>[15]Novembro!$B$24</f>
        <v>24.512499999999992</v>
      </c>
      <c r="V19" s="17">
        <f>[15]Novembro!$B$25</f>
        <v>26.204347826086959</v>
      </c>
      <c r="W19" s="17">
        <f>[15]Novembro!$B$26</f>
        <v>22.837500000000002</v>
      </c>
      <c r="X19" s="17">
        <f>[15]Novembro!$B$27</f>
        <v>24.474999999999994</v>
      </c>
      <c r="Y19" s="17">
        <f>[15]Novembro!$B$28</f>
        <v>26.662500000000005</v>
      </c>
      <c r="Z19" s="17">
        <f>[15]Novembro!$B$29</f>
        <v>25.760869565217398</v>
      </c>
      <c r="AA19" s="17">
        <f>[15]Novembro!$B$30</f>
        <v>24.137499999999999</v>
      </c>
      <c r="AB19" s="17">
        <f>[15]Novembro!$B$31</f>
        <v>24.737500000000001</v>
      </c>
      <c r="AC19" s="17">
        <f>[15]Novembro!$B$32</f>
        <v>25.608333333333334</v>
      </c>
      <c r="AD19" s="17">
        <f>[15]Novembro!$B$33</f>
        <v>26.304166666666671</v>
      </c>
      <c r="AE19" s="17">
        <f>[15]Novembro!$B$34</f>
        <v>27.7</v>
      </c>
      <c r="AF19" s="36">
        <f t="shared" si="3"/>
        <v>25.752336956521741</v>
      </c>
    </row>
    <row r="20" spans="1:34" ht="17.100000000000001" customHeight="1" x14ac:dyDescent="0.2">
      <c r="A20" s="15" t="s">
        <v>10</v>
      </c>
      <c r="B20" s="17">
        <f>[16]Novembro!$B$5</f>
        <v>25.591666666666669</v>
      </c>
      <c r="C20" s="17">
        <f>[16]Novembro!$B$6</f>
        <v>25.516666666666669</v>
      </c>
      <c r="D20" s="17">
        <f>[16]Novembro!$B$7</f>
        <v>26.604166666666668</v>
      </c>
      <c r="E20" s="17">
        <f>[16]Novembro!$B$8</f>
        <v>25.0625</v>
      </c>
      <c r="F20" s="17">
        <f>[16]Novembro!$B$9</f>
        <v>25.862500000000001</v>
      </c>
      <c r="G20" s="17">
        <f>[16]Novembro!$B$10</f>
        <v>27.183333333333337</v>
      </c>
      <c r="H20" s="17">
        <f>[16]Novembro!$B$11</f>
        <v>24.737499999999997</v>
      </c>
      <c r="I20" s="17">
        <f>[16]Novembro!$B$12</f>
        <v>22.666666666666668</v>
      </c>
      <c r="J20" s="17">
        <f>[16]Novembro!$B$13</f>
        <v>25.325000000000003</v>
      </c>
      <c r="K20" s="17">
        <f>[16]Novembro!$B$14</f>
        <v>26.529166666666665</v>
      </c>
      <c r="L20" s="17">
        <f>[16]Novembro!$B$15</f>
        <v>24.0625</v>
      </c>
      <c r="M20" s="17">
        <f>[16]Novembro!$B$16</f>
        <v>21.854166666666668</v>
      </c>
      <c r="N20" s="17">
        <f>[16]Novembro!$B$17</f>
        <v>23.984000000000002</v>
      </c>
      <c r="O20" s="17">
        <f>[16]Novembro!$B$18</f>
        <v>22.813043478260866</v>
      </c>
      <c r="P20" s="17">
        <f>[16]Novembro!$B$19</f>
        <v>22.320833333333329</v>
      </c>
      <c r="Q20" s="17">
        <f>[16]Novembro!$B$20</f>
        <v>23.745833333333334</v>
      </c>
      <c r="R20" s="17">
        <f>[16]Novembro!$B$21</f>
        <v>24.366666666666671</v>
      </c>
      <c r="S20" s="17">
        <f>[16]Novembro!$B$22</f>
        <v>24.608333333333331</v>
      </c>
      <c r="T20" s="17">
        <f>[16]Novembro!$B$23</f>
        <v>26.691666666666666</v>
      </c>
      <c r="U20" s="17">
        <f>[16]Novembro!$B$24</f>
        <v>24.433333333333337</v>
      </c>
      <c r="V20" s="17">
        <f>[16]Novembro!$B$25</f>
        <v>24.975000000000005</v>
      </c>
      <c r="W20" s="17">
        <f>[16]Novembro!$B$26</f>
        <v>21.441666666666674</v>
      </c>
      <c r="X20" s="17">
        <f>[16]Novembro!$B$27</f>
        <v>23.7</v>
      </c>
      <c r="Y20" s="17">
        <f>[16]Novembro!$B$28</f>
        <v>26.162499999999998</v>
      </c>
      <c r="Z20" s="17">
        <f>[16]Novembro!$B$29</f>
        <v>24.75</v>
      </c>
      <c r="AA20" s="17">
        <f>[16]Novembro!$B$30</f>
        <v>23.654166666666669</v>
      </c>
      <c r="AB20" s="17">
        <f>[16]Novembro!$B$31</f>
        <v>26.483333333333334</v>
      </c>
      <c r="AC20" s="17">
        <f>[16]Novembro!$B$32</f>
        <v>26.3125</v>
      </c>
      <c r="AD20" s="17">
        <f>[16]Novembro!$B$33</f>
        <v>26.974999999999998</v>
      </c>
      <c r="AE20" s="17">
        <f>[16]Novembro!$B$34</f>
        <v>27.183333333333337</v>
      </c>
      <c r="AF20" s="36">
        <f t="shared" si="3"/>
        <v>24.853234782608698</v>
      </c>
    </row>
    <row r="21" spans="1:34" ht="17.100000000000001" customHeight="1" x14ac:dyDescent="0.2">
      <c r="A21" s="15" t="s">
        <v>11</v>
      </c>
      <c r="B21" s="17">
        <f>[17]Novembro!$B$5</f>
        <v>26.616666666666664</v>
      </c>
      <c r="C21" s="17">
        <f>[17]Novembro!$B$6</f>
        <v>24.645833333333329</v>
      </c>
      <c r="D21" s="17">
        <f>[17]Novembro!$B$7</f>
        <v>26.149999999999995</v>
      </c>
      <c r="E21" s="17">
        <f>[17]Novembro!$B$8</f>
        <v>26.554166666666664</v>
      </c>
      <c r="F21" s="17">
        <f>[17]Novembro!$B$9</f>
        <v>25.400000000000002</v>
      </c>
      <c r="G21" s="17">
        <f>[17]Novembro!$B$10</f>
        <v>25.183333333333334</v>
      </c>
      <c r="H21" s="17">
        <f>[17]Novembro!$B$11</f>
        <v>25.741666666666671</v>
      </c>
      <c r="I21" s="17">
        <f>[17]Novembro!$B$12</f>
        <v>22.562500000000004</v>
      </c>
      <c r="J21" s="17">
        <f>[17]Novembro!$B$13</f>
        <v>24.579166666666666</v>
      </c>
      <c r="K21" s="17">
        <f>[17]Novembro!$B$14</f>
        <v>25.183333333333337</v>
      </c>
      <c r="L21" s="17">
        <f>[17]Novembro!$B$15</f>
        <v>26.174999999999997</v>
      </c>
      <c r="M21" s="17">
        <f>[17]Novembro!$B$16</f>
        <v>21.220833333333331</v>
      </c>
      <c r="N21" s="17">
        <f>[17]Novembro!$B$17</f>
        <v>24.337500000000002</v>
      </c>
      <c r="O21" s="17">
        <f>[17]Novembro!$B$18</f>
        <v>23.537499999999998</v>
      </c>
      <c r="P21" s="17">
        <f>[17]Novembro!$B$19</f>
        <v>22.787500000000005</v>
      </c>
      <c r="Q21" s="17">
        <f>[17]Novembro!$B$20</f>
        <v>23.283333333333331</v>
      </c>
      <c r="R21" s="17">
        <f>[17]Novembro!$B$21</f>
        <v>24.245833333333337</v>
      </c>
      <c r="S21" s="17">
        <f>[17]Novembro!$B$22</f>
        <v>25.258333333333326</v>
      </c>
      <c r="T21" s="17">
        <f>[17]Novembro!$B$23</f>
        <v>24.104166666666668</v>
      </c>
      <c r="U21" s="17">
        <f>[17]Novembro!$B$24</f>
        <v>23.787499999999998</v>
      </c>
      <c r="V21" s="17">
        <f>[17]Novembro!$B$25</f>
        <v>26.770833333333339</v>
      </c>
      <c r="W21" s="17">
        <f>[17]Novembro!$B$26</f>
        <v>21.75</v>
      </c>
      <c r="X21" s="17">
        <f>[17]Novembro!$B$27</f>
        <v>22.658333333333331</v>
      </c>
      <c r="Y21" s="17">
        <f>[17]Novembro!$B$28</f>
        <v>26.058333333333334</v>
      </c>
      <c r="Z21" s="17">
        <f>[17]Novembro!$B$29</f>
        <v>24.875</v>
      </c>
      <c r="AA21" s="17">
        <f>[17]Novembro!$B$30</f>
        <v>23.570833333333336</v>
      </c>
      <c r="AB21" s="17">
        <f>[17]Novembro!$B$31</f>
        <v>24.916666666666668</v>
      </c>
      <c r="AC21" s="17">
        <f>[17]Novembro!$B$32</f>
        <v>24.229166666666668</v>
      </c>
      <c r="AD21" s="17">
        <f>[17]Novembro!$B$33</f>
        <v>23.716666666666669</v>
      </c>
      <c r="AE21" s="17">
        <f>[17]Novembro!$B$34</f>
        <v>25.754166666666659</v>
      </c>
      <c r="AF21" s="36">
        <f t="shared" si="3"/>
        <v>24.521805555555552</v>
      </c>
    </row>
    <row r="22" spans="1:34" ht="17.100000000000001" customHeight="1" x14ac:dyDescent="0.2">
      <c r="A22" s="15" t="s">
        <v>12</v>
      </c>
      <c r="B22" s="17">
        <f>[18]Novembro!$B$5</f>
        <v>28.224999999999998</v>
      </c>
      <c r="C22" s="17">
        <f>[18]Novembro!$B$6</f>
        <v>27.629166666666666</v>
      </c>
      <c r="D22" s="17">
        <f>[18]Novembro!$B$7</f>
        <v>26.604166666666668</v>
      </c>
      <c r="E22" s="17">
        <f>[18]Novembro!$B$8</f>
        <v>26.529166666666665</v>
      </c>
      <c r="F22" s="17">
        <f>[18]Novembro!$B$9</f>
        <v>26.8125</v>
      </c>
      <c r="G22" s="17">
        <f>[18]Novembro!$B$10</f>
        <v>27.037500000000005</v>
      </c>
      <c r="H22" s="17">
        <f>[18]Novembro!$B$11</f>
        <v>27.612500000000008</v>
      </c>
      <c r="I22" s="17">
        <f>[18]Novembro!$B$12</f>
        <v>25.104166666666661</v>
      </c>
      <c r="J22" s="17">
        <f>[18]Novembro!$B$13</f>
        <v>26.895833333333329</v>
      </c>
      <c r="K22" s="17">
        <f>[18]Novembro!$B$14</f>
        <v>28.129166666666666</v>
      </c>
      <c r="L22" s="17">
        <f>[18]Novembro!$B$15</f>
        <v>28.429166666666671</v>
      </c>
      <c r="M22" s="17">
        <f>[18]Novembro!$B$16</f>
        <v>22.920833333333338</v>
      </c>
      <c r="N22" s="17">
        <f>[18]Novembro!$B$17</f>
        <v>24.970833333333335</v>
      </c>
      <c r="O22" s="17">
        <f>[18]Novembro!$B$18</f>
        <v>25.633333333333336</v>
      </c>
      <c r="P22" s="17">
        <f>[18]Novembro!$B$19</f>
        <v>24.425000000000001</v>
      </c>
      <c r="Q22" s="17">
        <f>[18]Novembro!$B$20</f>
        <v>24.770833333333332</v>
      </c>
      <c r="R22" s="17">
        <f>[18]Novembro!$B$21</f>
        <v>25.8125</v>
      </c>
      <c r="S22" s="17">
        <f>[18]Novembro!$B$22</f>
        <v>26.233333333333338</v>
      </c>
      <c r="T22" s="17">
        <f>[18]Novembro!$B$23</f>
        <v>23.445833333333336</v>
      </c>
      <c r="U22" s="17">
        <f>[18]Novembro!$B$24</f>
        <v>22.887500000000003</v>
      </c>
      <c r="V22" s="17">
        <f>[18]Novembro!$B$25</f>
        <v>25.962500000000002</v>
      </c>
      <c r="W22" s="17">
        <f>[18]Novembro!$B$26</f>
        <v>22.887499999999999</v>
      </c>
      <c r="X22" s="17">
        <f>[18]Novembro!$B$27</f>
        <v>24.270833333333332</v>
      </c>
      <c r="Y22" s="17">
        <f>[18]Novembro!$B$28</f>
        <v>27.424999999999997</v>
      </c>
      <c r="Z22" s="17">
        <f>[18]Novembro!$B$29</f>
        <v>27.162500000000005</v>
      </c>
      <c r="AA22" s="17">
        <f>[18]Novembro!$B$30</f>
        <v>24.195833333333336</v>
      </c>
      <c r="AB22" s="17">
        <f>[18]Novembro!$B$31</f>
        <v>25.712500000000006</v>
      </c>
      <c r="AC22" s="17">
        <f>[18]Novembro!$B$32</f>
        <v>25.7</v>
      </c>
      <c r="AD22" s="17">
        <f>[18]Novembro!$B$33</f>
        <v>26.325000000000003</v>
      </c>
      <c r="AE22" s="17">
        <f>[18]Novembro!$B$34</f>
        <v>27.691666666666666</v>
      </c>
      <c r="AF22" s="36">
        <f t="shared" si="3"/>
        <v>25.914722222222228</v>
      </c>
    </row>
    <row r="23" spans="1:34" ht="17.100000000000001" customHeight="1" x14ac:dyDescent="0.2">
      <c r="A23" s="15" t="s">
        <v>13</v>
      </c>
      <c r="B23" s="87" t="str">
        <f>[19]Novembro!$B$5</f>
        <v>*</v>
      </c>
      <c r="C23" s="87" t="str">
        <f>[19]Novembro!$B$6</f>
        <v>*</v>
      </c>
      <c r="D23" s="87" t="str">
        <f>[19]Novembro!$B$7</f>
        <v>*</v>
      </c>
      <c r="E23" s="87" t="str">
        <f>[19]Novembro!$B$8</f>
        <v>*</v>
      </c>
      <c r="F23" s="17">
        <f>[19]Novembro!$B$9</f>
        <v>29.957142857142856</v>
      </c>
      <c r="G23" s="17">
        <f>[19]Novembro!$B$10</f>
        <v>26.443749999999998</v>
      </c>
      <c r="H23" s="17">
        <f>[19]Novembro!$B$11</f>
        <v>32.721428571428575</v>
      </c>
      <c r="I23" s="17">
        <f>[19]Novembro!$B$12</f>
        <v>26.247826086956525</v>
      </c>
      <c r="J23" s="17">
        <f>[19]Novembro!$B$13</f>
        <v>28.155555555555559</v>
      </c>
      <c r="K23" s="17">
        <f>[19]Novembro!$B$14</f>
        <v>28.941666666666663</v>
      </c>
      <c r="L23" s="17">
        <f>[19]Novembro!$B$15</f>
        <v>28.809090909090912</v>
      </c>
      <c r="M23" s="17">
        <f>[19]Novembro!$B$16</f>
        <v>24.966666666666661</v>
      </c>
      <c r="N23" s="17">
        <f>[19]Novembro!$B$17</f>
        <v>25.791666666666671</v>
      </c>
      <c r="O23" s="17">
        <f>[19]Novembro!$B$18</f>
        <v>26.345833333333335</v>
      </c>
      <c r="P23" s="17">
        <f>[19]Novembro!$B$19</f>
        <v>24.824999999999999</v>
      </c>
      <c r="Q23" s="17">
        <f>[19]Novembro!$B$20</f>
        <v>23.837499999999995</v>
      </c>
      <c r="R23" s="17">
        <f>[19]Novembro!$B$21</f>
        <v>25.912500000000005</v>
      </c>
      <c r="S23" s="17">
        <f>[19]Novembro!$B$22</f>
        <v>26.362499999999997</v>
      </c>
      <c r="T23" s="17">
        <f>[19]Novembro!$B$23</f>
        <v>25.44583333333334</v>
      </c>
      <c r="U23" s="17">
        <f>[19]Novembro!$B$24</f>
        <v>24.962499999999995</v>
      </c>
      <c r="V23" s="17">
        <f>[19]Novembro!$B$25</f>
        <v>26.466666666666665</v>
      </c>
      <c r="W23" s="17">
        <f>[19]Novembro!$B$26</f>
        <v>23.333333333333329</v>
      </c>
      <c r="X23" s="17">
        <f>[19]Novembro!$B$27</f>
        <v>23.670833333333334</v>
      </c>
      <c r="Y23" s="17">
        <f>[19]Novembro!$B$28</f>
        <v>26.370833333333334</v>
      </c>
      <c r="Z23" s="17">
        <f>[19]Novembro!$B$29</f>
        <v>27.395833333333332</v>
      </c>
      <c r="AA23" s="17">
        <f>[19]Novembro!$B$30</f>
        <v>25.354166666666671</v>
      </c>
      <c r="AB23" s="17">
        <f>[19]Novembro!$B$31</f>
        <v>26.058333333333337</v>
      </c>
      <c r="AC23" s="17">
        <f>[19]Novembro!$B$32</f>
        <v>25.987500000000008</v>
      </c>
      <c r="AD23" s="17">
        <f>[19]Novembro!$B$33</f>
        <v>26.787500000000005</v>
      </c>
      <c r="AE23" s="17">
        <f>[19]Novembro!$B$34</f>
        <v>28.783333333333331</v>
      </c>
      <c r="AF23" s="36">
        <f t="shared" si="3"/>
        <v>26.535953614622088</v>
      </c>
    </row>
    <row r="24" spans="1:34" ht="17.100000000000001" customHeight="1" x14ac:dyDescent="0.2">
      <c r="A24" s="15" t="s">
        <v>14</v>
      </c>
      <c r="B24" s="17">
        <f>[20]Novembro!$B$5</f>
        <v>26.112499999999997</v>
      </c>
      <c r="C24" s="17">
        <f>[20]Novembro!$B$6</f>
        <v>27.029166666666665</v>
      </c>
      <c r="D24" s="17">
        <f>[20]Novembro!$B$7</f>
        <v>24.966666666666669</v>
      </c>
      <c r="E24" s="17">
        <f>[20]Novembro!$B$8</f>
        <v>25.258333333333336</v>
      </c>
      <c r="F24" s="17">
        <f>[20]Novembro!$B$9</f>
        <v>27.445833333333336</v>
      </c>
      <c r="G24" s="17">
        <f>[20]Novembro!$B$10</f>
        <v>29.361904761904764</v>
      </c>
      <c r="H24" s="17">
        <f>[20]Novembro!$B$11</f>
        <v>27.874999999999996</v>
      </c>
      <c r="I24" s="17">
        <f>[20]Novembro!$B$12</f>
        <v>23.483333333333331</v>
      </c>
      <c r="J24" s="17">
        <f>[20]Novembro!$B$13</f>
        <v>25.370833333333334</v>
      </c>
      <c r="K24" s="17">
        <f>[20]Novembro!$B$14</f>
        <v>26.870833333333341</v>
      </c>
      <c r="L24" s="17">
        <f>[20]Novembro!$B$15</f>
        <v>27.133333333333329</v>
      </c>
      <c r="M24" s="17">
        <f>[20]Novembro!$B$16</f>
        <v>23.674999999999997</v>
      </c>
      <c r="N24" s="17">
        <f>[20]Novembro!$B$17</f>
        <v>25.183333333333326</v>
      </c>
      <c r="O24" s="17">
        <f>[20]Novembro!$B$18</f>
        <v>26.270833333333329</v>
      </c>
      <c r="P24" s="17">
        <f>[20]Novembro!$B$19</f>
        <v>24.337500000000002</v>
      </c>
      <c r="Q24" s="17">
        <f>[20]Novembro!$B$20</f>
        <v>24.525000000000002</v>
      </c>
      <c r="R24" s="17">
        <f>[20]Novembro!$B$21</f>
        <v>24.912499999999998</v>
      </c>
      <c r="S24" s="17">
        <f>[20]Novembro!$B$22</f>
        <v>26.512499999999999</v>
      </c>
      <c r="T24" s="17">
        <f>[20]Novembro!$B$23</f>
        <v>27.287500000000009</v>
      </c>
      <c r="U24" s="17">
        <f>[20]Novembro!$B$24</f>
        <v>22.937500000000004</v>
      </c>
      <c r="V24" s="17">
        <f>[20]Novembro!$B$25</f>
        <v>25.529166666666669</v>
      </c>
      <c r="W24" s="17">
        <f>[20]Novembro!$B$26</f>
        <v>24.983333333333331</v>
      </c>
      <c r="X24" s="17">
        <f>[20]Novembro!$B$27</f>
        <v>23.929166666666664</v>
      </c>
      <c r="Y24" s="17">
        <f>[20]Novembro!$B$28</f>
        <v>25.483333333333331</v>
      </c>
      <c r="Z24" s="17">
        <f>[20]Novembro!$B$29</f>
        <v>24.466666666666665</v>
      </c>
      <c r="AA24" s="17">
        <f>[20]Novembro!$B$30</f>
        <v>23.683333333333334</v>
      </c>
      <c r="AB24" s="17">
        <f>[20]Novembro!$B$31</f>
        <v>25.649999999999995</v>
      </c>
      <c r="AC24" s="17">
        <f>[20]Novembro!$B$32</f>
        <v>24.758333333333336</v>
      </c>
      <c r="AD24" s="17">
        <f>[20]Novembro!$B$33</f>
        <v>25.033333333333335</v>
      </c>
      <c r="AE24" s="17">
        <f>[20]Novembro!$B$34</f>
        <v>24.416666666666668</v>
      </c>
      <c r="AF24" s="36">
        <f t="shared" si="3"/>
        <v>25.482757936507934</v>
      </c>
    </row>
    <row r="25" spans="1:34" ht="17.100000000000001" customHeight="1" x14ac:dyDescent="0.2">
      <c r="A25" s="15" t="s">
        <v>15</v>
      </c>
      <c r="B25" s="17">
        <f>[21]Novembro!$B$5</f>
        <v>23.441666666666666</v>
      </c>
      <c r="C25" s="17">
        <f>[21]Novembro!$B$6</f>
        <v>22.808333333333334</v>
      </c>
      <c r="D25" s="17">
        <f>[21]Novembro!$B$7</f>
        <v>24.491666666666671</v>
      </c>
      <c r="E25" s="17">
        <f>[21]Novembro!$B$8</f>
        <v>24.370833333333326</v>
      </c>
      <c r="F25" s="17">
        <f>[21]Novembro!$B$9</f>
        <v>23.704166666666666</v>
      </c>
      <c r="G25" s="17">
        <f>[21]Novembro!$B$10</f>
        <v>24.933333333333337</v>
      </c>
      <c r="H25" s="17">
        <f>[21]Novembro!$B$11</f>
        <v>24.508333333333329</v>
      </c>
      <c r="I25" s="17">
        <f>[21]Novembro!$B$12</f>
        <v>22.120833333333334</v>
      </c>
      <c r="J25" s="17">
        <f>[21]Novembro!$B$13</f>
        <v>23.820833333333336</v>
      </c>
      <c r="K25" s="17">
        <f>[21]Novembro!$B$14</f>
        <v>25.499999999999996</v>
      </c>
      <c r="L25" s="17">
        <f>[21]Novembro!$B$15</f>
        <v>23.516666666666662</v>
      </c>
      <c r="M25" s="17">
        <f>[21]Novembro!$B$16</f>
        <v>19.983333333333334</v>
      </c>
      <c r="N25" s="17">
        <f>[21]Novembro!$B$17</f>
        <v>22.004166666666666</v>
      </c>
      <c r="O25" s="17">
        <f>[21]Novembro!$B$18</f>
        <v>20.229166666666668</v>
      </c>
      <c r="P25" s="17">
        <f>[21]Novembro!$B$19</f>
        <v>21.479166666666668</v>
      </c>
      <c r="Q25" s="17">
        <f>[21]Novembro!$B$20</f>
        <v>23.233333333333331</v>
      </c>
      <c r="R25" s="17">
        <f>[21]Novembro!$B$21</f>
        <v>24.145833333333332</v>
      </c>
      <c r="S25" s="17">
        <f>[21]Novembro!$B$22</f>
        <v>24.333333333333332</v>
      </c>
      <c r="T25" s="17">
        <f>[21]Novembro!$B$23</f>
        <v>25.120833333333334</v>
      </c>
      <c r="U25" s="17">
        <f>[21]Novembro!$B$24</f>
        <v>22.270833333333332</v>
      </c>
      <c r="V25" s="17">
        <f>[21]Novembro!$B$25</f>
        <v>24.420833333333334</v>
      </c>
      <c r="W25" s="17">
        <f>[21]Novembro!$B$26</f>
        <v>20.341666666666669</v>
      </c>
      <c r="X25" s="17">
        <f>[21]Novembro!$B$27</f>
        <v>22.504166666666666</v>
      </c>
      <c r="Y25" s="17">
        <f>[21]Novembro!$B$28</f>
        <v>24.437499999999996</v>
      </c>
      <c r="Z25" s="17">
        <f>[21]Novembro!$B$29</f>
        <v>23.795833333333334</v>
      </c>
      <c r="AA25" s="17">
        <f>[21]Novembro!$B$30</f>
        <v>22.058333333333337</v>
      </c>
      <c r="AB25" s="17">
        <f>[21]Novembro!$B$31</f>
        <v>25</v>
      </c>
      <c r="AC25" s="17">
        <f>[21]Novembro!$B$32</f>
        <v>25.104166666666661</v>
      </c>
      <c r="AD25" s="17">
        <f>[21]Novembro!$B$33</f>
        <v>23.641666666666669</v>
      </c>
      <c r="AE25" s="17">
        <f>[21]Novembro!$B$34</f>
        <v>25.541666666666661</v>
      </c>
      <c r="AF25" s="36">
        <f t="shared" si="3"/>
        <v>23.428749999999997</v>
      </c>
    </row>
    <row r="26" spans="1:34" ht="17.100000000000001" customHeight="1" x14ac:dyDescent="0.2">
      <c r="A26" s="15" t="s">
        <v>16</v>
      </c>
      <c r="B26" s="17">
        <f>[22]Novembro!$B$5</f>
        <v>28.783333333333331</v>
      </c>
      <c r="C26" s="17">
        <f>[22]Novembro!$B$6</f>
        <v>27.416666666666671</v>
      </c>
      <c r="D26" s="17">
        <f>[22]Novembro!$B$7</f>
        <v>29.775000000000006</v>
      </c>
      <c r="E26" s="17">
        <f>[22]Novembro!$B$8</f>
        <v>26.525000000000006</v>
      </c>
      <c r="F26" s="17">
        <f>[22]Novembro!$B$9</f>
        <v>25.3125</v>
      </c>
      <c r="G26" s="17">
        <f>[22]Novembro!$B$10</f>
        <v>30.95</v>
      </c>
      <c r="H26" s="17">
        <f>[22]Novembro!$B$11</f>
        <v>31.454166666666666</v>
      </c>
      <c r="I26" s="17">
        <f>[22]Novembro!$B$12</f>
        <v>27.862500000000001</v>
      </c>
      <c r="J26" s="17">
        <f>[22]Novembro!$B$13</f>
        <v>29.258333333333329</v>
      </c>
      <c r="K26" s="17">
        <f>[22]Novembro!$B$14</f>
        <v>29.566666666666666</v>
      </c>
      <c r="L26" s="17">
        <f>[22]Novembro!$B$15</f>
        <v>30.924999999999994</v>
      </c>
      <c r="M26" s="17">
        <f>[22]Novembro!$B$16</f>
        <v>22.383333333333336</v>
      </c>
      <c r="N26" s="17">
        <f>[22]Novembro!$B$17</f>
        <v>24.500000000000004</v>
      </c>
      <c r="O26" s="17">
        <f>[22]Novembro!$B$18</f>
        <v>24.658333333333331</v>
      </c>
      <c r="P26" s="17">
        <f>[22]Novembro!$B$19</f>
        <v>23.729166666666671</v>
      </c>
      <c r="Q26" s="17">
        <f>[22]Novembro!$B$20</f>
        <v>25.570833333333336</v>
      </c>
      <c r="R26" s="17">
        <f>[22]Novembro!$B$21</f>
        <v>26.733333333333338</v>
      </c>
      <c r="S26" s="17">
        <f>[22]Novembro!$B$22</f>
        <v>27.791666666666671</v>
      </c>
      <c r="T26" s="17">
        <f>[22]Novembro!$B$23</f>
        <v>28.929166666666671</v>
      </c>
      <c r="U26" s="17">
        <f>[22]Novembro!$B$24</f>
        <v>24.212500000000006</v>
      </c>
      <c r="V26" s="17">
        <f>[22]Novembro!$B$25</f>
        <v>26.82083333333334</v>
      </c>
      <c r="W26" s="17">
        <f>[22]Novembro!$B$26</f>
        <v>23.825000000000003</v>
      </c>
      <c r="X26" s="17">
        <f>[22]Novembro!$B$27</f>
        <v>26.008333333333336</v>
      </c>
      <c r="Y26" s="17">
        <f>[22]Novembro!$B$28</f>
        <v>27.891666666666669</v>
      </c>
      <c r="Z26" s="17">
        <f>[22]Novembro!$B$29</f>
        <v>27.575000000000003</v>
      </c>
      <c r="AA26" s="17">
        <f>[22]Novembro!$B$30</f>
        <v>24.995833333333326</v>
      </c>
      <c r="AB26" s="17">
        <f>[22]Novembro!$B$31</f>
        <v>28.283333333333331</v>
      </c>
      <c r="AC26" s="17">
        <f>[22]Novembro!$B$32</f>
        <v>27.520833333333332</v>
      </c>
      <c r="AD26" s="17">
        <f>[22]Novembro!$B$33</f>
        <v>28.241666666666664</v>
      </c>
      <c r="AE26" s="17">
        <f>[22]Novembro!$B$34</f>
        <v>30.008333333333329</v>
      </c>
      <c r="AF26" s="36">
        <f t="shared" si="3"/>
        <v>27.250277777777779</v>
      </c>
      <c r="AG26" s="26" t="s">
        <v>52</v>
      </c>
    </row>
    <row r="27" spans="1:34" ht="17.100000000000001" customHeight="1" x14ac:dyDescent="0.2">
      <c r="A27" s="15" t="s">
        <v>17</v>
      </c>
      <c r="B27" s="17">
        <f>[23]Novembro!$B$5</f>
        <v>26.287499999999994</v>
      </c>
      <c r="C27" s="17">
        <f>[23]Novembro!$B$6</f>
        <v>24.991666666666671</v>
      </c>
      <c r="D27" s="17">
        <f>[23]Novembro!$B$7</f>
        <v>26.383333333333336</v>
      </c>
      <c r="E27" s="17">
        <f>[23]Novembro!$B$8</f>
        <v>26.362499999999997</v>
      </c>
      <c r="F27" s="17">
        <f>[23]Novembro!$B$9</f>
        <v>25.783333333333335</v>
      </c>
      <c r="G27" s="17">
        <f>[23]Novembro!$B$10</f>
        <v>26.420833333333331</v>
      </c>
      <c r="H27" s="17">
        <f>[23]Novembro!$B$11</f>
        <v>26.595833333333331</v>
      </c>
      <c r="I27" s="17">
        <f>[23]Novembro!$B$12</f>
        <v>22.399999999999995</v>
      </c>
      <c r="J27" s="17">
        <f>[23]Novembro!$B$13</f>
        <v>24.8125</v>
      </c>
      <c r="K27" s="17">
        <f>[23]Novembro!$B$14</f>
        <v>26.370833333333326</v>
      </c>
      <c r="L27" s="17">
        <f>[23]Novembro!$B$15</f>
        <v>26.362499999999997</v>
      </c>
      <c r="M27" s="17">
        <f>[23]Novembro!$B$16</f>
        <v>21.508333333333336</v>
      </c>
      <c r="N27" s="17">
        <f>[23]Novembro!$B$17</f>
        <v>23.783333333333335</v>
      </c>
      <c r="O27" s="17">
        <f>[23]Novembro!$B$18</f>
        <v>23.779166666666669</v>
      </c>
      <c r="P27" s="17">
        <f>[23]Novembro!$B$19</f>
        <v>22.841666666666669</v>
      </c>
      <c r="Q27" s="17">
        <f>[23]Novembro!$B$20</f>
        <v>23.0625</v>
      </c>
      <c r="R27" s="17">
        <f>[23]Novembro!$B$21</f>
        <v>23.662499999999998</v>
      </c>
      <c r="S27" s="17">
        <f>[23]Novembro!$B$22</f>
        <v>24.287500000000009</v>
      </c>
      <c r="T27" s="17">
        <f>[23]Novembro!$B$23</f>
        <v>25.441666666666666</v>
      </c>
      <c r="U27" s="17">
        <f>[23]Novembro!$B$24</f>
        <v>24.670833333333338</v>
      </c>
      <c r="V27" s="17">
        <f>[23]Novembro!$B$25</f>
        <v>25.904166666666669</v>
      </c>
      <c r="W27" s="17">
        <f>[23]Novembro!$B$26</f>
        <v>21.587500000000002</v>
      </c>
      <c r="X27" s="17">
        <f>[23]Novembro!$B$27</f>
        <v>23.066666666666666</v>
      </c>
      <c r="Y27" s="17">
        <f>[23]Novembro!$B$28</f>
        <v>26.916666666666668</v>
      </c>
      <c r="Z27" s="17">
        <f>[23]Novembro!$B$29</f>
        <v>25.916666666666671</v>
      </c>
      <c r="AA27" s="17">
        <f>[23]Novembro!$B$30</f>
        <v>23.825000000000003</v>
      </c>
      <c r="AB27" s="17">
        <f>[23]Novembro!$B$31</f>
        <v>25.816666666666666</v>
      </c>
      <c r="AC27" s="17">
        <f>[23]Novembro!$B$32</f>
        <v>25.495833333333334</v>
      </c>
      <c r="AD27" s="17">
        <f>[23]Novembro!$B$33</f>
        <v>25.370833333333334</v>
      </c>
      <c r="AE27" s="17">
        <f>[23]Novembro!$B$34</f>
        <v>26.258333333333329</v>
      </c>
      <c r="AF27" s="36">
        <f>AVERAGE(B27:AE27)</f>
        <v>24.865555555555556</v>
      </c>
    </row>
    <row r="28" spans="1:34" ht="17.100000000000001" customHeight="1" x14ac:dyDescent="0.2">
      <c r="A28" s="15" t="s">
        <v>18</v>
      </c>
      <c r="B28" s="17">
        <f>[24]Novembro!$B$5</f>
        <v>23.762500000000003</v>
      </c>
      <c r="C28" s="17">
        <f>[24]Novembro!$B$6</f>
        <v>23.633333333333329</v>
      </c>
      <c r="D28" s="17">
        <f>[24]Novembro!$B$7</f>
        <v>24.05</v>
      </c>
      <c r="E28" s="17">
        <f>[24]Novembro!$B$8</f>
        <v>24.291666666666668</v>
      </c>
      <c r="F28" s="17">
        <f>[24]Novembro!$B$9</f>
        <v>24.858333333333331</v>
      </c>
      <c r="G28" s="17">
        <f>[24]Novembro!$B$10</f>
        <v>24.479166666666668</v>
      </c>
      <c r="H28" s="17">
        <f>[24]Novembro!$B$11</f>
        <v>25.483333333333334</v>
      </c>
      <c r="I28" s="17">
        <f>[24]Novembro!$B$12</f>
        <v>22.287499999999998</v>
      </c>
      <c r="J28" s="17">
        <f>[24]Novembro!$B$13</f>
        <v>23.154166666666669</v>
      </c>
      <c r="K28" s="17">
        <f>[24]Novembro!$B$14</f>
        <v>25.312499999999996</v>
      </c>
      <c r="L28" s="17">
        <f>[24]Novembro!$B$15</f>
        <v>25.079166666666666</v>
      </c>
      <c r="M28" s="17">
        <f>[24]Novembro!$B$16</f>
        <v>22.429166666666671</v>
      </c>
      <c r="N28" s="17">
        <f>[24]Novembro!$B$17</f>
        <v>23.616666666666664</v>
      </c>
      <c r="O28" s="17">
        <f>[24]Novembro!$B$18</f>
        <v>23.537499999999998</v>
      </c>
      <c r="P28" s="17">
        <f>[24]Novembro!$B$19</f>
        <v>23.195833333333336</v>
      </c>
      <c r="Q28" s="17">
        <f>[24]Novembro!$B$20</f>
        <v>23.899999999999995</v>
      </c>
      <c r="R28" s="17" t="str">
        <f>[24]Novembro!$B$21</f>
        <v>*</v>
      </c>
      <c r="S28" s="17">
        <f>[24]Novembro!$B$22</f>
        <v>29.215384615384615</v>
      </c>
      <c r="T28" s="17">
        <f>[24]Novembro!$B$23</f>
        <v>23.420833333333334</v>
      </c>
      <c r="U28" s="17">
        <f>[24]Novembro!$B$24</f>
        <v>23.349999999999998</v>
      </c>
      <c r="V28" s="17">
        <f>[24]Novembro!$B$25</f>
        <v>23.887499999999999</v>
      </c>
      <c r="W28" s="17">
        <f>[24]Novembro!$B$26</f>
        <v>22.787500000000005</v>
      </c>
      <c r="X28" s="17">
        <f>[24]Novembro!$B$27</f>
        <v>22.666666666666668</v>
      </c>
      <c r="Y28" s="17">
        <f>[24]Novembro!$B$28</f>
        <v>24.400000000000002</v>
      </c>
      <c r="Z28" s="17">
        <f>[24]Novembro!$B$29</f>
        <v>24.208333333333332</v>
      </c>
      <c r="AA28" s="17">
        <f>[24]Novembro!$B$30</f>
        <v>21.762500000000003</v>
      </c>
      <c r="AB28" s="17">
        <f>[24]Novembro!$B$31</f>
        <v>22.787499999999998</v>
      </c>
      <c r="AC28" s="17">
        <f>[24]Novembro!$B$32</f>
        <v>23.287499999999998</v>
      </c>
      <c r="AD28" s="17">
        <f>[24]Novembro!$B$33</f>
        <v>23.808333333333334</v>
      </c>
      <c r="AE28" s="17">
        <f>[24]Novembro!$B$34</f>
        <v>24.008333333333329</v>
      </c>
      <c r="AF28" s="36">
        <f t="shared" si="3"/>
        <v>23.884869584438551</v>
      </c>
    </row>
    <row r="29" spans="1:34" ht="17.100000000000001" customHeight="1" x14ac:dyDescent="0.2">
      <c r="A29" s="15" t="s">
        <v>19</v>
      </c>
      <c r="B29" s="17">
        <f>[25]Novembro!$B$5</f>
        <v>23.462500000000002</v>
      </c>
      <c r="C29" s="17">
        <f>[25]Novembro!$B$6</f>
        <v>24.891666666666669</v>
      </c>
      <c r="D29" s="17">
        <f>[25]Novembro!$B$7</f>
        <v>26.066666666666666</v>
      </c>
      <c r="E29" s="17">
        <f>[25]Novembro!$B$8</f>
        <v>22.662499999999998</v>
      </c>
      <c r="F29" s="17">
        <f>[25]Novembro!$B$9</f>
        <v>23.862499999999997</v>
      </c>
      <c r="G29" s="17">
        <f>[25]Novembro!$B$10</f>
        <v>26.995833333333337</v>
      </c>
      <c r="H29" s="17">
        <f>[25]Novembro!$B$11</f>
        <v>21.595833333333335</v>
      </c>
      <c r="I29" s="17">
        <f>[25]Novembro!$B$12</f>
        <v>23.605882352941173</v>
      </c>
      <c r="J29" s="17">
        <f>[25]Novembro!$B$13</f>
        <v>24.8</v>
      </c>
      <c r="K29" s="17">
        <f>[25]Novembro!$B$14</f>
        <v>26.166666666666671</v>
      </c>
      <c r="L29" s="17">
        <f>[25]Novembro!$B$15</f>
        <v>21.370833333333326</v>
      </c>
      <c r="M29" s="17">
        <f>[25]Novembro!$B$16</f>
        <v>21.505555555555556</v>
      </c>
      <c r="N29" s="17">
        <f>[25]Novembro!$B$17</f>
        <v>22.562500000000004</v>
      </c>
      <c r="O29" s="17">
        <f>[25]Novembro!$B$18</f>
        <v>21.041666666666664</v>
      </c>
      <c r="P29" s="17">
        <f>[25]Novembro!$B$19</f>
        <v>21.224999999999998</v>
      </c>
      <c r="Q29" s="17">
        <f>[25]Novembro!$B$20</f>
        <v>23.095833333333331</v>
      </c>
      <c r="R29" s="17">
        <f>[25]Novembro!$B$21</f>
        <v>24.025000000000002</v>
      </c>
      <c r="S29" s="17">
        <f>[25]Novembro!$B$22</f>
        <v>24.354166666666668</v>
      </c>
      <c r="T29" s="17">
        <f>[25]Novembro!$B$23</f>
        <v>24.420833333333331</v>
      </c>
      <c r="U29" s="17">
        <f>[25]Novembro!$B$24</f>
        <v>22.191666666666666</v>
      </c>
      <c r="V29" s="17">
        <f>[25]Novembro!$B$25</f>
        <v>24.587500000000002</v>
      </c>
      <c r="W29" s="17">
        <f>[25]Novembro!$B$26</f>
        <v>22.195833333333329</v>
      </c>
      <c r="X29" s="17">
        <f>[25]Novembro!$B$27</f>
        <v>23.375000000000004</v>
      </c>
      <c r="Y29" s="17">
        <f>[25]Novembro!$B$28</f>
        <v>24.495833333333334</v>
      </c>
      <c r="Z29" s="17">
        <f>[25]Novembro!$B$29</f>
        <v>23.216666666666669</v>
      </c>
      <c r="AA29" s="17">
        <f>[25]Novembro!$B$30</f>
        <v>24.358333333333334</v>
      </c>
      <c r="AB29" s="17">
        <f>[25]Novembro!$B$31</f>
        <v>26.124999999999996</v>
      </c>
      <c r="AC29" s="17">
        <f>[25]Novembro!$B$32</f>
        <v>25.916666666666668</v>
      </c>
      <c r="AD29" s="17">
        <f>[25]Novembro!$B$33</f>
        <v>26.362500000000001</v>
      </c>
      <c r="AE29" s="17">
        <f>[25]Novembro!$B$34</f>
        <v>26.141666666666666</v>
      </c>
      <c r="AF29" s="36">
        <f t="shared" si="3"/>
        <v>23.889270152505443</v>
      </c>
    </row>
    <row r="30" spans="1:34" ht="17.100000000000001" customHeight="1" x14ac:dyDescent="0.2">
      <c r="A30" s="15" t="s">
        <v>31</v>
      </c>
      <c r="B30" s="17">
        <f>[26]Novembro!$B$5</f>
        <v>26.791666666666668</v>
      </c>
      <c r="C30" s="17">
        <f>[26]Novembro!$B$6</f>
        <v>24.404166666666665</v>
      </c>
      <c r="D30" s="17">
        <f>[26]Novembro!$B$7</f>
        <v>25.6875</v>
      </c>
      <c r="E30" s="17">
        <f>[26]Novembro!$B$8</f>
        <v>25.429166666666671</v>
      </c>
      <c r="F30" s="17">
        <f>[26]Novembro!$B$9</f>
        <v>25.7</v>
      </c>
      <c r="G30" s="17">
        <f>[26]Novembro!$B$10</f>
        <v>24.920833333333334</v>
      </c>
      <c r="H30" s="17">
        <f>[26]Novembro!$B$11</f>
        <v>26.208333333333339</v>
      </c>
      <c r="I30" s="17">
        <f>[26]Novembro!$B$12</f>
        <v>22.3</v>
      </c>
      <c r="J30" s="17">
        <f>[26]Novembro!$B$13</f>
        <v>24.329166666666669</v>
      </c>
      <c r="K30" s="17">
        <f>[26]Novembro!$B$14</f>
        <v>26.458333333333332</v>
      </c>
      <c r="L30" s="17">
        <f>[26]Novembro!$B$15</f>
        <v>26.954166666666669</v>
      </c>
      <c r="M30" s="17">
        <f>[26]Novembro!$B$16</f>
        <v>20.766666666666662</v>
      </c>
      <c r="N30" s="17">
        <f>[26]Novembro!$B$17</f>
        <v>23.679166666666671</v>
      </c>
      <c r="O30" s="17">
        <f>[26]Novembro!$B$18</f>
        <v>23.604166666666671</v>
      </c>
      <c r="P30" s="17">
        <f>[26]Novembro!$B$19</f>
        <v>22.604166666666661</v>
      </c>
      <c r="Q30" s="17">
        <f>[26]Novembro!$B$20</f>
        <v>23.570833333333329</v>
      </c>
      <c r="R30" s="17">
        <f>[26]Novembro!$B$21</f>
        <v>24.462499999999995</v>
      </c>
      <c r="S30" s="17">
        <f>[26]Novembro!$B$22</f>
        <v>25.558333333333337</v>
      </c>
      <c r="T30" s="17">
        <f>[26]Novembro!$B$23</f>
        <v>24.799999999999994</v>
      </c>
      <c r="U30" s="17">
        <f>[26]Novembro!$B$24</f>
        <v>23.408333333333331</v>
      </c>
      <c r="V30" s="17">
        <f>[26]Novembro!$B$25</f>
        <v>26.133333333333326</v>
      </c>
      <c r="W30" s="17">
        <f>[26]Novembro!$B$26</f>
        <v>22.116666666666664</v>
      </c>
      <c r="X30" s="17">
        <f>[26]Novembro!$B$27</f>
        <v>22.8</v>
      </c>
      <c r="Y30" s="17">
        <f>[26]Novembro!$B$28</f>
        <v>26.345833333333331</v>
      </c>
      <c r="Z30" s="17">
        <f>[26]Novembro!$B$29</f>
        <v>24.716666666666665</v>
      </c>
      <c r="AA30" s="17">
        <f>[26]Novembro!$B$30</f>
        <v>22.245833333333337</v>
      </c>
      <c r="AB30" s="17">
        <f>[26]Novembro!$B$31</f>
        <v>23.870833333333334</v>
      </c>
      <c r="AC30" s="17">
        <f>[26]Novembro!$B$32</f>
        <v>24.220833333333335</v>
      </c>
      <c r="AD30" s="17">
        <f>[26]Novembro!$B$33</f>
        <v>24.229166666666668</v>
      </c>
      <c r="AE30" s="17">
        <f>[26]Novembro!$B$34</f>
        <v>25.937499999999996</v>
      </c>
      <c r="AF30" s="36">
        <f t="shared" si="3"/>
        <v>24.475138888888885</v>
      </c>
    </row>
    <row r="31" spans="1:34" ht="17.100000000000001" customHeight="1" x14ac:dyDescent="0.2">
      <c r="A31" s="15" t="s">
        <v>49</v>
      </c>
      <c r="B31" s="17">
        <f>[27]Novembro!$B$5</f>
        <v>25.020833333333332</v>
      </c>
      <c r="C31" s="17">
        <f>[27]Novembro!$B$6</f>
        <v>24.612499999999997</v>
      </c>
      <c r="D31" s="17">
        <f>[27]Novembro!$B$7</f>
        <v>24.099999999999998</v>
      </c>
      <c r="E31" s="17">
        <f>[27]Novembro!$B$8</f>
        <v>24.941666666666663</v>
      </c>
      <c r="F31" s="17">
        <f>[27]Novembro!$B$9</f>
        <v>25.9375</v>
      </c>
      <c r="G31" s="17">
        <f>[27]Novembro!$B$10</f>
        <v>24.416666666666671</v>
      </c>
      <c r="H31" s="17">
        <f>[27]Novembro!$B$11</f>
        <v>26.191666666666663</v>
      </c>
      <c r="I31" s="17">
        <f>[27]Novembro!$B$12</f>
        <v>23.166666666666671</v>
      </c>
      <c r="J31" s="17">
        <f>[27]Novembro!$B$13</f>
        <v>24.266666666666666</v>
      </c>
      <c r="K31" s="17">
        <f>[27]Novembro!$B$14</f>
        <v>25.183333333333334</v>
      </c>
      <c r="L31" s="17">
        <f>[27]Novembro!$B$15</f>
        <v>25.970833333333331</v>
      </c>
      <c r="M31" s="17">
        <f>[27]Novembro!$B$16</f>
        <v>25.012499999999999</v>
      </c>
      <c r="N31" s="17">
        <f>[27]Novembro!$B$17</f>
        <v>23.729166666666671</v>
      </c>
      <c r="O31" s="17">
        <f>[27]Novembro!$B$18</f>
        <v>24.733333333333331</v>
      </c>
      <c r="P31" s="17">
        <f>[27]Novembro!$B$19</f>
        <v>23.887500000000003</v>
      </c>
      <c r="Q31" s="17">
        <f>[27]Novembro!$B$20</f>
        <v>24.808333333333334</v>
      </c>
      <c r="R31" s="17">
        <f>[27]Novembro!$B$21</f>
        <v>25.487499999999997</v>
      </c>
      <c r="S31" s="17">
        <f>[27]Novembro!$B$22</f>
        <v>26.495833333333334</v>
      </c>
      <c r="T31" s="17">
        <f>[27]Novembro!$B$23</f>
        <v>26.016666666666666</v>
      </c>
      <c r="U31" s="17">
        <f>[27]Novembro!$B$24</f>
        <v>26.070833333333336</v>
      </c>
      <c r="V31" s="17">
        <f>[27]Novembro!$B$25</f>
        <v>24.45</v>
      </c>
      <c r="W31" s="17">
        <f>[27]Novembro!$B$26</f>
        <v>23.791666666666661</v>
      </c>
      <c r="X31" s="17">
        <f>[27]Novembro!$B$27</f>
        <v>23.316666666666674</v>
      </c>
      <c r="Y31" s="17">
        <f>[27]Novembro!$B$28</f>
        <v>25.258333333333336</v>
      </c>
      <c r="Z31" s="17">
        <f>[27]Novembro!$B$29</f>
        <v>24.987499999999997</v>
      </c>
      <c r="AA31" s="17">
        <f>[27]Novembro!$B$30</f>
        <v>21.775000000000002</v>
      </c>
      <c r="AB31" s="17">
        <f>[27]Novembro!$B$31</f>
        <v>23.787500000000005</v>
      </c>
      <c r="AC31" s="17">
        <f>[27]Novembro!$B$32</f>
        <v>24.279166666666672</v>
      </c>
      <c r="AD31" s="17">
        <f>[27]Novembro!$B$33</f>
        <v>24.925000000000001</v>
      </c>
      <c r="AE31" s="17">
        <f>[27]Novembro!$B$34</f>
        <v>24.574999999999992</v>
      </c>
      <c r="AF31" s="36">
        <f>AVERAGE(B31:AE31)</f>
        <v>24.706527777777776</v>
      </c>
    </row>
    <row r="32" spans="1:34" ht="17.100000000000001" customHeight="1" x14ac:dyDescent="0.2">
      <c r="A32" s="15" t="s">
        <v>20</v>
      </c>
      <c r="B32" s="17">
        <f>[28]Novembro!$B$5</f>
        <v>26.19583333333334</v>
      </c>
      <c r="C32" s="17">
        <f>[28]Novembro!$B$6</f>
        <v>26.845833333333335</v>
      </c>
      <c r="D32" s="17">
        <f>[28]Novembro!$B$7</f>
        <v>26.145833333333332</v>
      </c>
      <c r="E32" s="17">
        <f>[28]Novembro!$B$8</f>
        <v>25.437499999999996</v>
      </c>
      <c r="F32" s="17">
        <f>[28]Novembro!$B$9</f>
        <v>27.333333333333332</v>
      </c>
      <c r="G32" s="17">
        <f>[28]Novembro!$B$10</f>
        <v>28.304166666666664</v>
      </c>
      <c r="H32" s="17">
        <f>[28]Novembro!$B$11</f>
        <v>29.920833333333334</v>
      </c>
      <c r="I32" s="17">
        <f>[28]Novembro!$B$12</f>
        <v>24.079166666666666</v>
      </c>
      <c r="J32" s="17">
        <f>[28]Novembro!$B$13</f>
        <v>26.241666666666671</v>
      </c>
      <c r="K32" s="17">
        <f>[28]Novembro!$B$14</f>
        <v>28.266666666666669</v>
      </c>
      <c r="L32" s="17">
        <f>[28]Novembro!$B$15</f>
        <v>28.520833333333332</v>
      </c>
      <c r="M32" s="17">
        <f>[28]Novembro!$B$16</f>
        <v>24.75833333333334</v>
      </c>
      <c r="N32" s="17">
        <f>[28]Novembro!$B$17</f>
        <v>26.691666666666666</v>
      </c>
      <c r="O32" s="17">
        <f>[28]Novembro!$B$18</f>
        <v>26.850000000000005</v>
      </c>
      <c r="P32" s="17">
        <f>[28]Novembro!$B$19</f>
        <v>25.304166666666671</v>
      </c>
      <c r="Q32" s="17">
        <f>[28]Novembro!$B$20</f>
        <v>25.304166666666664</v>
      </c>
      <c r="R32" s="17">
        <f>[28]Novembro!$B$21</f>
        <v>26.095833333333328</v>
      </c>
      <c r="S32" s="17">
        <f>[28]Novembro!$B$22</f>
        <v>26.900000000000002</v>
      </c>
      <c r="T32" s="17">
        <f>[28]Novembro!$B$23</f>
        <v>27.454166666666666</v>
      </c>
      <c r="U32" s="17">
        <f>[28]Novembro!$B$24</f>
        <v>24.454166666666676</v>
      </c>
      <c r="V32" s="17">
        <f>[28]Novembro!$B$25</f>
        <v>26.69583333333334</v>
      </c>
      <c r="W32" s="17">
        <f>[28]Novembro!$B$26</f>
        <v>24.916666666666668</v>
      </c>
      <c r="X32" s="17">
        <f>[28]Novembro!$B$27</f>
        <v>23.908333333333331</v>
      </c>
      <c r="Y32" s="17">
        <f>[28]Novembro!$B$28</f>
        <v>25.645833333333339</v>
      </c>
      <c r="Z32" s="17">
        <f>[28]Novembro!$B$29</f>
        <v>24.837500000000002</v>
      </c>
      <c r="AA32" s="17">
        <f>[28]Novembro!$B$30</f>
        <v>24.920833333333331</v>
      </c>
      <c r="AB32" s="17">
        <f>[28]Novembro!$B$31</f>
        <v>26.729166666666671</v>
      </c>
      <c r="AC32" s="17">
        <f>[28]Novembro!$B$32</f>
        <v>26.433333333333334</v>
      </c>
      <c r="AD32" s="17">
        <f>[28]Novembro!$B$33</f>
        <v>25.754166666666663</v>
      </c>
      <c r="AE32" s="17">
        <f>[28]Novembro!$B$34</f>
        <v>26.387499999999999</v>
      </c>
      <c r="AF32" s="36">
        <f>AVERAGE(B32:AE32)</f>
        <v>26.244444444444444</v>
      </c>
    </row>
    <row r="33" spans="1:35" s="5" customFormat="1" ht="17.100000000000001" customHeight="1" x14ac:dyDescent="0.2">
      <c r="A33" s="29" t="s">
        <v>34</v>
      </c>
      <c r="B33" s="30">
        <f t="shared" ref="B33:AF33" si="4">AVERAGE(B5:B32)</f>
        <v>25.630303030303033</v>
      </c>
      <c r="C33" s="30">
        <f t="shared" si="4"/>
        <v>25.43044871794871</v>
      </c>
      <c r="D33" s="30">
        <f t="shared" si="4"/>
        <v>25.514879191321501</v>
      </c>
      <c r="E33" s="30">
        <f t="shared" si="4"/>
        <v>25.379830586080587</v>
      </c>
      <c r="F33" s="30">
        <f t="shared" si="4"/>
        <v>26.061912430028375</v>
      </c>
      <c r="G33" s="30">
        <f t="shared" si="4"/>
        <v>26.885491622574953</v>
      </c>
      <c r="H33" s="30">
        <f t="shared" si="4"/>
        <v>26.863386243386248</v>
      </c>
      <c r="I33" s="30">
        <f t="shared" si="4"/>
        <v>23.626186732341893</v>
      </c>
      <c r="J33" s="30">
        <f t="shared" si="4"/>
        <v>25.653697562358271</v>
      </c>
      <c r="K33" s="30">
        <f t="shared" si="4"/>
        <v>26.732589285714283</v>
      </c>
      <c r="L33" s="30">
        <f t="shared" si="4"/>
        <v>26.176385751929224</v>
      </c>
      <c r="M33" s="30">
        <f t="shared" si="4"/>
        <v>22.453621031746035</v>
      </c>
      <c r="N33" s="30">
        <f t="shared" si="4"/>
        <v>24.214160714285718</v>
      </c>
      <c r="O33" s="30">
        <f t="shared" si="4"/>
        <v>24.082608695652176</v>
      </c>
      <c r="P33" s="30">
        <f t="shared" si="4"/>
        <v>23.456101190476193</v>
      </c>
      <c r="Q33" s="30">
        <f t="shared" si="4"/>
        <v>24.166750776397514</v>
      </c>
      <c r="R33" s="30">
        <f t="shared" si="4"/>
        <v>24.99722222222222</v>
      </c>
      <c r="S33" s="30">
        <f t="shared" si="4"/>
        <v>25.839388736263736</v>
      </c>
      <c r="T33" s="30">
        <f t="shared" si="4"/>
        <v>25.482291666666669</v>
      </c>
      <c r="U33" s="30">
        <f t="shared" si="4"/>
        <v>23.756696428571427</v>
      </c>
      <c r="V33" s="30">
        <f t="shared" si="4"/>
        <v>25.27158385093168</v>
      </c>
      <c r="W33" s="30">
        <f t="shared" si="4"/>
        <v>22.770684523809525</v>
      </c>
      <c r="X33" s="30">
        <f t="shared" si="4"/>
        <v>23.587500000000002</v>
      </c>
      <c r="Y33" s="30">
        <f t="shared" si="4"/>
        <v>25.783779761904761</v>
      </c>
      <c r="Z33" s="30">
        <f t="shared" si="4"/>
        <v>24.953662008281572</v>
      </c>
      <c r="AA33" s="30">
        <f t="shared" si="4"/>
        <v>23.534523809523815</v>
      </c>
      <c r="AB33" s="30">
        <f t="shared" si="4"/>
        <v>25.367559523809522</v>
      </c>
      <c r="AC33" s="30">
        <f t="shared" si="4"/>
        <v>25.236904761904761</v>
      </c>
      <c r="AD33" s="30">
        <f t="shared" si="4"/>
        <v>25.414880952380948</v>
      </c>
      <c r="AE33" s="30">
        <f t="shared" si="4"/>
        <v>25.92723214285714</v>
      </c>
      <c r="AF33" s="36">
        <f t="shared" si="4"/>
        <v>25.013637786031769</v>
      </c>
      <c r="AG33" s="8"/>
    </row>
    <row r="34" spans="1:35" s="56" customFormat="1" x14ac:dyDescent="0.2">
      <c r="A34" s="76"/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7"/>
      <c r="AG34" s="78"/>
    </row>
    <row r="35" spans="1:35" s="56" customFormat="1" x14ac:dyDescent="0.2">
      <c r="A35" s="76"/>
      <c r="B35" s="76"/>
      <c r="C35" s="79"/>
      <c r="D35" s="79" t="s">
        <v>134</v>
      </c>
      <c r="E35" s="79"/>
      <c r="F35" s="79"/>
      <c r="G35" s="79"/>
      <c r="H35" s="76"/>
      <c r="I35" s="76"/>
      <c r="J35" s="76"/>
      <c r="K35" s="76"/>
      <c r="L35" s="76"/>
      <c r="M35" s="76" t="s">
        <v>50</v>
      </c>
      <c r="N35" s="76"/>
      <c r="O35" s="76"/>
      <c r="P35" s="76"/>
      <c r="Q35" s="76"/>
      <c r="R35" s="76"/>
      <c r="S35" s="76"/>
      <c r="T35" s="76"/>
      <c r="U35" s="76"/>
      <c r="V35" s="76" t="s">
        <v>132</v>
      </c>
      <c r="W35" s="76"/>
      <c r="X35" s="76"/>
      <c r="Y35" s="76"/>
      <c r="Z35" s="76"/>
      <c r="AA35" s="76"/>
      <c r="AB35" s="76"/>
      <c r="AC35" s="76"/>
      <c r="AD35" s="77"/>
      <c r="AE35" s="76"/>
      <c r="AF35" s="76"/>
      <c r="AG35" s="77"/>
      <c r="AH35" s="76"/>
    </row>
    <row r="36" spans="1:35" s="56" customFormat="1" x14ac:dyDescent="0.2">
      <c r="A36" s="76"/>
      <c r="B36" s="76"/>
      <c r="C36" s="76"/>
      <c r="D36" s="76"/>
      <c r="E36" s="76"/>
      <c r="F36" s="76"/>
      <c r="G36" s="76"/>
      <c r="H36" s="76"/>
      <c r="I36" s="76"/>
      <c r="J36" s="80"/>
      <c r="K36" s="80"/>
      <c r="L36" s="80"/>
      <c r="M36" s="80" t="s">
        <v>51</v>
      </c>
      <c r="N36" s="80"/>
      <c r="O36" s="80"/>
      <c r="P36" s="80"/>
      <c r="Q36" s="76"/>
      <c r="R36" s="76"/>
      <c r="S36" s="76"/>
      <c r="T36" s="76"/>
      <c r="U36" s="76"/>
      <c r="V36" s="80" t="s">
        <v>133</v>
      </c>
      <c r="W36" s="80"/>
      <c r="X36" s="76"/>
      <c r="Y36" s="76"/>
      <c r="Z36" s="76"/>
      <c r="AA36" s="76"/>
      <c r="AB36" s="76"/>
      <c r="AC36" s="76"/>
      <c r="AD36" s="77"/>
      <c r="AE36" s="78"/>
      <c r="AG36" s="76"/>
      <c r="AH36" s="76"/>
      <c r="AI36" s="76"/>
    </row>
    <row r="37" spans="1:35" s="56" customFormat="1" x14ac:dyDescent="0.2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81"/>
      <c r="R37" s="81"/>
      <c r="S37" s="81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7"/>
      <c r="AG37" s="78"/>
      <c r="AH37" s="82"/>
    </row>
    <row r="38" spans="1:35" x14ac:dyDescent="0.2">
      <c r="H38" s="84" t="s">
        <v>136</v>
      </c>
    </row>
    <row r="42" spans="1:35" x14ac:dyDescent="0.2">
      <c r="H42" s="2" t="s">
        <v>52</v>
      </c>
    </row>
    <row r="47" spans="1:35" x14ac:dyDescent="0.2">
      <c r="K47" s="2" t="s">
        <v>52</v>
      </c>
    </row>
  </sheetData>
  <mergeCells count="33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M3:M4"/>
    <mergeCell ref="V3:V4"/>
    <mergeCell ref="U3:U4"/>
    <mergeCell ref="Q3:Q4"/>
    <mergeCell ref="R3:R4"/>
    <mergeCell ref="S3:S4"/>
    <mergeCell ref="T3:T4"/>
    <mergeCell ref="N3:N4"/>
    <mergeCell ref="B2:AF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F33" evalError="1"/>
    <ignoredError sqref="L17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8"/>
  <sheetViews>
    <sheetView zoomScale="90" zoomScaleNormal="90" workbookViewId="0">
      <selection activeCell="AF5" sqref="AF5"/>
    </sheetView>
  </sheetViews>
  <sheetFormatPr defaultRowHeight="12.75" x14ac:dyDescent="0.2"/>
  <cols>
    <col min="1" max="1" width="19.140625" style="2" customWidth="1"/>
    <col min="2" max="2" width="6.7109375" style="2" customWidth="1"/>
    <col min="3" max="4" width="7.85546875" style="2" customWidth="1"/>
    <col min="5" max="5" width="8" style="2" customWidth="1"/>
    <col min="6" max="6" width="6.7109375" style="2" customWidth="1"/>
    <col min="7" max="7" width="8" style="2" customWidth="1"/>
    <col min="8" max="8" width="7" style="2" customWidth="1"/>
    <col min="9" max="9" width="8" style="2" customWidth="1"/>
    <col min="10" max="10" width="6.7109375" style="2" customWidth="1"/>
    <col min="11" max="11" width="6.85546875" style="2" customWidth="1"/>
    <col min="12" max="12" width="7.42578125" style="2" customWidth="1"/>
    <col min="13" max="13" width="8.28515625" style="2" customWidth="1"/>
    <col min="14" max="14" width="6.140625" style="2" customWidth="1"/>
    <col min="15" max="15" width="5.5703125" style="2" customWidth="1"/>
    <col min="16" max="16" width="5.85546875" style="2" customWidth="1"/>
    <col min="17" max="17" width="5.7109375" style="2" customWidth="1"/>
    <col min="18" max="18" width="6" style="2" customWidth="1"/>
    <col min="19" max="19" width="5.85546875" style="2" customWidth="1"/>
    <col min="20" max="21" width="6.140625" style="2" customWidth="1"/>
    <col min="22" max="22" width="6.5703125" style="2" customWidth="1"/>
    <col min="23" max="23" width="6.28515625" style="2" customWidth="1"/>
    <col min="24" max="24" width="6" style="2" customWidth="1"/>
    <col min="25" max="25" width="7" style="2" customWidth="1"/>
    <col min="26" max="26" width="6.85546875" style="2" customWidth="1"/>
    <col min="27" max="27" width="6.42578125" style="2" customWidth="1"/>
    <col min="28" max="28" width="6.140625" style="2" customWidth="1"/>
    <col min="29" max="29" width="6.28515625" style="2" customWidth="1"/>
    <col min="30" max="30" width="5.5703125" style="2" customWidth="1"/>
    <col min="31" max="31" width="6.85546875" style="2" customWidth="1"/>
    <col min="32" max="32" width="9.28515625" style="9" customWidth="1"/>
    <col min="33" max="33" width="7.7109375" style="1" customWidth="1"/>
    <col min="34" max="34" width="10" style="13" customWidth="1"/>
  </cols>
  <sheetData>
    <row r="1" spans="1:35" ht="20.100000000000001" customHeight="1" x14ac:dyDescent="0.2">
      <c r="A1" s="94" t="s">
        <v>30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</row>
    <row r="2" spans="1:35" s="4" customFormat="1" ht="20.100000000000001" customHeight="1" x14ac:dyDescent="0.2">
      <c r="A2" s="92" t="s">
        <v>21</v>
      </c>
      <c r="B2" s="90" t="s">
        <v>135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88" t="s">
        <v>140</v>
      </c>
    </row>
    <row r="3" spans="1:35" s="5" customFormat="1" ht="20.100000000000001" customHeight="1" x14ac:dyDescent="0.2">
      <c r="A3" s="92"/>
      <c r="B3" s="93">
        <v>1</v>
      </c>
      <c r="C3" s="93">
        <f>SUM(B3+1)</f>
        <v>2</v>
      </c>
      <c r="D3" s="93">
        <f t="shared" ref="D3:AD3" si="0">SUM(C3+1)</f>
        <v>3</v>
      </c>
      <c r="E3" s="93">
        <f t="shared" si="0"/>
        <v>4</v>
      </c>
      <c r="F3" s="93">
        <f t="shared" si="0"/>
        <v>5</v>
      </c>
      <c r="G3" s="93">
        <f t="shared" si="0"/>
        <v>6</v>
      </c>
      <c r="H3" s="93">
        <f t="shared" si="0"/>
        <v>7</v>
      </c>
      <c r="I3" s="93">
        <f t="shared" si="0"/>
        <v>8</v>
      </c>
      <c r="J3" s="93">
        <f t="shared" si="0"/>
        <v>9</v>
      </c>
      <c r="K3" s="93">
        <f t="shared" si="0"/>
        <v>10</v>
      </c>
      <c r="L3" s="93">
        <f t="shared" si="0"/>
        <v>11</v>
      </c>
      <c r="M3" s="93">
        <f t="shared" si="0"/>
        <v>12</v>
      </c>
      <c r="N3" s="93">
        <f t="shared" si="0"/>
        <v>13</v>
      </c>
      <c r="O3" s="93">
        <f t="shared" si="0"/>
        <v>14</v>
      </c>
      <c r="P3" s="93">
        <f t="shared" si="0"/>
        <v>15</v>
      </c>
      <c r="Q3" s="93">
        <f t="shared" si="0"/>
        <v>16</v>
      </c>
      <c r="R3" s="93">
        <f t="shared" si="0"/>
        <v>17</v>
      </c>
      <c r="S3" s="93">
        <f t="shared" si="0"/>
        <v>18</v>
      </c>
      <c r="T3" s="93">
        <f t="shared" si="0"/>
        <v>19</v>
      </c>
      <c r="U3" s="93">
        <f t="shared" si="0"/>
        <v>20</v>
      </c>
      <c r="V3" s="93">
        <f t="shared" si="0"/>
        <v>21</v>
      </c>
      <c r="W3" s="93">
        <f t="shared" si="0"/>
        <v>22</v>
      </c>
      <c r="X3" s="93">
        <f t="shared" si="0"/>
        <v>23</v>
      </c>
      <c r="Y3" s="93">
        <f t="shared" si="0"/>
        <v>24</v>
      </c>
      <c r="Z3" s="93">
        <f t="shared" si="0"/>
        <v>25</v>
      </c>
      <c r="AA3" s="93">
        <f t="shared" si="0"/>
        <v>26</v>
      </c>
      <c r="AB3" s="93">
        <f t="shared" si="0"/>
        <v>27</v>
      </c>
      <c r="AC3" s="93">
        <f t="shared" si="0"/>
        <v>28</v>
      </c>
      <c r="AD3" s="93">
        <f t="shared" si="0"/>
        <v>29</v>
      </c>
      <c r="AE3" s="93">
        <v>30</v>
      </c>
      <c r="AF3" s="34" t="s">
        <v>44</v>
      </c>
      <c r="AG3" s="89" t="s">
        <v>41</v>
      </c>
      <c r="AH3" s="88" t="s">
        <v>141</v>
      </c>
    </row>
    <row r="4" spans="1:35" s="5" customFormat="1" ht="20.100000000000001" customHeight="1" x14ac:dyDescent="0.2">
      <c r="A4" s="92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34" t="s">
        <v>39</v>
      </c>
      <c r="AG4" s="89" t="s">
        <v>39</v>
      </c>
      <c r="AH4" s="42"/>
    </row>
    <row r="5" spans="1:35" s="5" customFormat="1" ht="20.100000000000001" customHeight="1" x14ac:dyDescent="0.2">
      <c r="A5" s="15" t="s">
        <v>45</v>
      </c>
      <c r="B5" s="16">
        <f>[1]Novembro!$K$5</f>
        <v>14.2</v>
      </c>
      <c r="C5" s="16">
        <f>[1]Novembro!$K$6</f>
        <v>55.2</v>
      </c>
      <c r="D5" s="16">
        <f>[1]Novembro!$K$7</f>
        <v>0</v>
      </c>
      <c r="E5" s="16">
        <f>[1]Novembro!$K$8</f>
        <v>8.4</v>
      </c>
      <c r="F5" s="16">
        <f>[1]Novembro!$K$9</f>
        <v>1.5999999999999999</v>
      </c>
      <c r="G5" s="16">
        <f>[1]Novembro!$K$10</f>
        <v>0</v>
      </c>
      <c r="H5" s="16">
        <f>[1]Novembro!$K$11</f>
        <v>0</v>
      </c>
      <c r="I5" s="16">
        <f>[1]Novembro!$K$12</f>
        <v>13.399999999999999</v>
      </c>
      <c r="J5" s="16">
        <f>[1]Novembro!$K$13</f>
        <v>0.2</v>
      </c>
      <c r="K5" s="16">
        <f>[1]Novembro!$K$14</f>
        <v>0</v>
      </c>
      <c r="L5" s="16">
        <f>[1]Novembro!$K$15</f>
        <v>0</v>
      </c>
      <c r="M5" s="16">
        <f>[1]Novembro!$K$16</f>
        <v>84.200000000000017</v>
      </c>
      <c r="N5" s="16">
        <f>[1]Novembro!$K$17</f>
        <v>0</v>
      </c>
      <c r="O5" s="16">
        <f>[1]Novembro!$K$18</f>
        <v>0</v>
      </c>
      <c r="P5" s="16">
        <f>[1]Novembro!$K$19</f>
        <v>0</v>
      </c>
      <c r="Q5" s="16">
        <f>[1]Novembro!$K$20</f>
        <v>0</v>
      </c>
      <c r="R5" s="16">
        <f>[1]Novembro!$K$21</f>
        <v>0</v>
      </c>
      <c r="S5" s="16">
        <f>[1]Novembro!$K$22</f>
        <v>0</v>
      </c>
      <c r="T5" s="16">
        <f>[1]Novembro!$K$23</f>
        <v>16.2</v>
      </c>
      <c r="U5" s="16">
        <f>[1]Novembro!$K$24</f>
        <v>22.4</v>
      </c>
      <c r="V5" s="16">
        <f>[1]Novembro!$K$25</f>
        <v>3.8000000000000003</v>
      </c>
      <c r="W5" s="16">
        <f>[1]Novembro!$K$26</f>
        <v>26.4</v>
      </c>
      <c r="X5" s="16">
        <f>[1]Novembro!$K$27</f>
        <v>17.400000000000002</v>
      </c>
      <c r="Y5" s="16">
        <f>[1]Novembro!$K$28</f>
        <v>21.4</v>
      </c>
      <c r="Z5" s="16">
        <f>[1]Novembro!$K$29</f>
        <v>35.6</v>
      </c>
      <c r="AA5" s="16">
        <f>[1]Novembro!$K$30</f>
        <v>16.600000000000001</v>
      </c>
      <c r="AB5" s="16">
        <f>[1]Novembro!$K$31</f>
        <v>0</v>
      </c>
      <c r="AC5" s="16">
        <f>[1]Novembro!$K$32</f>
        <v>17.599999999999998</v>
      </c>
      <c r="AD5" s="16">
        <f>[1]Novembro!$K$33</f>
        <v>0.8</v>
      </c>
      <c r="AE5" s="16">
        <f>[1]Novembro!$K$34</f>
        <v>15.4</v>
      </c>
      <c r="AF5" s="35">
        <f t="shared" ref="AF5:AF32" si="1">SUM(B5:AE5)</f>
        <v>370.80000000000007</v>
      </c>
      <c r="AG5" s="40">
        <f t="shared" ref="AG5:AG30" si="2">MAX(B5:AE5)</f>
        <v>84.200000000000017</v>
      </c>
      <c r="AH5" s="43">
        <f>COUNTIF(B5:AE5,"=0,0")</f>
        <v>12</v>
      </c>
    </row>
    <row r="6" spans="1:35" ht="17.100000000000001" customHeight="1" x14ac:dyDescent="0.2">
      <c r="A6" s="15" t="s">
        <v>0</v>
      </c>
      <c r="B6" s="17">
        <f>[2]Novembro!$K$5</f>
        <v>8.7999999999999989</v>
      </c>
      <c r="C6" s="17">
        <f>[2]Novembro!$K$6</f>
        <v>0</v>
      </c>
      <c r="D6" s="17">
        <f>[2]Novembro!$K$7</f>
        <v>0</v>
      </c>
      <c r="E6" s="17">
        <f>[2]Novembro!$K$8</f>
        <v>43.400000000000006</v>
      </c>
      <c r="F6" s="17">
        <f>[2]Novembro!$K$9</f>
        <v>0.2</v>
      </c>
      <c r="G6" s="17">
        <f>[2]Novembro!$K$10</f>
        <v>0</v>
      </c>
      <c r="H6" s="17">
        <f>[2]Novembro!$K$11</f>
        <v>0</v>
      </c>
      <c r="I6" s="17">
        <f>[2]Novembro!$K$12</f>
        <v>39.6</v>
      </c>
      <c r="J6" s="17">
        <f>[2]Novembro!$K$13</f>
        <v>0.2</v>
      </c>
      <c r="K6" s="17">
        <f>[2]Novembro!$K$14</f>
        <v>0</v>
      </c>
      <c r="L6" s="17">
        <f>[2]Novembro!$K$15</f>
        <v>8</v>
      </c>
      <c r="M6" s="17">
        <f>[2]Novembro!$K$16</f>
        <v>17.799999999999997</v>
      </c>
      <c r="N6" s="17">
        <f>[2]Novembro!$K$17</f>
        <v>0</v>
      </c>
      <c r="O6" s="17">
        <f>[2]Novembro!$K$18</f>
        <v>0</v>
      </c>
      <c r="P6" s="17">
        <f>[2]Novembro!$K$19</f>
        <v>0</v>
      </c>
      <c r="Q6" s="17">
        <f>[2]Novembro!$K$20</f>
        <v>0</v>
      </c>
      <c r="R6" s="17">
        <f>[2]Novembro!$K$21</f>
        <v>0</v>
      </c>
      <c r="S6" s="17">
        <f>[2]Novembro!$K$22</f>
        <v>0</v>
      </c>
      <c r="T6" s="17">
        <f>[2]Novembro!$K$23</f>
        <v>5.4</v>
      </c>
      <c r="U6" s="17">
        <f>[2]Novembro!$K$24</f>
        <v>0</v>
      </c>
      <c r="V6" s="17">
        <f>[2]Novembro!$K$25</f>
        <v>12.6</v>
      </c>
      <c r="W6" s="17">
        <f>[2]Novembro!$K$26</f>
        <v>26.000000000000004</v>
      </c>
      <c r="X6" s="17">
        <f>[2]Novembro!$K$27</f>
        <v>0.2</v>
      </c>
      <c r="Y6" s="17">
        <f>[2]Novembro!$K$28</f>
        <v>0</v>
      </c>
      <c r="Z6" s="17">
        <f>[2]Novembro!$K$29</f>
        <v>20.599999999999998</v>
      </c>
      <c r="AA6" s="17">
        <f>[2]Novembro!$K$30</f>
        <v>1.8</v>
      </c>
      <c r="AB6" s="17">
        <f>[2]Novembro!$K$31</f>
        <v>10</v>
      </c>
      <c r="AC6" s="17">
        <f>[2]Novembro!$K$32</f>
        <v>0</v>
      </c>
      <c r="AD6" s="17">
        <f>[2]Novembro!$K$33</f>
        <v>0</v>
      </c>
      <c r="AE6" s="17">
        <f>[2]Novembro!$K$34</f>
        <v>9</v>
      </c>
      <c r="AF6" s="36">
        <f t="shared" si="1"/>
        <v>203.6</v>
      </c>
      <c r="AG6" s="39">
        <f t="shared" si="2"/>
        <v>43.400000000000006</v>
      </c>
      <c r="AH6" s="43">
        <f t="shared" ref="AH6:AH32" si="3">COUNTIF(B6:AE6,"=0,0")</f>
        <v>15</v>
      </c>
    </row>
    <row r="7" spans="1:35" ht="17.100000000000001" customHeight="1" x14ac:dyDescent="0.2">
      <c r="A7" s="15" t="s">
        <v>1</v>
      </c>
      <c r="B7" s="17" t="str">
        <f>[3]Novembro!$K$5</f>
        <v>*</v>
      </c>
      <c r="C7" s="17" t="str">
        <f>[3]Novembro!$K$6</f>
        <v>*</v>
      </c>
      <c r="D7" s="17" t="str">
        <f>[3]Novembro!$K$7</f>
        <v>*</v>
      </c>
      <c r="E7" s="17" t="str">
        <f>[3]Novembro!$K$8</f>
        <v>*</v>
      </c>
      <c r="F7" s="17" t="str">
        <f>[3]Novembro!$K$9</f>
        <v>*</v>
      </c>
      <c r="G7" s="17" t="str">
        <f>[3]Novembro!$K$10</f>
        <v>*</v>
      </c>
      <c r="H7" s="17" t="str">
        <f>[3]Novembro!$K$11</f>
        <v>*</v>
      </c>
      <c r="I7" s="17" t="str">
        <f>[3]Novembro!$K$12</f>
        <v>*</v>
      </c>
      <c r="J7" s="17">
        <f>[3]Novembro!$K$13</f>
        <v>5.8</v>
      </c>
      <c r="K7" s="17">
        <f>[3]Novembro!$K$14</f>
        <v>0</v>
      </c>
      <c r="L7" s="17">
        <f>[3]Novembro!$K$15</f>
        <v>0</v>
      </c>
      <c r="M7" s="17">
        <f>[3]Novembro!$K$16</f>
        <v>29.599999999999998</v>
      </c>
      <c r="N7" s="17">
        <f>[3]Novembro!$K$17</f>
        <v>0</v>
      </c>
      <c r="O7" s="17">
        <f>[3]Novembro!$K$18</f>
        <v>0.2</v>
      </c>
      <c r="P7" s="17">
        <f>[3]Novembro!$K$19</f>
        <v>0</v>
      </c>
      <c r="Q7" s="17">
        <f>[3]Novembro!$K$20</f>
        <v>0</v>
      </c>
      <c r="R7" s="17">
        <f>[3]Novembro!$K$21</f>
        <v>0</v>
      </c>
      <c r="S7" s="17">
        <f>[3]Novembro!$K$22</f>
        <v>0</v>
      </c>
      <c r="T7" s="17">
        <f>[3]Novembro!$K$23</f>
        <v>1.2000000000000002</v>
      </c>
      <c r="U7" s="17">
        <f>[3]Novembro!$K$24</f>
        <v>3.6</v>
      </c>
      <c r="V7" s="17">
        <f>[3]Novembro!$K$25</f>
        <v>0</v>
      </c>
      <c r="W7" s="17">
        <f>[3]Novembro!$K$26</f>
        <v>49.400000000000006</v>
      </c>
      <c r="X7" s="17">
        <f>[3]Novembro!$K$27</f>
        <v>0</v>
      </c>
      <c r="Y7" s="17">
        <f>[3]Novembro!$K$28</f>
        <v>0</v>
      </c>
      <c r="Z7" s="17">
        <f>[3]Novembro!$K$29</f>
        <v>64.2</v>
      </c>
      <c r="AA7" s="17">
        <f>[3]Novembro!$K$30</f>
        <v>25.400000000000002</v>
      </c>
      <c r="AB7" s="17">
        <f>[3]Novembro!$K$31</f>
        <v>7.4</v>
      </c>
      <c r="AC7" s="17">
        <f>[3]Novembro!$K$32</f>
        <v>1.2</v>
      </c>
      <c r="AD7" s="17">
        <f>[3]Novembro!$K$33</f>
        <v>0.6</v>
      </c>
      <c r="AE7" s="17">
        <f>[3]Novembro!$K$34</f>
        <v>9.1999999999999993</v>
      </c>
      <c r="AF7" s="36">
        <f t="shared" si="1"/>
        <v>197.79999999999998</v>
      </c>
      <c r="AG7" s="39">
        <f t="shared" si="2"/>
        <v>64.2</v>
      </c>
      <c r="AH7" s="43">
        <f t="shared" si="3"/>
        <v>10</v>
      </c>
    </row>
    <row r="8" spans="1:35" ht="17.100000000000001" customHeight="1" x14ac:dyDescent="0.2">
      <c r="A8" s="15" t="s">
        <v>53</v>
      </c>
      <c r="B8" s="17">
        <f>[4]Novembro!$K$5</f>
        <v>0</v>
      </c>
      <c r="C8" s="17">
        <f>[4]Novembro!$K$6</f>
        <v>54.20000000000001</v>
      </c>
      <c r="D8" s="17">
        <f>[4]Novembro!$K$7</f>
        <v>0.8</v>
      </c>
      <c r="E8" s="17">
        <f>[4]Novembro!$K$8</f>
        <v>18.400000000000002</v>
      </c>
      <c r="F8" s="17">
        <f>[4]Novembro!$K$9</f>
        <v>0</v>
      </c>
      <c r="G8" s="17">
        <f>[4]Novembro!$K$10</f>
        <v>0.2</v>
      </c>
      <c r="H8" s="17">
        <f>[4]Novembro!$K$11</f>
        <v>0</v>
      </c>
      <c r="I8" s="17">
        <f>[4]Novembro!$K$12</f>
        <v>10.4</v>
      </c>
      <c r="J8" s="17">
        <f>[4]Novembro!$K$13</f>
        <v>0</v>
      </c>
      <c r="K8" s="17">
        <f>[4]Novembro!$K$14</f>
        <v>0</v>
      </c>
      <c r="L8" s="17">
        <f>[4]Novembro!$K$15</f>
        <v>0</v>
      </c>
      <c r="M8" s="17">
        <f>[4]Novembro!$K$16</f>
        <v>30.4</v>
      </c>
      <c r="N8" s="17">
        <f>[4]Novembro!$K$17</f>
        <v>0</v>
      </c>
      <c r="O8" s="17">
        <f>[4]Novembro!$K$18</f>
        <v>0</v>
      </c>
      <c r="P8" s="17">
        <f>[4]Novembro!$K$19</f>
        <v>0</v>
      </c>
      <c r="Q8" s="17">
        <f>[4]Novembro!$K$20</f>
        <v>0</v>
      </c>
      <c r="R8" s="17">
        <f>[4]Novembro!$K$21</f>
        <v>0</v>
      </c>
      <c r="S8" s="17">
        <f>[4]Novembro!$K$22</f>
        <v>0</v>
      </c>
      <c r="T8" s="17">
        <f>[4]Novembro!$K$23</f>
        <v>0</v>
      </c>
      <c r="U8" s="17">
        <f>[4]Novembro!$K$24</f>
        <v>3</v>
      </c>
      <c r="V8" s="17">
        <f>[4]Novembro!$K$25</f>
        <v>0.8</v>
      </c>
      <c r="W8" s="17">
        <f>[4]Novembro!$K$26</f>
        <v>45</v>
      </c>
      <c r="X8" s="17">
        <f>[4]Novembro!$K$27</f>
        <v>0</v>
      </c>
      <c r="Y8" s="17">
        <f>[4]Novembro!$K$28</f>
        <v>2.4</v>
      </c>
      <c r="Z8" s="17">
        <f>[4]Novembro!$K$29</f>
        <v>19</v>
      </c>
      <c r="AA8" s="17">
        <f>[4]Novembro!$K$30</f>
        <v>1.2000000000000002</v>
      </c>
      <c r="AB8" s="17">
        <f>[4]Novembro!$K$31</f>
        <v>8.7999999999999989</v>
      </c>
      <c r="AC8" s="17">
        <f>[4]Novembro!$K$32</f>
        <v>0</v>
      </c>
      <c r="AD8" s="17">
        <f>[4]Novembro!$K$33</f>
        <v>0</v>
      </c>
      <c r="AE8" s="17">
        <f>[4]Novembro!$K$34</f>
        <v>11.199999999999998</v>
      </c>
      <c r="AF8" s="36">
        <f t="shared" ref="AF8" si="4">SUM(B8:AE8)</f>
        <v>205.79999999999998</v>
      </c>
      <c r="AG8" s="39">
        <f t="shared" ref="AG8" si="5">MAX(B8:AE8)</f>
        <v>54.20000000000001</v>
      </c>
      <c r="AH8" s="43">
        <f t="shared" si="3"/>
        <v>16</v>
      </c>
    </row>
    <row r="9" spans="1:35" ht="17.100000000000001" customHeight="1" x14ac:dyDescent="0.2">
      <c r="A9" s="15" t="s">
        <v>46</v>
      </c>
      <c r="B9" s="17">
        <f>[5]Novembro!$K$5</f>
        <v>0</v>
      </c>
      <c r="C9" s="17">
        <f>[5]Novembro!$K$6</f>
        <v>4</v>
      </c>
      <c r="D9" s="17">
        <f>[5]Novembro!$K$7</f>
        <v>1</v>
      </c>
      <c r="E9" s="17">
        <f>[5]Novembro!$K$8</f>
        <v>0</v>
      </c>
      <c r="F9" s="17">
        <f>[5]Novembro!$K$9</f>
        <v>0</v>
      </c>
      <c r="G9" s="17">
        <f>[5]Novembro!$K$10</f>
        <v>0</v>
      </c>
      <c r="H9" s="17">
        <f>[5]Novembro!$K$11</f>
        <v>0</v>
      </c>
      <c r="I9" s="17">
        <f>[5]Novembro!$K$12</f>
        <v>6.1999999999999993</v>
      </c>
      <c r="J9" s="17">
        <f>[5]Novembro!$K$13</f>
        <v>3</v>
      </c>
      <c r="K9" s="17">
        <f>[5]Novembro!$K$14</f>
        <v>0</v>
      </c>
      <c r="L9" s="17">
        <f>[5]Novembro!$K$15</f>
        <v>3.2</v>
      </c>
      <c r="M9" s="17">
        <f>[5]Novembro!$K$16</f>
        <v>75.199999999999989</v>
      </c>
      <c r="N9" s="17">
        <f>[5]Novembro!$K$17</f>
        <v>0.2</v>
      </c>
      <c r="O9" s="17">
        <f>[5]Novembro!$K$18</f>
        <v>0</v>
      </c>
      <c r="P9" s="17">
        <f>[5]Novembro!$K$19</f>
        <v>0</v>
      </c>
      <c r="Q9" s="17">
        <f>[5]Novembro!$K$20</f>
        <v>0</v>
      </c>
      <c r="R9" s="17">
        <f>[5]Novembro!$K$21</f>
        <v>0</v>
      </c>
      <c r="S9" s="17">
        <f>[5]Novembro!$K$22</f>
        <v>0</v>
      </c>
      <c r="T9" s="17">
        <f>[5]Novembro!$K$23</f>
        <v>0.6</v>
      </c>
      <c r="U9" s="17">
        <f>[5]Novembro!$K$24</f>
        <v>3.1999999999999997</v>
      </c>
      <c r="V9" s="17">
        <f>[5]Novembro!$K$25</f>
        <v>0</v>
      </c>
      <c r="W9" s="17">
        <f>[5]Novembro!$K$26</f>
        <v>76.600000000000009</v>
      </c>
      <c r="X9" s="17">
        <f>[5]Novembro!$K$27</f>
        <v>0</v>
      </c>
      <c r="Y9" s="17">
        <f>[5]Novembro!$K$28</f>
        <v>0</v>
      </c>
      <c r="Z9" s="17">
        <f>[5]Novembro!$K$29</f>
        <v>25.999999999999996</v>
      </c>
      <c r="AA9" s="17">
        <f>[5]Novembro!$K$30</f>
        <v>2.8</v>
      </c>
      <c r="AB9" s="17">
        <f>[5]Novembro!$K$31</f>
        <v>0</v>
      </c>
      <c r="AC9" s="17">
        <f>[5]Novembro!$K$32</f>
        <v>2.8</v>
      </c>
      <c r="AD9" s="17">
        <f>[5]Novembro!$K$33</f>
        <v>0.6</v>
      </c>
      <c r="AE9" s="17">
        <f>[5]Novembro!$K$34</f>
        <v>0</v>
      </c>
      <c r="AF9" s="36">
        <f t="shared" si="1"/>
        <v>205.4</v>
      </c>
      <c r="AG9" s="39">
        <f t="shared" si="2"/>
        <v>76.600000000000009</v>
      </c>
      <c r="AH9" s="43">
        <f t="shared" si="3"/>
        <v>16</v>
      </c>
    </row>
    <row r="10" spans="1:35" ht="17.100000000000001" customHeight="1" x14ac:dyDescent="0.2">
      <c r="A10" s="15" t="s">
        <v>2</v>
      </c>
      <c r="B10" s="17">
        <f>[6]Novembro!$K$5</f>
        <v>1.8</v>
      </c>
      <c r="C10" s="17">
        <f>[6]Novembro!$K$6</f>
        <v>3</v>
      </c>
      <c r="D10" s="17">
        <f>[6]Novembro!$K$7</f>
        <v>0</v>
      </c>
      <c r="E10" s="17">
        <f>[6]Novembro!$K$8</f>
        <v>0.2</v>
      </c>
      <c r="F10" s="17">
        <f>[6]Novembro!$K$9</f>
        <v>0</v>
      </c>
      <c r="G10" s="17">
        <f>[6]Novembro!$K$10</f>
        <v>0</v>
      </c>
      <c r="H10" s="17">
        <f>[6]Novembro!$K$11</f>
        <v>0</v>
      </c>
      <c r="I10" s="17">
        <f>[6]Novembro!$K$12</f>
        <v>38.199999999999996</v>
      </c>
      <c r="J10" s="17">
        <f>[6]Novembro!$K$13</f>
        <v>0</v>
      </c>
      <c r="K10" s="17">
        <f>[6]Novembro!$K$14</f>
        <v>0</v>
      </c>
      <c r="L10" s="17">
        <f>[6]Novembro!$K$15</f>
        <v>0</v>
      </c>
      <c r="M10" s="17">
        <f>[6]Novembro!$K$16</f>
        <v>36.20000000000001</v>
      </c>
      <c r="N10" s="17">
        <f>[6]Novembro!$K$17</f>
        <v>0</v>
      </c>
      <c r="O10" s="17">
        <f>[6]Novembro!$K$18</f>
        <v>0</v>
      </c>
      <c r="P10" s="17">
        <f>[6]Novembro!$K$19</f>
        <v>0</v>
      </c>
      <c r="Q10" s="17">
        <f>[6]Novembro!$K$20</f>
        <v>0</v>
      </c>
      <c r="R10" s="17">
        <f>[6]Novembro!$K$21</f>
        <v>0</v>
      </c>
      <c r="S10" s="17">
        <f>[6]Novembro!$K$22</f>
        <v>0</v>
      </c>
      <c r="T10" s="17">
        <f>[6]Novembro!$K$23</f>
        <v>11.600000000000001</v>
      </c>
      <c r="U10" s="17">
        <f>[6]Novembro!$K$24</f>
        <v>0.8</v>
      </c>
      <c r="V10" s="17">
        <f>[6]Novembro!$K$25</f>
        <v>0</v>
      </c>
      <c r="W10" s="17">
        <f>[6]Novembro!$K$26</f>
        <v>25.799999999999997</v>
      </c>
      <c r="X10" s="17">
        <f>[6]Novembro!$K$27</f>
        <v>17</v>
      </c>
      <c r="Y10" s="17">
        <f>[6]Novembro!$K$28</f>
        <v>2.6</v>
      </c>
      <c r="Z10" s="17">
        <f>[6]Novembro!$K$29</f>
        <v>30.599999999999998</v>
      </c>
      <c r="AA10" s="17">
        <f>[6]Novembro!$K$30</f>
        <v>36.599999999999994</v>
      </c>
      <c r="AB10" s="17">
        <f>[6]Novembro!$K$31</f>
        <v>0</v>
      </c>
      <c r="AC10" s="17">
        <f>[6]Novembro!$K$32</f>
        <v>7.4</v>
      </c>
      <c r="AD10" s="17">
        <f>[6]Novembro!$K$33</f>
        <v>5.6000000000000005</v>
      </c>
      <c r="AE10" s="17">
        <f>[6]Novembro!$K$34</f>
        <v>8.1999999999999993</v>
      </c>
      <c r="AF10" s="36">
        <f t="shared" si="1"/>
        <v>225.59999999999997</v>
      </c>
      <c r="AG10" s="39">
        <f t="shared" si="2"/>
        <v>38.199999999999996</v>
      </c>
      <c r="AH10" s="43">
        <f t="shared" si="3"/>
        <v>15</v>
      </c>
    </row>
    <row r="11" spans="1:35" ht="17.100000000000001" customHeight="1" x14ac:dyDescent="0.2">
      <c r="A11" s="15" t="s">
        <v>3</v>
      </c>
      <c r="B11" s="17">
        <f>[7]Novembro!$K$5</f>
        <v>0</v>
      </c>
      <c r="C11" s="17">
        <f>[7]Novembro!$K$6</f>
        <v>1</v>
      </c>
      <c r="D11" s="17">
        <f>[7]Novembro!$K$7</f>
        <v>28</v>
      </c>
      <c r="E11" s="17">
        <f>[7]Novembro!$K$8</f>
        <v>7.8000000000000007</v>
      </c>
      <c r="F11" s="17">
        <f>[7]Novembro!$K$9</f>
        <v>0</v>
      </c>
      <c r="G11" s="17">
        <f>[7]Novembro!$K$10</f>
        <v>0</v>
      </c>
      <c r="H11" s="17">
        <f>[7]Novembro!$K$11</f>
        <v>0</v>
      </c>
      <c r="I11" s="17">
        <f>[7]Novembro!$K$12</f>
        <v>0</v>
      </c>
      <c r="J11" s="17">
        <f>[7]Novembro!$K$13</f>
        <v>0</v>
      </c>
      <c r="K11" s="17">
        <f>[7]Novembro!$K$14</f>
        <v>0.8</v>
      </c>
      <c r="L11" s="17">
        <f>[7]Novembro!$K$15</f>
        <v>4.6000000000000005</v>
      </c>
      <c r="M11" s="17">
        <f>[7]Novembro!$K$16</f>
        <v>13.6</v>
      </c>
      <c r="N11" s="17">
        <f>[7]Novembro!$K$17</f>
        <v>0.2</v>
      </c>
      <c r="O11" s="17">
        <f>[7]Novembro!$K$18</f>
        <v>0</v>
      </c>
      <c r="P11" s="17">
        <f>[7]Novembro!$K$19</f>
        <v>0</v>
      </c>
      <c r="Q11" s="17">
        <f>[7]Novembro!$K$20</f>
        <v>0</v>
      </c>
      <c r="R11" s="17">
        <f>[7]Novembro!$K$21</f>
        <v>0</v>
      </c>
      <c r="S11" s="17">
        <f>[7]Novembro!$K$22</f>
        <v>0</v>
      </c>
      <c r="T11" s="17">
        <f>[7]Novembro!$K$23</f>
        <v>0</v>
      </c>
      <c r="U11" s="17">
        <f>[7]Novembro!$K$24</f>
        <v>1.7999999999999998</v>
      </c>
      <c r="V11" s="17">
        <f>[7]Novembro!$K$25</f>
        <v>34.200000000000003</v>
      </c>
      <c r="W11" s="17">
        <f>[7]Novembro!$K$26</f>
        <v>1.4</v>
      </c>
      <c r="X11" s="17">
        <f>[7]Novembro!$K$27</f>
        <v>5.6</v>
      </c>
      <c r="Y11" s="17">
        <f>[7]Novembro!$K$28</f>
        <v>40.400000000000006</v>
      </c>
      <c r="Z11" s="17">
        <f>[7]Novembro!$K$29</f>
        <v>14.4</v>
      </c>
      <c r="AA11" s="17">
        <f>[7]Novembro!$K$30</f>
        <v>36.199999999999996</v>
      </c>
      <c r="AB11" s="17">
        <f>[7]Novembro!$K$31</f>
        <v>0</v>
      </c>
      <c r="AC11" s="17">
        <f>[7]Novembro!$K$32</f>
        <v>5.6000000000000005</v>
      </c>
      <c r="AD11" s="17">
        <f>[7]Novembro!$K$33</f>
        <v>1.5999999999999999</v>
      </c>
      <c r="AE11" s="17">
        <f>[7]Novembro!$K$34</f>
        <v>1.4</v>
      </c>
      <c r="AF11" s="36">
        <f t="shared" si="1"/>
        <v>198.6</v>
      </c>
      <c r="AG11" s="39">
        <f t="shared" si="2"/>
        <v>40.400000000000006</v>
      </c>
      <c r="AH11" s="43">
        <f t="shared" si="3"/>
        <v>13</v>
      </c>
    </row>
    <row r="12" spans="1:35" ht="17.100000000000001" customHeight="1" x14ac:dyDescent="0.2">
      <c r="A12" s="15" t="s">
        <v>4</v>
      </c>
      <c r="B12" s="17">
        <f>[8]Novembro!$K$5</f>
        <v>0</v>
      </c>
      <c r="C12" s="17">
        <f>[8]Novembro!$K$6</f>
        <v>0</v>
      </c>
      <c r="D12" s="17">
        <f>[8]Novembro!$K$7</f>
        <v>0</v>
      </c>
      <c r="E12" s="17">
        <f>[8]Novembro!$K$8</f>
        <v>0</v>
      </c>
      <c r="F12" s="17">
        <f>[8]Novembro!$K$9</f>
        <v>0</v>
      </c>
      <c r="G12" s="17">
        <f>[8]Novembro!$K$10</f>
        <v>0</v>
      </c>
      <c r="H12" s="17">
        <f>[8]Novembro!$K$11</f>
        <v>0</v>
      </c>
      <c r="I12" s="17">
        <f>[8]Novembro!$K$12</f>
        <v>31</v>
      </c>
      <c r="J12" s="17">
        <f>[8]Novembro!$K$13</f>
        <v>0.2</v>
      </c>
      <c r="K12" s="17">
        <f>[8]Novembro!$K$14</f>
        <v>0</v>
      </c>
      <c r="L12" s="17">
        <f>[8]Novembro!$K$15</f>
        <v>0</v>
      </c>
      <c r="M12" s="17">
        <f>[8]Novembro!$K$16</f>
        <v>0</v>
      </c>
      <c r="N12" s="17">
        <f>[8]Novembro!$K$17</f>
        <v>0.4</v>
      </c>
      <c r="O12" s="17">
        <f>[8]Novembro!$K$18</f>
        <v>0</v>
      </c>
      <c r="P12" s="17">
        <f>[8]Novembro!$K$19</f>
        <v>0</v>
      </c>
      <c r="Q12" s="17">
        <f>[8]Novembro!$K$20</f>
        <v>0</v>
      </c>
      <c r="R12" s="17">
        <f>[8]Novembro!$K$21</f>
        <v>0</v>
      </c>
      <c r="S12" s="17">
        <f>[8]Novembro!$K$22</f>
        <v>0.2</v>
      </c>
      <c r="T12" s="17">
        <f>[8]Novembro!$K$23</f>
        <v>0</v>
      </c>
      <c r="U12" s="17">
        <f>[8]Novembro!$K$24</f>
        <v>0.2</v>
      </c>
      <c r="V12" s="17">
        <f>[8]Novembro!$K$25</f>
        <v>1</v>
      </c>
      <c r="W12" s="17">
        <f>[8]Novembro!$K$26</f>
        <v>0</v>
      </c>
      <c r="X12" s="17">
        <f>[8]Novembro!$K$27</f>
        <v>0</v>
      </c>
      <c r="Y12" s="17">
        <f>[8]Novembro!$K$28</f>
        <v>0</v>
      </c>
      <c r="Z12" s="17">
        <f>[8]Novembro!$K$29</f>
        <v>0</v>
      </c>
      <c r="AA12" s="17">
        <f>[8]Novembro!$K$30</f>
        <v>0</v>
      </c>
      <c r="AB12" s="17">
        <f>[8]Novembro!$K$31</f>
        <v>0.2</v>
      </c>
      <c r="AC12" s="17">
        <f>[8]Novembro!$K$32</f>
        <v>0</v>
      </c>
      <c r="AD12" s="17">
        <f>[8]Novembro!$K$33</f>
        <v>0</v>
      </c>
      <c r="AE12" s="17">
        <f>[8]Novembro!$K$34</f>
        <v>0</v>
      </c>
      <c r="AF12" s="36">
        <f t="shared" si="1"/>
        <v>33.200000000000003</v>
      </c>
      <c r="AG12" s="39">
        <f t="shared" si="2"/>
        <v>31</v>
      </c>
      <c r="AH12" s="43">
        <f t="shared" si="3"/>
        <v>23</v>
      </c>
      <c r="AI12" s="44" t="s">
        <v>52</v>
      </c>
    </row>
    <row r="13" spans="1:35" ht="17.100000000000001" customHeight="1" x14ac:dyDescent="0.2">
      <c r="A13" s="15" t="s">
        <v>5</v>
      </c>
      <c r="B13" s="18">
        <f>[9]Novembro!$K$5</f>
        <v>0</v>
      </c>
      <c r="C13" s="18">
        <f>[9]Novembro!$K$6</f>
        <v>5.4</v>
      </c>
      <c r="D13" s="18">
        <f>[9]Novembro!$K$7</f>
        <v>0.2</v>
      </c>
      <c r="E13" s="18">
        <f>[9]Novembro!$K$8</f>
        <v>22.2</v>
      </c>
      <c r="F13" s="18">
        <f>[9]Novembro!$K$9</f>
        <v>0</v>
      </c>
      <c r="G13" s="18">
        <f>[9]Novembro!$K$10</f>
        <v>0</v>
      </c>
      <c r="H13" s="18">
        <f>[9]Novembro!$K$11</f>
        <v>0</v>
      </c>
      <c r="I13" s="18">
        <f>[9]Novembro!$K$12</f>
        <v>0</v>
      </c>
      <c r="J13" s="18">
        <f>[9]Novembro!$K$13</f>
        <v>0</v>
      </c>
      <c r="K13" s="18">
        <f>[9]Novembro!$K$14</f>
        <v>2.8</v>
      </c>
      <c r="L13" s="18">
        <f>[9]Novembro!$K$15</f>
        <v>0</v>
      </c>
      <c r="M13" s="18">
        <f>[9]Novembro!$K$16</f>
        <v>25.400000000000002</v>
      </c>
      <c r="N13" s="18">
        <f>[9]Novembro!$K$17</f>
        <v>0</v>
      </c>
      <c r="O13" s="18">
        <f>[9]Novembro!$K$18</f>
        <v>0</v>
      </c>
      <c r="P13" s="18">
        <f>[9]Novembro!$K$19</f>
        <v>0</v>
      </c>
      <c r="Q13" s="18">
        <f>[9]Novembro!$K$20</f>
        <v>0</v>
      </c>
      <c r="R13" s="18">
        <f>[9]Novembro!$K$21</f>
        <v>0</v>
      </c>
      <c r="S13" s="18">
        <f>[9]Novembro!$K$22</f>
        <v>0</v>
      </c>
      <c r="T13" s="18">
        <f>[9]Novembro!$K$23</f>
        <v>44.6</v>
      </c>
      <c r="U13" s="18">
        <f>[9]Novembro!$K$24</f>
        <v>71.2</v>
      </c>
      <c r="V13" s="18">
        <f>[9]Novembro!$K$25</f>
        <v>3</v>
      </c>
      <c r="W13" s="18">
        <f>[9]Novembro!$K$26</f>
        <v>14.4</v>
      </c>
      <c r="X13" s="18">
        <f>[9]Novembro!$K$27</f>
        <v>0</v>
      </c>
      <c r="Y13" s="18">
        <f>[9]Novembro!$K$28</f>
        <v>1.6</v>
      </c>
      <c r="Z13" s="18">
        <f>[9]Novembro!$K$29</f>
        <v>0</v>
      </c>
      <c r="AA13" s="18">
        <f>[9]Novembro!$K$30</f>
        <v>21.8</v>
      </c>
      <c r="AB13" s="18">
        <f>[9]Novembro!$K$31</f>
        <v>0</v>
      </c>
      <c r="AC13" s="18">
        <f>[9]Novembro!$K$32</f>
        <v>30.799999999999997</v>
      </c>
      <c r="AD13" s="18">
        <f>[9]Novembro!$K$33</f>
        <v>5.6000000000000005</v>
      </c>
      <c r="AE13" s="18">
        <f>[9]Novembro!$K$34</f>
        <v>0.2</v>
      </c>
      <c r="AF13" s="36">
        <f t="shared" si="1"/>
        <v>249.20000000000002</v>
      </c>
      <c r="AG13" s="39">
        <f t="shared" si="2"/>
        <v>71.2</v>
      </c>
      <c r="AH13" s="43">
        <f t="shared" si="3"/>
        <v>16</v>
      </c>
    </row>
    <row r="14" spans="1:35" ht="17.100000000000001" customHeight="1" x14ac:dyDescent="0.2">
      <c r="A14" s="15" t="s">
        <v>48</v>
      </c>
      <c r="B14" s="18">
        <f>[10]Novembro!$K$5</f>
        <v>1.6</v>
      </c>
      <c r="C14" s="18">
        <f>[10]Novembro!$K$6</f>
        <v>1.5999999999999999</v>
      </c>
      <c r="D14" s="18">
        <f>[10]Novembro!$K$7</f>
        <v>12.4</v>
      </c>
      <c r="E14" s="18">
        <f>[10]Novembro!$K$8</f>
        <v>0</v>
      </c>
      <c r="F14" s="18">
        <f>[10]Novembro!$K$9</f>
        <v>3.2</v>
      </c>
      <c r="G14" s="18">
        <f>[10]Novembro!$K$10</f>
        <v>0.60000000000000009</v>
      </c>
      <c r="H14" s="18">
        <f>[10]Novembro!$K$11</f>
        <v>0</v>
      </c>
      <c r="I14" s="18">
        <f>[10]Novembro!$K$12</f>
        <v>49.999999999999993</v>
      </c>
      <c r="J14" s="18">
        <f>[10]Novembro!$K$13</f>
        <v>0</v>
      </c>
      <c r="K14" s="18">
        <f>[10]Novembro!$K$14</f>
        <v>2.4</v>
      </c>
      <c r="L14" s="18">
        <f>[10]Novembro!$K$15</f>
        <v>12.4</v>
      </c>
      <c r="M14" s="18">
        <f>[10]Novembro!$K$16</f>
        <v>6.1999999999999993</v>
      </c>
      <c r="N14" s="18">
        <f>[10]Novembro!$K$17</f>
        <v>0.4</v>
      </c>
      <c r="O14" s="18">
        <f>[10]Novembro!$K$18</f>
        <v>2.8000000000000003</v>
      </c>
      <c r="P14" s="18">
        <f>[10]Novembro!$K$19</f>
        <v>0</v>
      </c>
      <c r="Q14" s="18">
        <f>[10]Novembro!$K$20</f>
        <v>0</v>
      </c>
      <c r="R14" s="18">
        <f>[10]Novembro!$K$21</f>
        <v>0</v>
      </c>
      <c r="S14" s="18">
        <f>[10]Novembro!$K$22</f>
        <v>0</v>
      </c>
      <c r="T14" s="18">
        <f>[10]Novembro!$K$23</f>
        <v>0</v>
      </c>
      <c r="U14" s="18">
        <f>[10]Novembro!$K$24</f>
        <v>0</v>
      </c>
      <c r="V14" s="18">
        <f>[10]Novembro!$K$25</f>
        <v>30.4</v>
      </c>
      <c r="W14" s="18">
        <f>[10]Novembro!$K$26</f>
        <v>3</v>
      </c>
      <c r="X14" s="18">
        <f>[10]Novembro!$K$27</f>
        <v>2.4</v>
      </c>
      <c r="Y14" s="18">
        <f>[10]Novembro!$K$28</f>
        <v>7</v>
      </c>
      <c r="Z14" s="18">
        <f>[10]Novembro!$K$29</f>
        <v>9.1999999999999993</v>
      </c>
      <c r="AA14" s="18">
        <f>[10]Novembro!$K$30</f>
        <v>26.400000000000002</v>
      </c>
      <c r="AB14" s="18">
        <f>[10]Novembro!$K$31</f>
        <v>0.8</v>
      </c>
      <c r="AC14" s="18">
        <f>[10]Novembro!$K$32</f>
        <v>22.599999999999998</v>
      </c>
      <c r="AD14" s="18">
        <f>[10]Novembro!$K$33</f>
        <v>0.2</v>
      </c>
      <c r="AE14" s="18">
        <f>[10]Novembro!$K$34</f>
        <v>44.399999999999991</v>
      </c>
      <c r="AF14" s="36">
        <f t="shared" si="1"/>
        <v>240</v>
      </c>
      <c r="AG14" s="39">
        <f t="shared" si="2"/>
        <v>49.999999999999993</v>
      </c>
      <c r="AH14" s="43">
        <f t="shared" si="3"/>
        <v>9</v>
      </c>
    </row>
    <row r="15" spans="1:35" ht="17.100000000000001" customHeight="1" x14ac:dyDescent="0.2">
      <c r="A15" s="15" t="s">
        <v>6</v>
      </c>
      <c r="B15" s="18">
        <f>[11]Novembro!$K$5</f>
        <v>1.2000000000000002</v>
      </c>
      <c r="C15" s="18">
        <f>[11]Novembro!$K$6</f>
        <v>17.2</v>
      </c>
      <c r="D15" s="18">
        <f>[11]Novembro!$K$7</f>
        <v>4.6000000000000005</v>
      </c>
      <c r="E15" s="18">
        <f>[11]Novembro!$K$8</f>
        <v>0</v>
      </c>
      <c r="F15" s="18">
        <f>[11]Novembro!$K$9</f>
        <v>0</v>
      </c>
      <c r="G15" s="18">
        <f>[11]Novembro!$K$10</f>
        <v>63.8</v>
      </c>
      <c r="H15" s="18">
        <f>[11]Novembro!$K$11</f>
        <v>0.2</v>
      </c>
      <c r="I15" s="18">
        <f>[11]Novembro!$K$12</f>
        <v>46</v>
      </c>
      <c r="J15" s="18">
        <f>[11]Novembro!$K$13</f>
        <v>0</v>
      </c>
      <c r="K15" s="18">
        <f>[11]Novembro!$K$14</f>
        <v>0.4</v>
      </c>
      <c r="L15" s="18">
        <f>[11]Novembro!$K$15</f>
        <v>0.2</v>
      </c>
      <c r="M15" s="18">
        <f>[11]Novembro!$K$16</f>
        <v>59.2</v>
      </c>
      <c r="N15" s="18">
        <f>[11]Novembro!$K$17</f>
        <v>0</v>
      </c>
      <c r="O15" s="18">
        <f>[11]Novembro!$K$18</f>
        <v>0</v>
      </c>
      <c r="P15" s="18">
        <f>[11]Novembro!$K$19</f>
        <v>0</v>
      </c>
      <c r="Q15" s="18">
        <f>[11]Novembro!$K$20</f>
        <v>0</v>
      </c>
      <c r="R15" s="18">
        <f>[11]Novembro!$K$21</f>
        <v>0</v>
      </c>
      <c r="S15" s="18">
        <f>[11]Novembro!$K$22</f>
        <v>0</v>
      </c>
      <c r="T15" s="18">
        <f>[11]Novembro!$K$23</f>
        <v>0</v>
      </c>
      <c r="U15" s="18">
        <f>[11]Novembro!$K$24</f>
        <v>22.6</v>
      </c>
      <c r="V15" s="18">
        <f>[11]Novembro!$K$25</f>
        <v>25.799999999999997</v>
      </c>
      <c r="W15" s="18">
        <f>[11]Novembro!$K$26</f>
        <v>2.8</v>
      </c>
      <c r="X15" s="18">
        <f>[11]Novembro!$K$27</f>
        <v>0.2</v>
      </c>
      <c r="Y15" s="18">
        <f>[11]Novembro!$K$28</f>
        <v>6.6</v>
      </c>
      <c r="Z15" s="18">
        <f>[11]Novembro!$K$29</f>
        <v>10.999999999999998</v>
      </c>
      <c r="AA15" s="18">
        <f>[11]Novembro!$K$30</f>
        <v>50.2</v>
      </c>
      <c r="AB15" s="18">
        <f>[11]Novembro!$K$31</f>
        <v>0</v>
      </c>
      <c r="AC15" s="18">
        <f>[11]Novembro!$K$32</f>
        <v>1.4</v>
      </c>
      <c r="AD15" s="18">
        <f>[11]Novembro!$K$33</f>
        <v>44.199999999999996</v>
      </c>
      <c r="AE15" s="18">
        <f>[11]Novembro!$K$34</f>
        <v>17.8</v>
      </c>
      <c r="AF15" s="36">
        <f t="shared" si="1"/>
        <v>375.39999999999992</v>
      </c>
      <c r="AG15" s="39">
        <f t="shared" si="2"/>
        <v>63.8</v>
      </c>
      <c r="AH15" s="43">
        <f t="shared" si="3"/>
        <v>11</v>
      </c>
    </row>
    <row r="16" spans="1:35" ht="17.100000000000001" customHeight="1" x14ac:dyDescent="0.2">
      <c r="A16" s="15" t="s">
        <v>7</v>
      </c>
      <c r="B16" s="18">
        <f>[12]Novembro!$K$5</f>
        <v>0</v>
      </c>
      <c r="C16" s="18">
        <f>[12]Novembro!$K$6</f>
        <v>0.2</v>
      </c>
      <c r="D16" s="18">
        <f>[12]Novembro!$K$7</f>
        <v>0</v>
      </c>
      <c r="E16" s="18">
        <f>[12]Novembro!$K$8</f>
        <v>0</v>
      </c>
      <c r="F16" s="18">
        <f>[12]Novembro!$K$9</f>
        <v>0</v>
      </c>
      <c r="G16" s="18">
        <f>[12]Novembro!$K$10</f>
        <v>0</v>
      </c>
      <c r="H16" s="18">
        <f>[12]Novembro!$K$11</f>
        <v>0</v>
      </c>
      <c r="I16" s="18">
        <f>[12]Novembro!$K$12</f>
        <v>0</v>
      </c>
      <c r="J16" s="18">
        <f>[12]Novembro!$K$13</f>
        <v>0</v>
      </c>
      <c r="K16" s="18">
        <f>[12]Novembro!$K$14</f>
        <v>0</v>
      </c>
      <c r="L16" s="18">
        <f>[12]Novembro!$K$15</f>
        <v>0</v>
      </c>
      <c r="M16" s="18">
        <f>[12]Novembro!$K$16</f>
        <v>0</v>
      </c>
      <c r="N16" s="18">
        <f>[12]Novembro!$K$17</f>
        <v>0</v>
      </c>
      <c r="O16" s="18">
        <f>[12]Novembro!$K$18</f>
        <v>0</v>
      </c>
      <c r="P16" s="18">
        <f>[12]Novembro!$K$19</f>
        <v>0</v>
      </c>
      <c r="Q16" s="18">
        <f>[12]Novembro!$K$20</f>
        <v>0</v>
      </c>
      <c r="R16" s="18">
        <f>[12]Novembro!$K$21</f>
        <v>0</v>
      </c>
      <c r="S16" s="18">
        <f>[12]Novembro!$K$22</f>
        <v>0</v>
      </c>
      <c r="T16" s="18">
        <f>[12]Novembro!$K$23</f>
        <v>0</v>
      </c>
      <c r="U16" s="18">
        <f>[12]Novembro!$K$24</f>
        <v>0</v>
      </c>
      <c r="V16" s="18">
        <f>[12]Novembro!$K$25</f>
        <v>0</v>
      </c>
      <c r="W16" s="18">
        <f>[12]Novembro!$K$26</f>
        <v>0</v>
      </c>
      <c r="X16" s="18">
        <f>[12]Novembro!$K$27</f>
        <v>0</v>
      </c>
      <c r="Y16" s="18">
        <f>[12]Novembro!$K$28</f>
        <v>0</v>
      </c>
      <c r="Z16" s="18">
        <f>[12]Novembro!$K$29</f>
        <v>0</v>
      </c>
      <c r="AA16" s="18">
        <f>[12]Novembro!$K$30</f>
        <v>0</v>
      </c>
      <c r="AB16" s="18">
        <f>[12]Novembro!$K$31</f>
        <v>0</v>
      </c>
      <c r="AC16" s="18">
        <f>[12]Novembro!$K$32</f>
        <v>0</v>
      </c>
      <c r="AD16" s="18">
        <f>[12]Novembro!$K$33</f>
        <v>0</v>
      </c>
      <c r="AE16" s="18">
        <f>[12]Novembro!$K$34</f>
        <v>0</v>
      </c>
      <c r="AF16" s="36">
        <f t="shared" si="1"/>
        <v>0.2</v>
      </c>
      <c r="AG16" s="39">
        <f t="shared" si="2"/>
        <v>0.2</v>
      </c>
      <c r="AH16" s="43">
        <f t="shared" si="3"/>
        <v>29</v>
      </c>
    </row>
    <row r="17" spans="1:35" ht="17.100000000000001" customHeight="1" x14ac:dyDescent="0.2">
      <c r="A17" s="15" t="s">
        <v>8</v>
      </c>
      <c r="B17" s="17">
        <f>[13]Novembro!$K$5</f>
        <v>19.2</v>
      </c>
      <c r="C17" s="17">
        <f>[13]Novembro!$K$6</f>
        <v>100.80000000000001</v>
      </c>
      <c r="D17" s="17">
        <f>[13]Novembro!$K$7</f>
        <v>2</v>
      </c>
      <c r="E17" s="17">
        <f>[13]Novembro!$K$8</f>
        <v>0</v>
      </c>
      <c r="F17" s="17">
        <f>[13]Novembro!$K$9</f>
        <v>0</v>
      </c>
      <c r="G17" s="17">
        <f>[13]Novembro!$K$10</f>
        <v>1.6</v>
      </c>
      <c r="H17" s="17">
        <f>[13]Novembro!$K$11</f>
        <v>7.3999999999999995</v>
      </c>
      <c r="I17" s="17">
        <f>[13]Novembro!$K$12</f>
        <v>12.2</v>
      </c>
      <c r="J17" s="17">
        <f>[13]Novembro!$K$13</f>
        <v>0</v>
      </c>
      <c r="K17" s="17">
        <f>[13]Novembro!$K$14</f>
        <v>0</v>
      </c>
      <c r="L17" s="17">
        <f>[13]Novembro!$K$15</f>
        <v>10.199999999999999</v>
      </c>
      <c r="M17" s="17">
        <f>[13]Novembro!$K$16</f>
        <v>9.3999999999999986</v>
      </c>
      <c r="N17" s="17">
        <f>[13]Novembro!$K$17</f>
        <v>0</v>
      </c>
      <c r="O17" s="17">
        <f>[13]Novembro!$K$18</f>
        <v>0</v>
      </c>
      <c r="P17" s="17">
        <f>[13]Novembro!$K$19</f>
        <v>0</v>
      </c>
      <c r="Q17" s="17">
        <f>[13]Novembro!$K$20</f>
        <v>0</v>
      </c>
      <c r="R17" s="17">
        <f>[13]Novembro!$K$21</f>
        <v>0</v>
      </c>
      <c r="S17" s="17">
        <f>[13]Novembro!$K$22</f>
        <v>0</v>
      </c>
      <c r="T17" s="17">
        <f>[13]Novembro!$K$23</f>
        <v>0</v>
      </c>
      <c r="U17" s="17">
        <f>[13]Novembro!$K$24</f>
        <v>0</v>
      </c>
      <c r="V17" s="17">
        <f>[13]Novembro!$K$25</f>
        <v>4.8</v>
      </c>
      <c r="W17" s="17">
        <f>[13]Novembro!$K$26</f>
        <v>5.8000000000000007</v>
      </c>
      <c r="X17" s="17">
        <f>[13]Novembro!$K$27</f>
        <v>0</v>
      </c>
      <c r="Y17" s="17">
        <f>[13]Novembro!$K$28</f>
        <v>7.2</v>
      </c>
      <c r="Z17" s="17">
        <f>[13]Novembro!$K$29</f>
        <v>19.600000000000001</v>
      </c>
      <c r="AA17" s="17">
        <f>[13]Novembro!$K$30</f>
        <v>0.2</v>
      </c>
      <c r="AB17" s="17">
        <f>[13]Novembro!$K$31</f>
        <v>0.8</v>
      </c>
      <c r="AC17" s="17">
        <f>[13]Novembro!$K$32</f>
        <v>0</v>
      </c>
      <c r="AD17" s="17">
        <f>[13]Novembro!$K$33</f>
        <v>0</v>
      </c>
      <c r="AE17" s="17">
        <f>[13]Novembro!$K$34</f>
        <v>10.399999999999999</v>
      </c>
      <c r="AF17" s="36">
        <f t="shared" si="1"/>
        <v>211.6</v>
      </c>
      <c r="AG17" s="39">
        <f t="shared" si="2"/>
        <v>100.80000000000001</v>
      </c>
      <c r="AH17" s="43">
        <f t="shared" si="3"/>
        <v>15</v>
      </c>
    </row>
    <row r="18" spans="1:35" ht="17.100000000000001" customHeight="1" x14ac:dyDescent="0.2">
      <c r="A18" s="15" t="s">
        <v>9</v>
      </c>
      <c r="B18" s="18">
        <f>[14]Novembro!$K$5</f>
        <v>0</v>
      </c>
      <c r="C18" s="18">
        <f>[14]Novembro!$K$6</f>
        <v>0</v>
      </c>
      <c r="D18" s="18">
        <f>[14]Novembro!$K$7</f>
        <v>2.2000000000000002</v>
      </c>
      <c r="E18" s="18">
        <f>[14]Novembro!$K$8</f>
        <v>0</v>
      </c>
      <c r="F18" s="18">
        <f>[14]Novembro!$K$9</f>
        <v>0</v>
      </c>
      <c r="G18" s="18">
        <f>[14]Novembro!$K$10</f>
        <v>0</v>
      </c>
      <c r="H18" s="18">
        <f>[14]Novembro!$K$11</f>
        <v>0.2</v>
      </c>
      <c r="I18" s="18">
        <f>[14]Novembro!$K$12</f>
        <v>22.000000000000004</v>
      </c>
      <c r="J18" s="18">
        <f>[14]Novembro!$K$13</f>
        <v>0</v>
      </c>
      <c r="K18" s="18">
        <f>[14]Novembro!$K$14</f>
        <v>0</v>
      </c>
      <c r="L18" s="18">
        <f>[14]Novembro!$K$15</f>
        <v>8.8000000000000007</v>
      </c>
      <c r="M18" s="18">
        <f>[14]Novembro!$K$16</f>
        <v>13.6</v>
      </c>
      <c r="N18" s="18">
        <f>[14]Novembro!$K$17</f>
        <v>0.2</v>
      </c>
      <c r="O18" s="18">
        <f>[14]Novembro!$K$18</f>
        <v>0</v>
      </c>
      <c r="P18" s="18">
        <f>[14]Novembro!$K$19</f>
        <v>0</v>
      </c>
      <c r="Q18" s="18">
        <f>[14]Novembro!$K$20</f>
        <v>0</v>
      </c>
      <c r="R18" s="18">
        <f>[14]Novembro!$K$21</f>
        <v>0</v>
      </c>
      <c r="S18" s="18">
        <f>[14]Novembro!$K$22</f>
        <v>0</v>
      </c>
      <c r="T18" s="18">
        <f>[14]Novembro!$K$23</f>
        <v>0</v>
      </c>
      <c r="U18" s="18">
        <f>[14]Novembro!$K$24</f>
        <v>10.4</v>
      </c>
      <c r="V18" s="18">
        <f>[14]Novembro!$K$25</f>
        <v>0.2</v>
      </c>
      <c r="W18" s="18">
        <f>[14]Novembro!$K$26</f>
        <v>24.599999999999994</v>
      </c>
      <c r="X18" s="18">
        <f>[14]Novembro!$K$27</f>
        <v>0.2</v>
      </c>
      <c r="Y18" s="18">
        <f>[14]Novembro!$K$28</f>
        <v>0</v>
      </c>
      <c r="Z18" s="18">
        <f>[14]Novembro!$K$29</f>
        <v>34</v>
      </c>
      <c r="AA18" s="18">
        <f>[14]Novembro!$K$30</f>
        <v>7</v>
      </c>
      <c r="AB18" s="18">
        <f>[14]Novembro!$K$31</f>
        <v>0.6</v>
      </c>
      <c r="AC18" s="18">
        <f>[14]Novembro!$K$32</f>
        <v>1.5999999999999999</v>
      </c>
      <c r="AD18" s="18">
        <f>[14]Novembro!$K$33</f>
        <v>0</v>
      </c>
      <c r="AE18" s="18">
        <f>[14]Novembro!$K$34</f>
        <v>0.60000000000000009</v>
      </c>
      <c r="AF18" s="36">
        <f t="shared" si="1"/>
        <v>126.19999999999999</v>
      </c>
      <c r="AG18" s="39">
        <f t="shared" si="2"/>
        <v>34</v>
      </c>
      <c r="AH18" s="43">
        <f t="shared" si="3"/>
        <v>15</v>
      </c>
    </row>
    <row r="19" spans="1:35" ht="17.100000000000001" customHeight="1" x14ac:dyDescent="0.2">
      <c r="A19" s="15" t="s">
        <v>47</v>
      </c>
      <c r="B19" s="18">
        <f>[15]Novembro!$K$5</f>
        <v>0</v>
      </c>
      <c r="C19" s="18">
        <f>[15]Novembro!$K$6</f>
        <v>1.2</v>
      </c>
      <c r="D19" s="18">
        <f>[15]Novembro!$K$7</f>
        <v>0</v>
      </c>
      <c r="E19" s="18">
        <f>[15]Novembro!$K$8</f>
        <v>2.8</v>
      </c>
      <c r="F19" s="18">
        <f>[15]Novembro!$K$9</f>
        <v>0</v>
      </c>
      <c r="G19" s="18">
        <f>[15]Novembro!$K$10</f>
        <v>11.399999999999999</v>
      </c>
      <c r="H19" s="18">
        <f>[15]Novembro!$K$11</f>
        <v>0.2</v>
      </c>
      <c r="I19" s="18">
        <f>[15]Novembro!$K$12</f>
        <v>43.2</v>
      </c>
      <c r="J19" s="18">
        <f>[15]Novembro!$K$13</f>
        <v>0</v>
      </c>
      <c r="K19" s="18">
        <f>[15]Novembro!$K$14</f>
        <v>0</v>
      </c>
      <c r="L19" s="18">
        <f>[15]Novembro!$K$15</f>
        <v>0</v>
      </c>
      <c r="M19" s="18">
        <f>[15]Novembro!$K$16</f>
        <v>64.800000000000011</v>
      </c>
      <c r="N19" s="18">
        <f>[15]Novembro!$K$17</f>
        <v>0</v>
      </c>
      <c r="O19" s="18">
        <f>[15]Novembro!$K$18</f>
        <v>0</v>
      </c>
      <c r="P19" s="18">
        <f>[15]Novembro!$K$19</f>
        <v>0</v>
      </c>
      <c r="Q19" s="18">
        <f>[15]Novembro!$K$20</f>
        <v>0</v>
      </c>
      <c r="R19" s="18">
        <f>[15]Novembro!$K$21</f>
        <v>0</v>
      </c>
      <c r="S19" s="18">
        <f>[15]Novembro!$K$22</f>
        <v>0</v>
      </c>
      <c r="T19" s="18">
        <f>[15]Novembro!$K$23</f>
        <v>0</v>
      </c>
      <c r="U19" s="18">
        <f>[15]Novembro!$K$24</f>
        <v>3</v>
      </c>
      <c r="V19" s="18">
        <f>[15]Novembro!$K$25</f>
        <v>0</v>
      </c>
      <c r="W19" s="18">
        <f>[15]Novembro!$K$26</f>
        <v>69.600000000000009</v>
      </c>
      <c r="X19" s="18">
        <f>[15]Novembro!$K$27</f>
        <v>0.2</v>
      </c>
      <c r="Y19" s="18">
        <f>[15]Novembro!$K$28</f>
        <v>0</v>
      </c>
      <c r="Z19" s="18">
        <f>[15]Novembro!$K$29</f>
        <v>59.2</v>
      </c>
      <c r="AA19" s="18">
        <f>[15]Novembro!$K$30</f>
        <v>24.2</v>
      </c>
      <c r="AB19" s="18">
        <f>[15]Novembro!$K$31</f>
        <v>4.2</v>
      </c>
      <c r="AC19" s="18">
        <f>[15]Novembro!$K$32</f>
        <v>0</v>
      </c>
      <c r="AD19" s="18">
        <f>[15]Novembro!$K$33</f>
        <v>0</v>
      </c>
      <c r="AE19" s="18">
        <f>[15]Novembro!$K$34</f>
        <v>0.2</v>
      </c>
      <c r="AF19" s="36">
        <f t="shared" si="1"/>
        <v>284.2</v>
      </c>
      <c r="AG19" s="39">
        <f t="shared" si="2"/>
        <v>69.600000000000009</v>
      </c>
      <c r="AH19" s="43">
        <f t="shared" si="3"/>
        <v>17</v>
      </c>
      <c r="AI19" s="44" t="s">
        <v>52</v>
      </c>
    </row>
    <row r="20" spans="1:35" ht="17.100000000000001" customHeight="1" x14ac:dyDescent="0.2">
      <c r="A20" s="15" t="s">
        <v>10</v>
      </c>
      <c r="B20" s="18">
        <f>[16]Novembro!$K$5</f>
        <v>0</v>
      </c>
      <c r="C20" s="18">
        <f>[16]Novembro!$K$6</f>
        <v>0</v>
      </c>
      <c r="D20" s="18">
        <f>[16]Novembro!$K$7</f>
        <v>8.4</v>
      </c>
      <c r="E20" s="18">
        <f>[16]Novembro!$K$8</f>
        <v>1.5999999999999999</v>
      </c>
      <c r="F20" s="18">
        <f>[16]Novembro!$K$9</f>
        <v>0</v>
      </c>
      <c r="G20" s="18">
        <f>[16]Novembro!$K$10</f>
        <v>5</v>
      </c>
      <c r="H20" s="18">
        <f>[16]Novembro!$K$11</f>
        <v>0</v>
      </c>
      <c r="I20" s="18">
        <f>[16]Novembro!$K$12</f>
        <v>38.000000000000007</v>
      </c>
      <c r="J20" s="18">
        <f>[16]Novembro!$K$13</f>
        <v>0</v>
      </c>
      <c r="K20" s="18">
        <f>[16]Novembro!$K$14</f>
        <v>0</v>
      </c>
      <c r="L20" s="18">
        <f>[16]Novembro!$K$15</f>
        <v>3.4000000000000004</v>
      </c>
      <c r="M20" s="18">
        <f>[16]Novembro!$K$16</f>
        <v>22.200000000000003</v>
      </c>
      <c r="N20" s="18">
        <f>[16]Novembro!$K$17</f>
        <v>0</v>
      </c>
      <c r="O20" s="18">
        <f>[16]Novembro!$K$18</f>
        <v>0</v>
      </c>
      <c r="P20" s="18">
        <f>[16]Novembro!$K$19</f>
        <v>0</v>
      </c>
      <c r="Q20" s="18">
        <f>[16]Novembro!$K$20</f>
        <v>0</v>
      </c>
      <c r="R20" s="18">
        <f>[16]Novembro!$K$21</f>
        <v>0</v>
      </c>
      <c r="S20" s="18">
        <f>[16]Novembro!$K$22</f>
        <v>0</v>
      </c>
      <c r="T20" s="18">
        <f>[16]Novembro!$K$23</f>
        <v>0</v>
      </c>
      <c r="U20" s="18">
        <f>[16]Novembro!$K$24</f>
        <v>0</v>
      </c>
      <c r="V20" s="18">
        <f>[16]Novembro!$K$25</f>
        <v>3.2</v>
      </c>
      <c r="W20" s="18">
        <f>[16]Novembro!$K$26</f>
        <v>32.800000000000004</v>
      </c>
      <c r="X20" s="18">
        <f>[16]Novembro!$K$27</f>
        <v>0.2</v>
      </c>
      <c r="Y20" s="18">
        <f>[16]Novembro!$K$28</f>
        <v>2</v>
      </c>
      <c r="Z20" s="18">
        <f>[16]Novembro!$K$29</f>
        <v>26.8</v>
      </c>
      <c r="AA20" s="18">
        <f>[16]Novembro!$K$30</f>
        <v>1.7999999999999998</v>
      </c>
      <c r="AB20" s="18">
        <f>[16]Novembro!$K$31</f>
        <v>0</v>
      </c>
      <c r="AC20" s="18">
        <f>[16]Novembro!$K$32</f>
        <v>0</v>
      </c>
      <c r="AD20" s="18">
        <f>[16]Novembro!$K$33</f>
        <v>0</v>
      </c>
      <c r="AE20" s="18">
        <f>[16]Novembro!$K$34</f>
        <v>9.4</v>
      </c>
      <c r="AF20" s="36">
        <f t="shared" si="1"/>
        <v>154.80000000000004</v>
      </c>
      <c r="AG20" s="39">
        <f t="shared" si="2"/>
        <v>38.000000000000007</v>
      </c>
      <c r="AH20" s="43">
        <f t="shared" si="3"/>
        <v>17</v>
      </c>
    </row>
    <row r="21" spans="1:35" ht="17.100000000000001" customHeight="1" x14ac:dyDescent="0.2">
      <c r="A21" s="15" t="s">
        <v>11</v>
      </c>
      <c r="B21" s="18">
        <f>[17]Novembro!$K$5</f>
        <v>0</v>
      </c>
      <c r="C21" s="18">
        <f>[17]Novembro!$K$6</f>
        <v>0</v>
      </c>
      <c r="D21" s="18">
        <f>[17]Novembro!$K$7</f>
        <v>0</v>
      </c>
      <c r="E21" s="18">
        <f>[17]Novembro!$K$8</f>
        <v>0.4</v>
      </c>
      <c r="F21" s="18">
        <f>[17]Novembro!$K$9</f>
        <v>12.8</v>
      </c>
      <c r="G21" s="18">
        <f>[17]Novembro!$K$10</f>
        <v>0.2</v>
      </c>
      <c r="H21" s="18">
        <f>[17]Novembro!$K$11</f>
        <v>0</v>
      </c>
      <c r="I21" s="18">
        <f>[17]Novembro!$K$12</f>
        <v>38.6</v>
      </c>
      <c r="J21" s="18">
        <f>[17]Novembro!$K$13</f>
        <v>0</v>
      </c>
      <c r="K21" s="18">
        <f>[17]Novembro!$K$14</f>
        <v>0.6</v>
      </c>
      <c r="L21" s="18">
        <f>[17]Novembro!$K$15</f>
        <v>0</v>
      </c>
      <c r="M21" s="18">
        <f>[17]Novembro!$K$16</f>
        <v>27.8</v>
      </c>
      <c r="N21" s="18">
        <f>[17]Novembro!$K$17</f>
        <v>0</v>
      </c>
      <c r="O21" s="18">
        <f>[17]Novembro!$K$18</f>
        <v>0</v>
      </c>
      <c r="P21" s="18">
        <f>[17]Novembro!$K$19</f>
        <v>0</v>
      </c>
      <c r="Q21" s="18">
        <f>[17]Novembro!$K$20</f>
        <v>0</v>
      </c>
      <c r="R21" s="18">
        <f>[17]Novembro!$K$21</f>
        <v>0</v>
      </c>
      <c r="S21" s="18">
        <f>[17]Novembro!$K$22</f>
        <v>0</v>
      </c>
      <c r="T21" s="18">
        <f>[17]Novembro!$K$23</f>
        <v>0</v>
      </c>
      <c r="U21" s="18">
        <f>[17]Novembro!$K$24</f>
        <v>0</v>
      </c>
      <c r="V21" s="18">
        <f>[17]Novembro!$K$25</f>
        <v>0</v>
      </c>
      <c r="W21" s="18">
        <f>[17]Novembro!$K$26</f>
        <v>45.800000000000004</v>
      </c>
      <c r="X21" s="18">
        <f>[17]Novembro!$K$27</f>
        <v>0.2</v>
      </c>
      <c r="Y21" s="18">
        <f>[17]Novembro!$K$28</f>
        <v>0</v>
      </c>
      <c r="Z21" s="18">
        <f>[17]Novembro!$K$29</f>
        <v>30.199999999999996</v>
      </c>
      <c r="AA21" s="18">
        <f>[17]Novembro!$K$30</f>
        <v>8.8000000000000007</v>
      </c>
      <c r="AB21" s="18">
        <f>[17]Novembro!$K$31</f>
        <v>11.2</v>
      </c>
      <c r="AC21" s="18">
        <f>[17]Novembro!$K$32</f>
        <v>23.2</v>
      </c>
      <c r="AD21" s="18">
        <f>[17]Novembro!$K$33</f>
        <v>9.6</v>
      </c>
      <c r="AE21" s="18">
        <f>[17]Novembro!$K$34</f>
        <v>2.8</v>
      </c>
      <c r="AF21" s="36">
        <f t="shared" si="1"/>
        <v>212.20000000000002</v>
      </c>
      <c r="AG21" s="39">
        <f t="shared" si="2"/>
        <v>45.800000000000004</v>
      </c>
      <c r="AH21" s="43">
        <f t="shared" si="3"/>
        <v>16</v>
      </c>
    </row>
    <row r="22" spans="1:35" ht="17.100000000000001" customHeight="1" x14ac:dyDescent="0.2">
      <c r="A22" s="15" t="s">
        <v>12</v>
      </c>
      <c r="B22" s="18">
        <f>[18]Novembro!$K$5</f>
        <v>0</v>
      </c>
      <c r="C22" s="18">
        <f>[18]Novembro!$K$6</f>
        <v>0</v>
      </c>
      <c r="D22" s="18">
        <f>[18]Novembro!$K$7</f>
        <v>1</v>
      </c>
      <c r="E22" s="18">
        <f>[18]Novembro!$K$8</f>
        <v>0.8</v>
      </c>
      <c r="F22" s="18">
        <f>[18]Novembro!$K$9</f>
        <v>0.2</v>
      </c>
      <c r="G22" s="18">
        <f>[18]Novembro!$K$10</f>
        <v>0.2</v>
      </c>
      <c r="H22" s="18">
        <f>[18]Novembro!$K$11</f>
        <v>0.2</v>
      </c>
      <c r="I22" s="18">
        <f>[18]Novembro!$K$12</f>
        <v>0.2</v>
      </c>
      <c r="J22" s="18">
        <f>[18]Novembro!$K$13</f>
        <v>0.4</v>
      </c>
      <c r="K22" s="18">
        <f>[18]Novembro!$K$14</f>
        <v>37.199999999999996</v>
      </c>
      <c r="L22" s="18">
        <f>[18]Novembro!$K$15</f>
        <v>6.4</v>
      </c>
      <c r="M22" s="18">
        <f>[18]Novembro!$K$16</f>
        <v>15.2</v>
      </c>
      <c r="N22" s="18">
        <f>[18]Novembro!$K$17</f>
        <v>19.399999999999999</v>
      </c>
      <c r="O22" s="18">
        <f>[18]Novembro!$K$18</f>
        <v>0</v>
      </c>
      <c r="P22" s="18">
        <f>[18]Novembro!$K$19</f>
        <v>0</v>
      </c>
      <c r="Q22" s="18">
        <f>[18]Novembro!$K$20</f>
        <v>0</v>
      </c>
      <c r="R22" s="18">
        <f>[18]Novembro!$K$21</f>
        <v>0</v>
      </c>
      <c r="S22" s="18">
        <f>[18]Novembro!$K$22</f>
        <v>0</v>
      </c>
      <c r="T22" s="18">
        <f>[18]Novembro!$K$23</f>
        <v>5</v>
      </c>
      <c r="U22" s="18">
        <f>[18]Novembro!$K$24</f>
        <v>1</v>
      </c>
      <c r="V22" s="18">
        <f>[18]Novembro!$K$25</f>
        <v>16.599999999999998</v>
      </c>
      <c r="W22" s="18">
        <f>[18]Novembro!$K$26</f>
        <v>18</v>
      </c>
      <c r="X22" s="18">
        <f>[18]Novembro!$K$27</f>
        <v>7.2000000000000011</v>
      </c>
      <c r="Y22" s="18">
        <f>[18]Novembro!$K$28</f>
        <v>0</v>
      </c>
      <c r="Z22" s="18">
        <f>[18]Novembro!$K$29</f>
        <v>3.2</v>
      </c>
      <c r="AA22" s="18">
        <f>[18]Novembro!$K$30</f>
        <v>21.2</v>
      </c>
      <c r="AB22" s="18">
        <f>[18]Novembro!$K$31</f>
        <v>12.799999999999997</v>
      </c>
      <c r="AC22" s="18">
        <f>[18]Novembro!$K$32</f>
        <v>1.9999999999999998</v>
      </c>
      <c r="AD22" s="18">
        <f>[18]Novembro!$K$33</f>
        <v>0.4</v>
      </c>
      <c r="AE22" s="18">
        <f>[18]Novembro!$K$34</f>
        <v>0.2</v>
      </c>
      <c r="AF22" s="36">
        <f t="shared" si="1"/>
        <v>168.79999999999993</v>
      </c>
      <c r="AG22" s="39">
        <f t="shared" si="2"/>
        <v>37.199999999999996</v>
      </c>
      <c r="AH22" s="43">
        <f t="shared" si="3"/>
        <v>8</v>
      </c>
    </row>
    <row r="23" spans="1:35" ht="17.100000000000001" customHeight="1" x14ac:dyDescent="0.2">
      <c r="A23" s="15" t="s">
        <v>13</v>
      </c>
      <c r="B23" s="17" t="str">
        <f>[19]Novembro!$K$5</f>
        <v>*</v>
      </c>
      <c r="C23" s="17" t="str">
        <f>[19]Novembro!$K$6</f>
        <v>*</v>
      </c>
      <c r="D23" s="17" t="str">
        <f>[19]Novembro!$K$7</f>
        <v>*</v>
      </c>
      <c r="E23" s="17" t="str">
        <f>[19]Novembro!$K$8</f>
        <v>*</v>
      </c>
      <c r="F23" s="18">
        <f>[19]Novembro!$K$9</f>
        <v>0</v>
      </c>
      <c r="G23" s="18">
        <f>[19]Novembro!$K$10</f>
        <v>4.1999999999999993</v>
      </c>
      <c r="H23" s="18">
        <f>[19]Novembro!$K$11</f>
        <v>0</v>
      </c>
      <c r="I23" s="18">
        <f>[19]Novembro!$K$12</f>
        <v>11</v>
      </c>
      <c r="J23" s="18">
        <f>[19]Novembro!$K$13</f>
        <v>0</v>
      </c>
      <c r="K23" s="18">
        <f>[19]Novembro!$K$14</f>
        <v>0</v>
      </c>
      <c r="L23" s="18">
        <f>[19]Novembro!$K$15</f>
        <v>1</v>
      </c>
      <c r="M23" s="18">
        <f>[19]Novembro!$K$16</f>
        <v>4</v>
      </c>
      <c r="N23" s="18">
        <f>[19]Novembro!$K$17</f>
        <v>0</v>
      </c>
      <c r="O23" s="18">
        <f>[19]Novembro!$K$18</f>
        <v>0</v>
      </c>
      <c r="P23" s="18">
        <f>[19]Novembro!$K$19</f>
        <v>0</v>
      </c>
      <c r="Q23" s="18">
        <f>[19]Novembro!$K$20</f>
        <v>0</v>
      </c>
      <c r="R23" s="18">
        <f>[19]Novembro!$K$21</f>
        <v>0</v>
      </c>
      <c r="S23" s="18">
        <f>[19]Novembro!$K$22</f>
        <v>0</v>
      </c>
      <c r="T23" s="18">
        <f>[19]Novembro!$K$23</f>
        <v>0.2</v>
      </c>
      <c r="U23" s="18">
        <f>[19]Novembro!$K$24</f>
        <v>0.4</v>
      </c>
      <c r="V23" s="18">
        <f>[19]Novembro!$K$25</f>
        <v>31.4</v>
      </c>
      <c r="W23" s="18">
        <f>[19]Novembro!$K$26</f>
        <v>48.2</v>
      </c>
      <c r="X23" s="18">
        <f>[19]Novembro!$K$27</f>
        <v>0</v>
      </c>
      <c r="Y23" s="18">
        <f>[19]Novembro!$K$28</f>
        <v>1.5999999999999999</v>
      </c>
      <c r="Z23" s="18">
        <f>[19]Novembro!$K$29</f>
        <v>0</v>
      </c>
      <c r="AA23" s="18">
        <f>[19]Novembro!$K$30</f>
        <v>68.199999999999989</v>
      </c>
      <c r="AB23" s="18">
        <f>[19]Novembro!$K$31</f>
        <v>7.6000000000000005</v>
      </c>
      <c r="AC23" s="18">
        <f>[19]Novembro!$K$32</f>
        <v>12.799999999999999</v>
      </c>
      <c r="AD23" s="18">
        <f>[19]Novembro!$K$33</f>
        <v>0</v>
      </c>
      <c r="AE23" s="18">
        <f>[19]Novembro!$K$34</f>
        <v>0</v>
      </c>
      <c r="AF23" s="36">
        <f t="shared" si="1"/>
        <v>190.6</v>
      </c>
      <c r="AG23" s="39">
        <f t="shared" si="2"/>
        <v>68.199999999999989</v>
      </c>
      <c r="AH23" s="43">
        <f t="shared" si="3"/>
        <v>14</v>
      </c>
    </row>
    <row r="24" spans="1:35" ht="17.100000000000001" customHeight="1" x14ac:dyDescent="0.2">
      <c r="A24" s="15" t="s">
        <v>14</v>
      </c>
      <c r="B24" s="18">
        <f>[20]Novembro!$K$5</f>
        <v>1.2</v>
      </c>
      <c r="C24" s="18">
        <f>[20]Novembro!$K$6</f>
        <v>14.4</v>
      </c>
      <c r="D24" s="18">
        <f>[20]Novembro!$K$7</f>
        <v>53.600000000000016</v>
      </c>
      <c r="E24" s="18">
        <f>[20]Novembro!$K$8</f>
        <v>3.2</v>
      </c>
      <c r="F24" s="17">
        <f>[20]Novembro!$K$9</f>
        <v>4.2</v>
      </c>
      <c r="G24" s="17">
        <f>[20]Novembro!$K$10</f>
        <v>0</v>
      </c>
      <c r="H24" s="18">
        <f>[20]Novembro!$K$11</f>
        <v>1.2</v>
      </c>
      <c r="I24" s="18">
        <f>[20]Novembro!$K$12</f>
        <v>0</v>
      </c>
      <c r="J24" s="18">
        <f>[20]Novembro!$K$13</f>
        <v>0</v>
      </c>
      <c r="K24" s="18">
        <f>[20]Novembro!$K$14</f>
        <v>0</v>
      </c>
      <c r="L24" s="18">
        <f>[20]Novembro!$K$15</f>
        <v>0.4</v>
      </c>
      <c r="M24" s="18">
        <f>[20]Novembro!$K$16</f>
        <v>9.8000000000000007</v>
      </c>
      <c r="N24" s="18">
        <f>[20]Novembro!$K$17</f>
        <v>0</v>
      </c>
      <c r="O24" s="18">
        <f>[20]Novembro!$K$18</f>
        <v>0</v>
      </c>
      <c r="P24" s="18">
        <f>[20]Novembro!$K$19</f>
        <v>0</v>
      </c>
      <c r="Q24" s="18">
        <f>[20]Novembro!$K$20</f>
        <v>0</v>
      </c>
      <c r="R24" s="18">
        <f>[20]Novembro!$K$21</f>
        <v>0</v>
      </c>
      <c r="S24" s="18">
        <f>[20]Novembro!$K$22</f>
        <v>0</v>
      </c>
      <c r="T24" s="18">
        <f>[20]Novembro!$K$23</f>
        <v>14.2</v>
      </c>
      <c r="U24" s="18">
        <f>[20]Novembro!$K$24</f>
        <v>8.8000000000000007</v>
      </c>
      <c r="V24" s="18">
        <f>[20]Novembro!$K$25</f>
        <v>0.4</v>
      </c>
      <c r="W24" s="18">
        <f>[20]Novembro!$K$26</f>
        <v>5.2</v>
      </c>
      <c r="X24" s="18">
        <f>[20]Novembro!$K$27</f>
        <v>13.8</v>
      </c>
      <c r="Y24" s="18">
        <f>[20]Novembro!$K$28</f>
        <v>23.6</v>
      </c>
      <c r="Z24" s="18">
        <f>[20]Novembro!$K$29</f>
        <v>3</v>
      </c>
      <c r="AA24" s="18">
        <f>[20]Novembro!$K$30</f>
        <v>22.000000000000004</v>
      </c>
      <c r="AB24" s="18">
        <f>[20]Novembro!$K$31</f>
        <v>0</v>
      </c>
      <c r="AC24" s="18">
        <f>[20]Novembro!$K$32</f>
        <v>0</v>
      </c>
      <c r="AD24" s="18">
        <f>[20]Novembro!$K$33</f>
        <v>1.2</v>
      </c>
      <c r="AE24" s="18">
        <f>[20]Novembro!$K$34</f>
        <v>2.8000000000000003</v>
      </c>
      <c r="AF24" s="36">
        <f t="shared" si="1"/>
        <v>183.00000000000003</v>
      </c>
      <c r="AG24" s="39">
        <f t="shared" si="2"/>
        <v>53.600000000000016</v>
      </c>
      <c r="AH24" s="43">
        <f t="shared" si="3"/>
        <v>12</v>
      </c>
    </row>
    <row r="25" spans="1:35" ht="17.100000000000001" customHeight="1" x14ac:dyDescent="0.2">
      <c r="A25" s="15" t="s">
        <v>15</v>
      </c>
      <c r="B25" s="18">
        <f>[21]Novembro!$K$5</f>
        <v>2</v>
      </c>
      <c r="C25" s="18">
        <f>[21]Novembro!$K$6</f>
        <v>43.20000000000001</v>
      </c>
      <c r="D25" s="18">
        <f>[21]Novembro!$K$7</f>
        <v>0.8</v>
      </c>
      <c r="E25" s="18">
        <f>[21]Novembro!$K$8</f>
        <v>0.4</v>
      </c>
      <c r="F25" s="18">
        <f>[21]Novembro!$K$9</f>
        <v>6.4</v>
      </c>
      <c r="G25" s="18">
        <f>[21]Novembro!$K$10</f>
        <v>0.8</v>
      </c>
      <c r="H25" s="18">
        <f>[21]Novembro!$K$11</f>
        <v>0</v>
      </c>
      <c r="I25" s="18">
        <f>[21]Novembro!$K$12</f>
        <v>39.800000000000004</v>
      </c>
      <c r="J25" s="18">
        <f>[21]Novembro!$K$13</f>
        <v>0</v>
      </c>
      <c r="K25" s="18">
        <f>[21]Novembro!$K$14</f>
        <v>0</v>
      </c>
      <c r="L25" s="18">
        <f>[21]Novembro!$K$15</f>
        <v>10.6</v>
      </c>
      <c r="M25" s="18">
        <f>[21]Novembro!$K$16</f>
        <v>65.400000000000006</v>
      </c>
      <c r="N25" s="18">
        <f>[21]Novembro!$K$17</f>
        <v>0</v>
      </c>
      <c r="O25" s="18">
        <f>[21]Novembro!$K$18</f>
        <v>0</v>
      </c>
      <c r="P25" s="18">
        <f>[21]Novembro!$K$19</f>
        <v>0</v>
      </c>
      <c r="Q25" s="18">
        <f>[21]Novembro!$K$20</f>
        <v>0</v>
      </c>
      <c r="R25" s="18">
        <f>[21]Novembro!$K$21</f>
        <v>0</v>
      </c>
      <c r="S25" s="18">
        <f>[21]Novembro!$K$22</f>
        <v>0</v>
      </c>
      <c r="T25" s="18">
        <f>[21]Novembro!$K$23</f>
        <v>0</v>
      </c>
      <c r="U25" s="18">
        <f>[21]Novembro!$K$24</f>
        <v>0</v>
      </c>
      <c r="V25" s="18">
        <f>[21]Novembro!$K$25</f>
        <v>0</v>
      </c>
      <c r="W25" s="18">
        <f>[21]Novembro!$K$26</f>
        <v>48.600000000000009</v>
      </c>
      <c r="X25" s="18">
        <f>[21]Novembro!$K$27</f>
        <v>0.2</v>
      </c>
      <c r="Y25" s="18">
        <f>[21]Novembro!$K$28</f>
        <v>0</v>
      </c>
      <c r="Z25" s="18">
        <f>[21]Novembro!$K$29</f>
        <v>18.799999999999997</v>
      </c>
      <c r="AA25" s="18">
        <f>[21]Novembro!$K$30</f>
        <v>47.2</v>
      </c>
      <c r="AB25" s="18">
        <f>[21]Novembro!$K$31</f>
        <v>1.5999999999999999</v>
      </c>
      <c r="AC25" s="18">
        <f>[21]Novembro!$K$32</f>
        <v>0</v>
      </c>
      <c r="AD25" s="18">
        <f>[21]Novembro!$K$33</f>
        <v>0</v>
      </c>
      <c r="AE25" s="18">
        <f>[21]Novembro!$K$34</f>
        <v>0</v>
      </c>
      <c r="AF25" s="36">
        <f t="shared" si="1"/>
        <v>285.8</v>
      </c>
      <c r="AG25" s="39">
        <f t="shared" si="2"/>
        <v>65.400000000000006</v>
      </c>
      <c r="AH25" s="43">
        <f t="shared" si="3"/>
        <v>16</v>
      </c>
    </row>
    <row r="26" spans="1:35" ht="17.100000000000001" customHeight="1" x14ac:dyDescent="0.2">
      <c r="A26" s="15" t="s">
        <v>16</v>
      </c>
      <c r="B26" s="18">
        <f>[22]Novembro!$K$5</f>
        <v>3.8</v>
      </c>
      <c r="C26" s="18">
        <f>[22]Novembro!$K$6</f>
        <v>0.2</v>
      </c>
      <c r="D26" s="18">
        <f>[22]Novembro!$K$7</f>
        <v>0</v>
      </c>
      <c r="E26" s="18">
        <f>[22]Novembro!$K$8</f>
        <v>1.4</v>
      </c>
      <c r="F26" s="18">
        <f>[22]Novembro!$K$9</f>
        <v>0.2</v>
      </c>
      <c r="G26" s="18">
        <f>[22]Novembro!$K$10</f>
        <v>0</v>
      </c>
      <c r="H26" s="18">
        <f>[22]Novembro!$K$11</f>
        <v>0</v>
      </c>
      <c r="I26" s="18">
        <f>[22]Novembro!$K$12</f>
        <v>40.4</v>
      </c>
      <c r="J26" s="18">
        <f>[22]Novembro!$K$13</f>
        <v>0</v>
      </c>
      <c r="K26" s="18">
        <f>[22]Novembro!$K$14</f>
        <v>0</v>
      </c>
      <c r="L26" s="18">
        <f>[22]Novembro!$K$15</f>
        <v>0</v>
      </c>
      <c r="M26" s="18">
        <f>[22]Novembro!$K$16</f>
        <v>56.000000000000007</v>
      </c>
      <c r="N26" s="18">
        <f>[22]Novembro!$K$17</f>
        <v>0.2</v>
      </c>
      <c r="O26" s="18">
        <f>[22]Novembro!$K$18</f>
        <v>0</v>
      </c>
      <c r="P26" s="18">
        <f>[22]Novembro!$K$19</f>
        <v>0</v>
      </c>
      <c r="Q26" s="18">
        <f>[22]Novembro!$K$20</f>
        <v>0</v>
      </c>
      <c r="R26" s="18">
        <f>[22]Novembro!$K$21</f>
        <v>0</v>
      </c>
      <c r="S26" s="18">
        <f>[22]Novembro!$K$22</f>
        <v>0</v>
      </c>
      <c r="T26" s="18">
        <f>[22]Novembro!$K$23</f>
        <v>10.6</v>
      </c>
      <c r="U26" s="18">
        <f>[22]Novembro!$K$24</f>
        <v>28.999999999999996</v>
      </c>
      <c r="V26" s="18">
        <f>[22]Novembro!$K$25</f>
        <v>1</v>
      </c>
      <c r="W26" s="18">
        <f>[22]Novembro!$K$26</f>
        <v>33.200000000000003</v>
      </c>
      <c r="X26" s="18">
        <f>[22]Novembro!$K$27</f>
        <v>0</v>
      </c>
      <c r="Y26" s="18">
        <f>[22]Novembro!$K$28</f>
        <v>0</v>
      </c>
      <c r="Z26" s="18">
        <f>[22]Novembro!$K$29</f>
        <v>30.599999999999998</v>
      </c>
      <c r="AA26" s="18">
        <f>[22]Novembro!$K$30</f>
        <v>3.2</v>
      </c>
      <c r="AB26" s="18">
        <f>[22]Novembro!$K$31</f>
        <v>0</v>
      </c>
      <c r="AC26" s="18">
        <f>[22]Novembro!$K$32</f>
        <v>0.6</v>
      </c>
      <c r="AD26" s="18">
        <f>[22]Novembro!$K$33</f>
        <v>0</v>
      </c>
      <c r="AE26" s="18">
        <f>[22]Novembro!$K$34</f>
        <v>0</v>
      </c>
      <c r="AF26" s="36">
        <f t="shared" si="1"/>
        <v>210.39999999999998</v>
      </c>
      <c r="AG26" s="39">
        <f t="shared" si="2"/>
        <v>56.000000000000007</v>
      </c>
      <c r="AH26" s="43">
        <f t="shared" si="3"/>
        <v>16</v>
      </c>
    </row>
    <row r="27" spans="1:35" ht="17.100000000000001" customHeight="1" x14ac:dyDescent="0.2">
      <c r="A27" s="15" t="s">
        <v>17</v>
      </c>
      <c r="B27" s="18">
        <f>[23]Novembro!$K$5</f>
        <v>0</v>
      </c>
      <c r="C27" s="18">
        <f>[23]Novembro!$K$6</f>
        <v>0.4</v>
      </c>
      <c r="D27" s="18">
        <f>[23]Novembro!$K$7</f>
        <v>0.60000000000000009</v>
      </c>
      <c r="E27" s="18">
        <f>[23]Novembro!$K$8</f>
        <v>2.4</v>
      </c>
      <c r="F27" s="18">
        <f>[23]Novembro!$K$9</f>
        <v>0.2</v>
      </c>
      <c r="G27" s="18">
        <f>[23]Novembro!$K$10</f>
        <v>15.2</v>
      </c>
      <c r="H27" s="18">
        <f>[23]Novembro!$K$11</f>
        <v>0</v>
      </c>
      <c r="I27" s="18">
        <f>[23]Novembro!$K$12</f>
        <v>28.599999999999998</v>
      </c>
      <c r="J27" s="18">
        <f>[23]Novembro!$K$13</f>
        <v>0</v>
      </c>
      <c r="K27" s="18">
        <f>[23]Novembro!$K$14</f>
        <v>0.2</v>
      </c>
      <c r="L27" s="18">
        <f>[23]Novembro!$K$15</f>
        <v>0</v>
      </c>
      <c r="M27" s="18">
        <f>[23]Novembro!$K$16</f>
        <v>16.399999999999999</v>
      </c>
      <c r="N27" s="18">
        <f>[23]Novembro!$K$17</f>
        <v>0</v>
      </c>
      <c r="O27" s="18">
        <f>[23]Novembro!$K$18</f>
        <v>0</v>
      </c>
      <c r="P27" s="18">
        <f>[23]Novembro!$K$19</f>
        <v>0</v>
      </c>
      <c r="Q27" s="18">
        <f>[23]Novembro!$K$20</f>
        <v>0</v>
      </c>
      <c r="R27" s="18">
        <f>[23]Novembro!$K$21</f>
        <v>0</v>
      </c>
      <c r="S27" s="18">
        <f>[23]Novembro!$K$22</f>
        <v>0</v>
      </c>
      <c r="T27" s="18">
        <f>[23]Novembro!$K$23</f>
        <v>0</v>
      </c>
      <c r="U27" s="18">
        <f>[23]Novembro!$K$24</f>
        <v>0</v>
      </c>
      <c r="V27" s="18">
        <f>[23]Novembro!$K$25</f>
        <v>0.8</v>
      </c>
      <c r="W27" s="18">
        <f>[23]Novembro!$K$26</f>
        <v>51.2</v>
      </c>
      <c r="X27" s="18">
        <f>[23]Novembro!$K$27</f>
        <v>0.2</v>
      </c>
      <c r="Y27" s="18">
        <f>[23]Novembro!$K$28</f>
        <v>0</v>
      </c>
      <c r="Z27" s="18">
        <f>[23]Novembro!$K$29</f>
        <v>13</v>
      </c>
      <c r="AA27" s="18">
        <f>[23]Novembro!$K$30</f>
        <v>39.6</v>
      </c>
      <c r="AB27" s="18">
        <f>[23]Novembro!$K$31</f>
        <v>0</v>
      </c>
      <c r="AC27" s="18">
        <f>[23]Novembro!$K$32</f>
        <v>2.5999999999999996</v>
      </c>
      <c r="AD27" s="18">
        <f>[23]Novembro!$K$33</f>
        <v>1.6</v>
      </c>
      <c r="AE27" s="18">
        <f>[23]Novembro!$K$34</f>
        <v>0</v>
      </c>
      <c r="AF27" s="36">
        <f>SUM(B27:AE27)</f>
        <v>172.99999999999997</v>
      </c>
      <c r="AG27" s="39">
        <f>MAX(B27:AE27)</f>
        <v>51.2</v>
      </c>
      <c r="AH27" s="43">
        <f t="shared" si="3"/>
        <v>15</v>
      </c>
    </row>
    <row r="28" spans="1:35" ht="17.100000000000001" customHeight="1" x14ac:dyDescent="0.2">
      <c r="A28" s="15" t="s">
        <v>18</v>
      </c>
      <c r="B28" s="18">
        <f>[24]Novembro!$K$5</f>
        <v>0</v>
      </c>
      <c r="C28" s="18">
        <f>[24]Novembro!$K$6</f>
        <v>0</v>
      </c>
      <c r="D28" s="18">
        <f>[24]Novembro!$K$7</f>
        <v>0</v>
      </c>
      <c r="E28" s="18">
        <f>[24]Novembro!$K$8</f>
        <v>0</v>
      </c>
      <c r="F28" s="18">
        <f>[24]Novembro!$K$9</f>
        <v>0</v>
      </c>
      <c r="G28" s="18">
        <f>[24]Novembro!$K$10</f>
        <v>0.2</v>
      </c>
      <c r="H28" s="18">
        <f>[24]Novembro!$K$11</f>
        <v>0</v>
      </c>
      <c r="I28" s="18">
        <f>[24]Novembro!$K$12</f>
        <v>0</v>
      </c>
      <c r="J28" s="18">
        <f>[24]Novembro!$K$13</f>
        <v>0</v>
      </c>
      <c r="K28" s="18">
        <f>[24]Novembro!$K$14</f>
        <v>0</v>
      </c>
      <c r="L28" s="18">
        <f>[24]Novembro!$K$15</f>
        <v>0</v>
      </c>
      <c r="M28" s="18">
        <f>[24]Novembro!$K$16</f>
        <v>0</v>
      </c>
      <c r="N28" s="18">
        <f>[24]Novembro!$K$17</f>
        <v>2.2000000000000002</v>
      </c>
      <c r="O28" s="18">
        <f>[24]Novembro!$K$18</f>
        <v>0</v>
      </c>
      <c r="P28" s="18">
        <f>[24]Novembro!$K$19</f>
        <v>0</v>
      </c>
      <c r="Q28" s="18">
        <f>[24]Novembro!$K$20</f>
        <v>0</v>
      </c>
      <c r="R28" s="18">
        <f>[24]Novembro!$K$21</f>
        <v>0</v>
      </c>
      <c r="S28" s="18">
        <f>[24]Novembro!$K$22</f>
        <v>0</v>
      </c>
      <c r="T28" s="18">
        <f>[24]Novembro!$K$23</f>
        <v>11.799999999999999</v>
      </c>
      <c r="U28" s="18">
        <f>[24]Novembro!$K$24</f>
        <v>0.6</v>
      </c>
      <c r="V28" s="18">
        <f>[24]Novembro!$K$25</f>
        <v>3.6000000000000005</v>
      </c>
      <c r="W28" s="18">
        <f>[24]Novembro!$K$26</f>
        <v>0.8</v>
      </c>
      <c r="X28" s="18">
        <f>[24]Novembro!$K$27</f>
        <v>0</v>
      </c>
      <c r="Y28" s="18">
        <f>[24]Novembro!$K$28</f>
        <v>0.2</v>
      </c>
      <c r="Z28" s="18">
        <f>[24]Novembro!$K$29</f>
        <v>0.2</v>
      </c>
      <c r="AA28" s="18">
        <f>[24]Novembro!$K$30</f>
        <v>0</v>
      </c>
      <c r="AB28" s="18">
        <f>[24]Novembro!$K$31</f>
        <v>0.2</v>
      </c>
      <c r="AC28" s="18">
        <f>[24]Novembro!$K$32</f>
        <v>0</v>
      </c>
      <c r="AD28" s="18">
        <f>[24]Novembro!$K$33</f>
        <v>0.2</v>
      </c>
      <c r="AE28" s="18">
        <f>[24]Novembro!$K$34</f>
        <v>0</v>
      </c>
      <c r="AF28" s="36">
        <f t="shared" si="1"/>
        <v>19.999999999999996</v>
      </c>
      <c r="AG28" s="39">
        <f t="shared" si="2"/>
        <v>11.799999999999999</v>
      </c>
      <c r="AH28" s="43">
        <f t="shared" si="3"/>
        <v>20</v>
      </c>
    </row>
    <row r="29" spans="1:35" ht="17.100000000000001" customHeight="1" x14ac:dyDescent="0.2">
      <c r="A29" s="15" t="s">
        <v>19</v>
      </c>
      <c r="B29" s="18">
        <f>[25]Novembro!$K$5</f>
        <v>1.2000000000000002</v>
      </c>
      <c r="C29" s="18">
        <f>[25]Novembro!$K$6</f>
        <v>0</v>
      </c>
      <c r="D29" s="18">
        <f>[25]Novembro!$K$7</f>
        <v>0</v>
      </c>
      <c r="E29" s="18">
        <f>[25]Novembro!$K$8</f>
        <v>92</v>
      </c>
      <c r="F29" s="18">
        <f>[25]Novembro!$K$9</f>
        <v>0</v>
      </c>
      <c r="G29" s="18">
        <f>[25]Novembro!$K$10</f>
        <v>0.4</v>
      </c>
      <c r="H29" s="18">
        <f>[25]Novembro!$K$11</f>
        <v>25.599999999999998</v>
      </c>
      <c r="I29" s="18">
        <f>[25]Novembro!$K$12</f>
        <v>18.2</v>
      </c>
      <c r="J29" s="18">
        <f>[25]Novembro!$K$13</f>
        <v>0.2</v>
      </c>
      <c r="K29" s="18">
        <f>[25]Novembro!$K$14</f>
        <v>0</v>
      </c>
      <c r="L29" s="18">
        <f>[25]Novembro!$K$15</f>
        <v>46.000000000000007</v>
      </c>
      <c r="M29" s="18">
        <f>[25]Novembro!$K$16</f>
        <v>3</v>
      </c>
      <c r="N29" s="18">
        <f>[25]Novembro!$K$17</f>
        <v>0</v>
      </c>
      <c r="O29" s="18">
        <f>[25]Novembro!$K$18</f>
        <v>0</v>
      </c>
      <c r="P29" s="18">
        <f>[25]Novembro!$K$19</f>
        <v>0</v>
      </c>
      <c r="Q29" s="18">
        <f>[25]Novembro!$K$20</f>
        <v>0</v>
      </c>
      <c r="R29" s="18">
        <f>[25]Novembro!$K$21</f>
        <v>0</v>
      </c>
      <c r="S29" s="18">
        <f>[25]Novembro!$K$22</f>
        <v>0</v>
      </c>
      <c r="T29" s="18">
        <f>[25]Novembro!$K$23</f>
        <v>0</v>
      </c>
      <c r="U29" s="18">
        <f>[25]Novembro!$K$24</f>
        <v>11</v>
      </c>
      <c r="V29" s="18">
        <f>[25]Novembro!$K$25</f>
        <v>9.1999999999999993</v>
      </c>
      <c r="W29" s="18">
        <f>[25]Novembro!$K$26</f>
        <v>1.2000000000000002</v>
      </c>
      <c r="X29" s="18">
        <f>[25]Novembro!$K$27</f>
        <v>0.2</v>
      </c>
      <c r="Y29" s="18">
        <f>[25]Novembro!$K$28</f>
        <v>2.6</v>
      </c>
      <c r="Z29" s="18">
        <f>[25]Novembro!$K$29</f>
        <v>17.2</v>
      </c>
      <c r="AA29" s="18">
        <f>[25]Novembro!$K$30</f>
        <v>0</v>
      </c>
      <c r="AB29" s="18">
        <f>[25]Novembro!$K$31</f>
        <v>0</v>
      </c>
      <c r="AC29" s="18">
        <f>[25]Novembro!$K$32</f>
        <v>0</v>
      </c>
      <c r="AD29" s="18">
        <f>[25]Novembro!$K$33</f>
        <v>0</v>
      </c>
      <c r="AE29" s="18">
        <f>[25]Novembro!$K$34</f>
        <v>15.8</v>
      </c>
      <c r="AF29" s="36">
        <f t="shared" si="1"/>
        <v>243.79999999999995</v>
      </c>
      <c r="AG29" s="39">
        <f t="shared" si="2"/>
        <v>92</v>
      </c>
      <c r="AH29" s="43">
        <f t="shared" si="3"/>
        <v>15</v>
      </c>
    </row>
    <row r="30" spans="1:35" ht="17.100000000000001" customHeight="1" x14ac:dyDescent="0.2">
      <c r="A30" s="15" t="s">
        <v>31</v>
      </c>
      <c r="B30" s="18">
        <f>[26]Novembro!$K$5</f>
        <v>0.4</v>
      </c>
      <c r="C30" s="18">
        <f>[26]Novembro!$K$6</f>
        <v>13.2</v>
      </c>
      <c r="D30" s="18">
        <f>[26]Novembro!$K$7</f>
        <v>0.4</v>
      </c>
      <c r="E30" s="18">
        <f>[26]Novembro!$K$8</f>
        <v>0</v>
      </c>
      <c r="F30" s="18">
        <f>[26]Novembro!$K$9</f>
        <v>14.599999999999998</v>
      </c>
      <c r="G30" s="18">
        <f>[26]Novembro!$K$10</f>
        <v>0</v>
      </c>
      <c r="H30" s="18">
        <f>[26]Novembro!$K$11</f>
        <v>0.2</v>
      </c>
      <c r="I30" s="18">
        <f>[26]Novembro!$K$12</f>
        <v>55.400000000000006</v>
      </c>
      <c r="J30" s="18">
        <f>[26]Novembro!$K$13</f>
        <v>0</v>
      </c>
      <c r="K30" s="18">
        <f>[26]Novembro!$K$14</f>
        <v>0</v>
      </c>
      <c r="L30" s="18">
        <f>[26]Novembro!$K$15</f>
        <v>0</v>
      </c>
      <c r="M30" s="18">
        <f>[26]Novembro!$K$16</f>
        <v>50.000000000000007</v>
      </c>
      <c r="N30" s="18">
        <f>[26]Novembro!$K$17</f>
        <v>0.2</v>
      </c>
      <c r="O30" s="18">
        <f>[26]Novembro!$K$18</f>
        <v>0</v>
      </c>
      <c r="P30" s="18">
        <f>[26]Novembro!$K$19</f>
        <v>0</v>
      </c>
      <c r="Q30" s="18">
        <f>[26]Novembro!$K$20</f>
        <v>0</v>
      </c>
      <c r="R30" s="18">
        <f>[26]Novembro!$K$21</f>
        <v>0</v>
      </c>
      <c r="S30" s="18">
        <f>[26]Novembro!$K$22</f>
        <v>0</v>
      </c>
      <c r="T30" s="18">
        <f>[26]Novembro!$K$23</f>
        <v>0</v>
      </c>
      <c r="U30" s="18">
        <f>[26]Novembro!$K$24</f>
        <v>0</v>
      </c>
      <c r="V30" s="18">
        <f>[26]Novembro!$K$25</f>
        <v>0</v>
      </c>
      <c r="W30" s="18">
        <f>[26]Novembro!$K$26</f>
        <v>0</v>
      </c>
      <c r="X30" s="18">
        <f>[26]Novembro!$K$27</f>
        <v>0.2</v>
      </c>
      <c r="Y30" s="18">
        <f>[26]Novembro!$K$28</f>
        <v>0.4</v>
      </c>
      <c r="Z30" s="18">
        <f>[26]Novembro!$K$29</f>
        <v>0.8</v>
      </c>
      <c r="AA30" s="18">
        <f>[26]Novembro!$K$30</f>
        <v>0.4</v>
      </c>
      <c r="AB30" s="18">
        <f>[26]Novembro!$K$31</f>
        <v>1.2</v>
      </c>
      <c r="AC30" s="18">
        <f>[26]Novembro!$K$32</f>
        <v>0.60000000000000009</v>
      </c>
      <c r="AD30" s="18">
        <f>[26]Novembro!$K$33</f>
        <v>0.60000000000000009</v>
      </c>
      <c r="AE30" s="18">
        <f>[26]Novembro!$K$34</f>
        <v>0.60000000000000009</v>
      </c>
      <c r="AF30" s="36">
        <f t="shared" si="1"/>
        <v>139.19999999999999</v>
      </c>
      <c r="AG30" s="39">
        <f t="shared" si="2"/>
        <v>55.400000000000006</v>
      </c>
      <c r="AH30" s="43">
        <f t="shared" si="3"/>
        <v>14</v>
      </c>
    </row>
    <row r="31" spans="1:35" ht="17.100000000000001" customHeight="1" x14ac:dyDescent="0.2">
      <c r="A31" s="15" t="s">
        <v>49</v>
      </c>
      <c r="B31" s="18">
        <f>[27]Novembro!$K$5</f>
        <v>0.2</v>
      </c>
      <c r="C31" s="18">
        <f>[27]Novembro!$K$6</f>
        <v>3.6</v>
      </c>
      <c r="D31" s="18">
        <f>[27]Novembro!$K$7</f>
        <v>2.8000000000000007</v>
      </c>
      <c r="E31" s="18">
        <f>[27]Novembro!$K$8</f>
        <v>8.6</v>
      </c>
      <c r="F31" s="18">
        <f>[27]Novembro!$K$9</f>
        <v>0</v>
      </c>
      <c r="G31" s="18">
        <f>[27]Novembro!$K$10</f>
        <v>17</v>
      </c>
      <c r="H31" s="18">
        <f>[27]Novembro!$K$11</f>
        <v>5.4</v>
      </c>
      <c r="I31" s="18">
        <f>[27]Novembro!$K$12</f>
        <v>17.799999999999997</v>
      </c>
      <c r="J31" s="18">
        <f>[27]Novembro!$K$13</f>
        <v>0</v>
      </c>
      <c r="K31" s="18">
        <f>[27]Novembro!$K$14</f>
        <v>33.4</v>
      </c>
      <c r="L31" s="18">
        <f>[27]Novembro!$K$15</f>
        <v>0</v>
      </c>
      <c r="M31" s="18">
        <f>[27]Novembro!$K$16</f>
        <v>5.2</v>
      </c>
      <c r="N31" s="18">
        <f>[27]Novembro!$K$17</f>
        <v>0</v>
      </c>
      <c r="O31" s="18">
        <f>[27]Novembro!$K$18</f>
        <v>0</v>
      </c>
      <c r="P31" s="18">
        <f>[27]Novembro!$K$19</f>
        <v>0</v>
      </c>
      <c r="Q31" s="18">
        <f>[27]Novembro!$K$20</f>
        <v>0</v>
      </c>
      <c r="R31" s="18">
        <f>[27]Novembro!$K$21</f>
        <v>0</v>
      </c>
      <c r="S31" s="18">
        <f>[27]Novembro!$K$22</f>
        <v>0</v>
      </c>
      <c r="T31" s="18">
        <f>[27]Novembro!$K$23</f>
        <v>0</v>
      </c>
      <c r="U31" s="18">
        <f>[27]Novembro!$K$24</f>
        <v>0</v>
      </c>
      <c r="V31" s="18">
        <f>[27]Novembro!$K$25</f>
        <v>22.4</v>
      </c>
      <c r="W31" s="18">
        <f>[27]Novembro!$K$26</f>
        <v>6.1999999999999993</v>
      </c>
      <c r="X31" s="18">
        <f>[27]Novembro!$K$27</f>
        <v>0.4</v>
      </c>
      <c r="Y31" s="18">
        <f>[27]Novembro!$K$28</f>
        <v>0.6</v>
      </c>
      <c r="Z31" s="18">
        <f>[27]Novembro!$K$29</f>
        <v>0.2</v>
      </c>
      <c r="AA31" s="18">
        <f>[27]Novembro!$K$30</f>
        <v>63.800000000000011</v>
      </c>
      <c r="AB31" s="18">
        <f>[27]Novembro!$K$31</f>
        <v>0</v>
      </c>
      <c r="AC31" s="18">
        <f>[27]Novembro!$K$32</f>
        <v>0.6</v>
      </c>
      <c r="AD31" s="18">
        <f>[27]Novembro!$K$33</f>
        <v>0.2</v>
      </c>
      <c r="AE31" s="18">
        <f>[27]Novembro!$K$34</f>
        <v>3.6</v>
      </c>
      <c r="AF31" s="36">
        <f>SUM(B31:AE31)</f>
        <v>192</v>
      </c>
      <c r="AG31" s="39">
        <f>MAX(B31:AE31)</f>
        <v>63.800000000000011</v>
      </c>
      <c r="AH31" s="43">
        <f t="shared" si="3"/>
        <v>12</v>
      </c>
    </row>
    <row r="32" spans="1:35" ht="17.100000000000001" customHeight="1" x14ac:dyDescent="0.2">
      <c r="A32" s="15" t="s">
        <v>20</v>
      </c>
      <c r="B32" s="17">
        <f>[28]Novembro!$K$5</f>
        <v>2.1999999999999997</v>
      </c>
      <c r="C32" s="17">
        <f>[28]Novembro!$K$6</f>
        <v>0</v>
      </c>
      <c r="D32" s="17">
        <f>[28]Novembro!$K$7</f>
        <v>6</v>
      </c>
      <c r="E32" s="17">
        <f>[28]Novembro!$K$8</f>
        <v>14.8</v>
      </c>
      <c r="F32" s="17">
        <f>[28]Novembro!$K$9</f>
        <v>1.4</v>
      </c>
      <c r="G32" s="17">
        <f>[28]Novembro!$K$10</f>
        <v>0</v>
      </c>
      <c r="H32" s="17">
        <f>[28]Novembro!$K$11</f>
        <v>0</v>
      </c>
      <c r="I32" s="17">
        <f>[28]Novembro!$K$12</f>
        <v>0.4</v>
      </c>
      <c r="J32" s="17">
        <f>[28]Novembro!$K$13</f>
        <v>0.2</v>
      </c>
      <c r="K32" s="17">
        <f>[28]Novembro!$K$14</f>
        <v>0</v>
      </c>
      <c r="L32" s="17">
        <f>[28]Novembro!$K$15</f>
        <v>0.4</v>
      </c>
      <c r="M32" s="17">
        <f>[28]Novembro!$K$16</f>
        <v>29.599999999999998</v>
      </c>
      <c r="N32" s="17">
        <f>[28]Novembro!$K$17</f>
        <v>0</v>
      </c>
      <c r="O32" s="17">
        <f>[28]Novembro!$K$18</f>
        <v>0</v>
      </c>
      <c r="P32" s="17">
        <f>[28]Novembro!$K$19</f>
        <v>0</v>
      </c>
      <c r="Q32" s="17">
        <f>[28]Novembro!$K$20</f>
        <v>0</v>
      </c>
      <c r="R32" s="17">
        <f>[28]Novembro!$K$21</f>
        <v>0</v>
      </c>
      <c r="S32" s="17">
        <f>[28]Novembro!$K$22</f>
        <v>0</v>
      </c>
      <c r="T32" s="17">
        <f>[28]Novembro!$K$23</f>
        <v>19.599999999999998</v>
      </c>
      <c r="U32" s="17">
        <f>[28]Novembro!$K$24</f>
        <v>0</v>
      </c>
      <c r="V32" s="17">
        <f>[28]Novembro!$K$25</f>
        <v>0</v>
      </c>
      <c r="W32" s="17">
        <f>[28]Novembro!$K$26</f>
        <v>12</v>
      </c>
      <c r="X32" s="17">
        <f>[28]Novembro!$K$27</f>
        <v>2.6</v>
      </c>
      <c r="Y32" s="17">
        <f>[28]Novembro!$K$28</f>
        <v>6.6</v>
      </c>
      <c r="Z32" s="17">
        <f>[28]Novembro!$K$29</f>
        <v>37.4</v>
      </c>
      <c r="AA32" s="17">
        <f>[28]Novembro!$K$30</f>
        <v>9.8000000000000007</v>
      </c>
      <c r="AB32" s="17">
        <f>[28]Novembro!$K$31</f>
        <v>0.60000000000000009</v>
      </c>
      <c r="AC32" s="17">
        <f>[28]Novembro!$K$32</f>
        <v>1.6</v>
      </c>
      <c r="AD32" s="17">
        <f>[28]Novembro!$K$33</f>
        <v>3.0000000000000009</v>
      </c>
      <c r="AE32" s="17">
        <f>[28]Novembro!$K$34</f>
        <v>0.2</v>
      </c>
      <c r="AF32" s="36">
        <f t="shared" si="1"/>
        <v>148.39999999999998</v>
      </c>
      <c r="AG32" s="39">
        <f>MAX(B32:AE32)</f>
        <v>37.4</v>
      </c>
      <c r="AH32" s="43">
        <f t="shared" si="3"/>
        <v>12</v>
      </c>
    </row>
    <row r="33" spans="1:35" s="5" customFormat="1" ht="17.100000000000001" customHeight="1" x14ac:dyDescent="0.2">
      <c r="A33" s="29" t="s">
        <v>33</v>
      </c>
      <c r="B33" s="30">
        <f t="shared" ref="B33:AG33" si="6">MAX(B5:B32)</f>
        <v>19.2</v>
      </c>
      <c r="C33" s="30">
        <f t="shared" si="6"/>
        <v>100.80000000000001</v>
      </c>
      <c r="D33" s="30">
        <f t="shared" si="6"/>
        <v>53.600000000000016</v>
      </c>
      <c r="E33" s="30">
        <f t="shared" si="6"/>
        <v>92</v>
      </c>
      <c r="F33" s="30">
        <f t="shared" si="6"/>
        <v>14.599999999999998</v>
      </c>
      <c r="G33" s="30">
        <f t="shared" si="6"/>
        <v>63.8</v>
      </c>
      <c r="H33" s="30">
        <f t="shared" si="6"/>
        <v>25.599999999999998</v>
      </c>
      <c r="I33" s="30">
        <f t="shared" si="6"/>
        <v>55.400000000000006</v>
      </c>
      <c r="J33" s="30">
        <f t="shared" si="6"/>
        <v>5.8</v>
      </c>
      <c r="K33" s="30">
        <f t="shared" si="6"/>
        <v>37.199999999999996</v>
      </c>
      <c r="L33" s="30">
        <f t="shared" si="6"/>
        <v>46.000000000000007</v>
      </c>
      <c r="M33" s="30">
        <f t="shared" si="6"/>
        <v>84.200000000000017</v>
      </c>
      <c r="N33" s="30">
        <f t="shared" si="6"/>
        <v>19.399999999999999</v>
      </c>
      <c r="O33" s="30">
        <f t="shared" si="6"/>
        <v>2.8000000000000003</v>
      </c>
      <c r="P33" s="30">
        <f t="shared" si="6"/>
        <v>0</v>
      </c>
      <c r="Q33" s="30">
        <f t="shared" si="6"/>
        <v>0</v>
      </c>
      <c r="R33" s="30">
        <f t="shared" si="6"/>
        <v>0</v>
      </c>
      <c r="S33" s="30">
        <f t="shared" si="6"/>
        <v>0.2</v>
      </c>
      <c r="T33" s="30">
        <f t="shared" si="6"/>
        <v>44.6</v>
      </c>
      <c r="U33" s="30">
        <f t="shared" si="6"/>
        <v>71.2</v>
      </c>
      <c r="V33" s="30">
        <f t="shared" si="6"/>
        <v>34.200000000000003</v>
      </c>
      <c r="W33" s="30">
        <f t="shared" si="6"/>
        <v>76.600000000000009</v>
      </c>
      <c r="X33" s="30">
        <f t="shared" si="6"/>
        <v>17.400000000000002</v>
      </c>
      <c r="Y33" s="30">
        <f t="shared" si="6"/>
        <v>40.400000000000006</v>
      </c>
      <c r="Z33" s="30">
        <f t="shared" si="6"/>
        <v>64.2</v>
      </c>
      <c r="AA33" s="30">
        <f t="shared" si="6"/>
        <v>68.199999999999989</v>
      </c>
      <c r="AB33" s="30">
        <f t="shared" si="6"/>
        <v>12.799999999999997</v>
      </c>
      <c r="AC33" s="30">
        <f t="shared" si="6"/>
        <v>30.799999999999997</v>
      </c>
      <c r="AD33" s="30">
        <f t="shared" si="6"/>
        <v>44.199999999999996</v>
      </c>
      <c r="AE33" s="30">
        <f t="shared" si="6"/>
        <v>44.399999999999991</v>
      </c>
      <c r="AF33" s="35">
        <f t="shared" si="6"/>
        <v>375.39999999999992</v>
      </c>
      <c r="AG33" s="40">
        <f t="shared" si="6"/>
        <v>100.80000000000001</v>
      </c>
      <c r="AH33" s="43"/>
    </row>
    <row r="34" spans="1:35" s="11" customFormat="1" x14ac:dyDescent="0.2">
      <c r="A34" s="32" t="s">
        <v>36</v>
      </c>
      <c r="B34" s="33">
        <f t="shared" ref="B34:AF34" si="7">SUM(B5:B32)</f>
        <v>57.800000000000004</v>
      </c>
      <c r="C34" s="33">
        <f t="shared" si="7"/>
        <v>318.79999999999995</v>
      </c>
      <c r="D34" s="33">
        <f t="shared" si="7"/>
        <v>124.80000000000001</v>
      </c>
      <c r="E34" s="33">
        <f t="shared" si="7"/>
        <v>228.80000000000004</v>
      </c>
      <c r="F34" s="33">
        <f t="shared" si="7"/>
        <v>44.999999999999993</v>
      </c>
      <c r="G34" s="33">
        <f t="shared" si="7"/>
        <v>120.80000000000001</v>
      </c>
      <c r="H34" s="33">
        <f t="shared" si="7"/>
        <v>40.6</v>
      </c>
      <c r="I34" s="33">
        <f t="shared" si="7"/>
        <v>600.59999999999991</v>
      </c>
      <c r="J34" s="33">
        <f t="shared" si="7"/>
        <v>10.199999999999998</v>
      </c>
      <c r="K34" s="33">
        <f t="shared" si="7"/>
        <v>77.8</v>
      </c>
      <c r="L34" s="33">
        <f t="shared" si="7"/>
        <v>115.60000000000002</v>
      </c>
      <c r="M34" s="33">
        <f t="shared" si="7"/>
        <v>770.2</v>
      </c>
      <c r="N34" s="33">
        <f t="shared" si="7"/>
        <v>23.399999999999995</v>
      </c>
      <c r="O34" s="33">
        <f t="shared" si="7"/>
        <v>3.0000000000000004</v>
      </c>
      <c r="P34" s="33">
        <f t="shared" si="7"/>
        <v>0</v>
      </c>
      <c r="Q34" s="33">
        <f t="shared" si="7"/>
        <v>0</v>
      </c>
      <c r="R34" s="33">
        <f t="shared" si="7"/>
        <v>0</v>
      </c>
      <c r="S34" s="33">
        <f t="shared" si="7"/>
        <v>0.2</v>
      </c>
      <c r="T34" s="33">
        <f t="shared" si="7"/>
        <v>141</v>
      </c>
      <c r="U34" s="33">
        <f t="shared" si="7"/>
        <v>193.00000000000003</v>
      </c>
      <c r="V34" s="33">
        <f t="shared" si="7"/>
        <v>205.20000000000002</v>
      </c>
      <c r="W34" s="33">
        <f t="shared" si="7"/>
        <v>674.00000000000034</v>
      </c>
      <c r="X34" s="33">
        <f t="shared" si="7"/>
        <v>68.400000000000034</v>
      </c>
      <c r="Y34" s="33">
        <f t="shared" si="7"/>
        <v>126.8</v>
      </c>
      <c r="Z34" s="33">
        <f t="shared" si="7"/>
        <v>524.79999999999995</v>
      </c>
      <c r="AA34" s="33">
        <f t="shared" si="7"/>
        <v>536.39999999999986</v>
      </c>
      <c r="AB34" s="33">
        <f t="shared" si="7"/>
        <v>67.999999999999986</v>
      </c>
      <c r="AC34" s="33">
        <f t="shared" si="7"/>
        <v>134.99999999999997</v>
      </c>
      <c r="AD34" s="33">
        <f t="shared" si="7"/>
        <v>76</v>
      </c>
      <c r="AE34" s="33">
        <f t="shared" si="7"/>
        <v>163.39999999999995</v>
      </c>
      <c r="AF34" s="36">
        <f t="shared" si="7"/>
        <v>5449.5999999999985</v>
      </c>
      <c r="AG34" s="41"/>
      <c r="AH34" s="43"/>
    </row>
    <row r="35" spans="1:35" s="56" customFormat="1" x14ac:dyDescent="0.2">
      <c r="A35" s="76"/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7"/>
      <c r="AG35" s="78"/>
    </row>
    <row r="36" spans="1:35" s="56" customFormat="1" x14ac:dyDescent="0.2">
      <c r="A36" s="76"/>
      <c r="B36" s="76"/>
      <c r="C36" s="79"/>
      <c r="D36" s="79" t="s">
        <v>134</v>
      </c>
      <c r="E36" s="79"/>
      <c r="F36" s="79"/>
      <c r="G36" s="79"/>
      <c r="H36" s="76"/>
      <c r="I36" s="76"/>
      <c r="J36" s="76"/>
      <c r="K36" s="76"/>
      <c r="L36" s="76"/>
      <c r="M36" s="76" t="s">
        <v>50</v>
      </c>
      <c r="N36" s="76"/>
      <c r="O36" s="76"/>
      <c r="P36" s="76"/>
      <c r="Q36" s="76"/>
      <c r="R36" s="76"/>
      <c r="S36" s="76"/>
      <c r="T36" s="76"/>
      <c r="U36" s="76"/>
      <c r="V36" s="76" t="s">
        <v>132</v>
      </c>
      <c r="W36" s="76"/>
      <c r="X36" s="76"/>
      <c r="Y36" s="76"/>
      <c r="Z36" s="76"/>
      <c r="AA36" s="76"/>
      <c r="AB36" s="76"/>
      <c r="AC36" s="76"/>
      <c r="AD36" s="77"/>
      <c r="AE36" s="76"/>
      <c r="AF36" s="76"/>
      <c r="AG36" s="77"/>
      <c r="AH36" s="76"/>
    </row>
    <row r="37" spans="1:35" s="56" customFormat="1" x14ac:dyDescent="0.2">
      <c r="A37" s="76"/>
      <c r="B37" s="76"/>
      <c r="C37" s="76"/>
      <c r="D37" s="76"/>
      <c r="E37" s="76"/>
      <c r="F37" s="76"/>
      <c r="G37" s="76"/>
      <c r="H37" s="76"/>
      <c r="I37" s="76"/>
      <c r="J37" s="80"/>
      <c r="K37" s="80"/>
      <c r="L37" s="80"/>
      <c r="M37" s="80" t="s">
        <v>51</v>
      </c>
      <c r="N37" s="80"/>
      <c r="O37" s="80"/>
      <c r="P37" s="80"/>
      <c r="Q37" s="76"/>
      <c r="R37" s="76"/>
      <c r="S37" s="76"/>
      <c r="T37" s="76"/>
      <c r="U37" s="76"/>
      <c r="V37" s="80" t="s">
        <v>133</v>
      </c>
      <c r="W37" s="80"/>
      <c r="X37" s="76"/>
      <c r="Y37" s="76"/>
      <c r="Z37" s="76"/>
      <c r="AA37" s="76"/>
      <c r="AB37" s="76"/>
      <c r="AC37" s="76"/>
      <c r="AD37" s="77"/>
      <c r="AE37" s="78"/>
      <c r="AG37" s="76"/>
      <c r="AH37" s="76"/>
      <c r="AI37" s="76"/>
    </row>
    <row r="38" spans="1:35" s="56" customFormat="1" x14ac:dyDescent="0.2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81"/>
      <c r="R38" s="81"/>
      <c r="S38" s="81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7"/>
      <c r="AG38" s="78"/>
      <c r="AH38" s="82"/>
    </row>
    <row r="40" spans="1:35" x14ac:dyDescent="0.2">
      <c r="H40" s="27"/>
      <c r="I40" s="27"/>
      <c r="J40" s="28"/>
      <c r="K40" s="27"/>
      <c r="L40" s="27"/>
      <c r="M40" s="27"/>
      <c r="N40" s="27"/>
      <c r="O40" s="27"/>
      <c r="P40" s="28"/>
      <c r="Q40" s="27"/>
      <c r="R40" s="27"/>
      <c r="S40" s="27"/>
      <c r="T40" s="27"/>
      <c r="U40" s="27"/>
      <c r="V40" s="27"/>
      <c r="W40" s="27"/>
      <c r="X40" s="27"/>
      <c r="Y40" s="27"/>
      <c r="Z40" s="27"/>
    </row>
    <row r="41" spans="1:35" x14ac:dyDescent="0.2">
      <c r="E41" s="46"/>
      <c r="F41" s="46"/>
      <c r="G41" s="46"/>
      <c r="H41" s="46"/>
      <c r="I41" s="46"/>
      <c r="J41" s="46"/>
      <c r="K41" s="46"/>
      <c r="L41" s="46"/>
      <c r="M41" s="46"/>
    </row>
    <row r="43" spans="1:35" x14ac:dyDescent="0.2">
      <c r="AG43" s="26"/>
    </row>
    <row r="44" spans="1:35" x14ac:dyDescent="0.2">
      <c r="AH44" s="13" t="s">
        <v>52</v>
      </c>
    </row>
    <row r="47" spans="1:35" x14ac:dyDescent="0.2">
      <c r="N47" s="2" t="s">
        <v>52</v>
      </c>
    </row>
    <row r="48" spans="1:35" x14ac:dyDescent="0.2">
      <c r="D48" s="2" t="s">
        <v>52</v>
      </c>
    </row>
  </sheetData>
  <mergeCells count="33">
    <mergeCell ref="A1:AG1"/>
    <mergeCell ref="B2:AG2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V3:V4"/>
    <mergeCell ref="W3:W4"/>
    <mergeCell ref="E3:E4"/>
    <mergeCell ref="F3:F4"/>
    <mergeCell ref="G3:G4"/>
    <mergeCell ref="J3:J4"/>
    <mergeCell ref="A2:A4"/>
    <mergeCell ref="B3:B4"/>
    <mergeCell ref="C3:C4"/>
    <mergeCell ref="D3:D4"/>
    <mergeCell ref="AE3:AE4"/>
    <mergeCell ref="S3:S4"/>
    <mergeCell ref="R3:R4"/>
    <mergeCell ref="Q3:Q4"/>
    <mergeCell ref="M3:M4"/>
    <mergeCell ref="N3:N4"/>
    <mergeCell ref="O3:O4"/>
    <mergeCell ref="AA3:AA4"/>
    <mergeCell ref="T3:T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F8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view="pageLayout" zoomScaleNormal="100" workbookViewId="0">
      <selection activeCell="C34" sqref="C34"/>
    </sheetView>
  </sheetViews>
  <sheetFormatPr defaultRowHeight="12.75" x14ac:dyDescent="0.2"/>
  <cols>
    <col min="1" max="1" width="30.28515625" customWidth="1"/>
    <col min="2" max="2" width="9.5703125" style="74" customWidth="1"/>
    <col min="3" max="3" width="9.5703125" style="75" customWidth="1"/>
    <col min="4" max="4" width="9.5703125" style="74" customWidth="1"/>
    <col min="5" max="5" width="9.85546875" style="74" customWidth="1"/>
    <col min="6" max="6" width="9.5703125" style="74" customWidth="1"/>
    <col min="7" max="7" width="16.140625" bestFit="1" customWidth="1"/>
    <col min="8" max="8" width="9.7109375" customWidth="1"/>
    <col min="9" max="9" width="54.8554687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49" customFormat="1" ht="42.75" customHeight="1" x14ac:dyDescent="0.2">
      <c r="A1" s="47" t="s">
        <v>56</v>
      </c>
      <c r="B1" s="47" t="s">
        <v>57</v>
      </c>
      <c r="C1" s="47" t="s">
        <v>58</v>
      </c>
      <c r="D1" s="47" t="s">
        <v>59</v>
      </c>
      <c r="E1" s="47" t="s">
        <v>60</v>
      </c>
      <c r="F1" s="47" t="s">
        <v>61</v>
      </c>
      <c r="G1" s="47" t="s">
        <v>62</v>
      </c>
      <c r="H1" s="47" t="s">
        <v>63</v>
      </c>
      <c r="I1" s="47" t="s">
        <v>64</v>
      </c>
      <c r="J1" s="48"/>
      <c r="K1" s="48"/>
      <c r="L1" s="48"/>
      <c r="M1" s="48"/>
    </row>
    <row r="2" spans="1:13" s="54" customFormat="1" x14ac:dyDescent="0.2">
      <c r="A2" s="50" t="s">
        <v>65</v>
      </c>
      <c r="B2" s="50" t="s">
        <v>66</v>
      </c>
      <c r="C2" s="51" t="s">
        <v>67</v>
      </c>
      <c r="D2" s="51">
        <v>-20.444199999999999</v>
      </c>
      <c r="E2" s="51">
        <v>-52.875599999999999</v>
      </c>
      <c r="F2" s="51">
        <v>388</v>
      </c>
      <c r="G2" s="52">
        <v>40405</v>
      </c>
      <c r="H2" s="53">
        <v>1</v>
      </c>
      <c r="I2" s="51" t="s">
        <v>68</v>
      </c>
      <c r="J2" s="48"/>
      <c r="K2" s="48"/>
      <c r="L2" s="48"/>
      <c r="M2" s="48"/>
    </row>
    <row r="3" spans="1:13" ht="12.75" customHeight="1" x14ac:dyDescent="0.2">
      <c r="A3" s="50" t="s">
        <v>0</v>
      </c>
      <c r="B3" s="50" t="s">
        <v>66</v>
      </c>
      <c r="C3" s="51" t="s">
        <v>69</v>
      </c>
      <c r="D3" s="53">
        <v>-23.002500000000001</v>
      </c>
      <c r="E3" s="53">
        <v>-55.3294</v>
      </c>
      <c r="F3" s="53">
        <v>431</v>
      </c>
      <c r="G3" s="55">
        <v>39611</v>
      </c>
      <c r="H3" s="53">
        <v>1</v>
      </c>
      <c r="I3" s="51" t="s">
        <v>70</v>
      </c>
      <c r="J3" s="56"/>
      <c r="K3" s="56"/>
      <c r="L3" s="56"/>
      <c r="M3" s="56"/>
    </row>
    <row r="4" spans="1:13" x14ac:dyDescent="0.2">
      <c r="A4" s="50" t="s">
        <v>1</v>
      </c>
      <c r="B4" s="50" t="s">
        <v>66</v>
      </c>
      <c r="C4" s="51" t="s">
        <v>71</v>
      </c>
      <c r="D4" s="57">
        <v>-20.4756</v>
      </c>
      <c r="E4" s="57">
        <v>-55.783900000000003</v>
      </c>
      <c r="F4" s="57">
        <v>155</v>
      </c>
      <c r="G4" s="55">
        <v>39022</v>
      </c>
      <c r="H4" s="53">
        <v>1</v>
      </c>
      <c r="I4" s="51" t="s">
        <v>72</v>
      </c>
      <c r="J4" s="56"/>
      <c r="K4" s="56"/>
      <c r="L4" s="56"/>
      <c r="M4" s="56"/>
    </row>
    <row r="5" spans="1:13" s="59" customFormat="1" x14ac:dyDescent="0.2">
      <c r="A5" s="50" t="s">
        <v>46</v>
      </c>
      <c r="B5" s="50" t="s">
        <v>66</v>
      </c>
      <c r="C5" s="51" t="s">
        <v>73</v>
      </c>
      <c r="D5" s="57">
        <v>-22.1008</v>
      </c>
      <c r="E5" s="57">
        <v>-56.54</v>
      </c>
      <c r="F5" s="57">
        <v>208</v>
      </c>
      <c r="G5" s="55">
        <v>40764</v>
      </c>
      <c r="H5" s="53">
        <v>1</v>
      </c>
      <c r="I5" s="58" t="s">
        <v>74</v>
      </c>
      <c r="J5" s="56"/>
      <c r="K5" s="56"/>
      <c r="L5" s="56"/>
      <c r="M5" s="56"/>
    </row>
    <row r="6" spans="1:13" s="59" customFormat="1" x14ac:dyDescent="0.2">
      <c r="A6" s="50" t="s">
        <v>53</v>
      </c>
      <c r="B6" s="50" t="s">
        <v>66</v>
      </c>
      <c r="C6" s="51" t="s">
        <v>75</v>
      </c>
      <c r="D6" s="57">
        <v>-21.7514</v>
      </c>
      <c r="E6" s="57">
        <v>-52.470599999999997</v>
      </c>
      <c r="F6" s="57">
        <v>387</v>
      </c>
      <c r="G6" s="55">
        <v>41354</v>
      </c>
      <c r="H6" s="53">
        <v>1</v>
      </c>
      <c r="I6" s="58" t="s">
        <v>76</v>
      </c>
      <c r="J6" s="56"/>
      <c r="K6" s="56"/>
      <c r="L6" s="56"/>
      <c r="M6" s="56"/>
    </row>
    <row r="7" spans="1:13" x14ac:dyDescent="0.2">
      <c r="A7" s="50" t="s">
        <v>2</v>
      </c>
      <c r="B7" s="50" t="s">
        <v>66</v>
      </c>
      <c r="C7" s="51" t="s">
        <v>77</v>
      </c>
      <c r="D7" s="57">
        <v>-20.45</v>
      </c>
      <c r="E7" s="57">
        <v>-54.616599999999998</v>
      </c>
      <c r="F7" s="57">
        <v>530</v>
      </c>
      <c r="G7" s="55">
        <v>37145</v>
      </c>
      <c r="H7" s="53">
        <v>1</v>
      </c>
      <c r="I7" s="51" t="s">
        <v>78</v>
      </c>
      <c r="J7" s="56"/>
      <c r="K7" s="56"/>
      <c r="L7" s="56"/>
      <c r="M7" s="56"/>
    </row>
    <row r="8" spans="1:13" x14ac:dyDescent="0.2">
      <c r="A8" s="50" t="s">
        <v>3</v>
      </c>
      <c r="B8" s="50" t="s">
        <v>66</v>
      </c>
      <c r="C8" s="51" t="s">
        <v>79</v>
      </c>
      <c r="D8" s="53">
        <v>-19.122499999999999</v>
      </c>
      <c r="E8" s="53">
        <v>-51.720799999999997</v>
      </c>
      <c r="F8" s="57">
        <v>516</v>
      </c>
      <c r="G8" s="55">
        <v>39515</v>
      </c>
      <c r="H8" s="53">
        <v>1</v>
      </c>
      <c r="I8" s="51" t="s">
        <v>80</v>
      </c>
      <c r="J8" s="56"/>
      <c r="K8" s="56"/>
      <c r="L8" s="56"/>
      <c r="M8" s="56"/>
    </row>
    <row r="9" spans="1:13" x14ac:dyDescent="0.2">
      <c r="A9" s="50" t="s">
        <v>4</v>
      </c>
      <c r="B9" s="50" t="s">
        <v>66</v>
      </c>
      <c r="C9" s="51" t="s">
        <v>81</v>
      </c>
      <c r="D9" s="57">
        <v>-18.802199999999999</v>
      </c>
      <c r="E9" s="57">
        <v>-52.602800000000002</v>
      </c>
      <c r="F9" s="57">
        <v>818</v>
      </c>
      <c r="G9" s="55">
        <v>39070</v>
      </c>
      <c r="H9" s="53">
        <v>1</v>
      </c>
      <c r="I9" s="51" t="s">
        <v>82</v>
      </c>
      <c r="J9" s="56"/>
      <c r="K9" s="56"/>
      <c r="L9" s="56"/>
      <c r="M9" s="56"/>
    </row>
    <row r="10" spans="1:13" ht="13.5" customHeight="1" x14ac:dyDescent="0.2">
      <c r="A10" s="50" t="s">
        <v>5</v>
      </c>
      <c r="B10" s="50" t="s">
        <v>66</v>
      </c>
      <c r="C10" s="51" t="s">
        <v>83</v>
      </c>
      <c r="D10" s="57">
        <v>-18.996700000000001</v>
      </c>
      <c r="E10" s="57">
        <v>-57.637500000000003</v>
      </c>
      <c r="F10" s="57">
        <v>126</v>
      </c>
      <c r="G10" s="55">
        <v>39017</v>
      </c>
      <c r="H10" s="53">
        <v>1</v>
      </c>
      <c r="I10" s="51" t="s">
        <v>84</v>
      </c>
      <c r="J10" s="56"/>
      <c r="K10" s="56"/>
      <c r="L10" s="56"/>
      <c r="M10" s="56"/>
    </row>
    <row r="11" spans="1:13" ht="13.5" customHeight="1" x14ac:dyDescent="0.2">
      <c r="A11" s="50" t="s">
        <v>48</v>
      </c>
      <c r="B11" s="50" t="s">
        <v>66</v>
      </c>
      <c r="C11" s="51" t="s">
        <v>85</v>
      </c>
      <c r="D11" s="57">
        <v>-18.4922</v>
      </c>
      <c r="E11" s="57">
        <v>-53.167200000000001</v>
      </c>
      <c r="F11" s="57">
        <v>730</v>
      </c>
      <c r="G11" s="55">
        <v>41247</v>
      </c>
      <c r="H11" s="53">
        <v>1</v>
      </c>
      <c r="I11" s="58" t="s">
        <v>86</v>
      </c>
      <c r="J11" s="56"/>
      <c r="K11" s="56"/>
      <c r="L11" s="56"/>
      <c r="M11" s="56"/>
    </row>
    <row r="12" spans="1:13" x14ac:dyDescent="0.2">
      <c r="A12" s="50" t="s">
        <v>6</v>
      </c>
      <c r="B12" s="50" t="s">
        <v>66</v>
      </c>
      <c r="C12" s="51" t="s">
        <v>87</v>
      </c>
      <c r="D12" s="57">
        <v>-18.304400000000001</v>
      </c>
      <c r="E12" s="57">
        <v>-54.440899999999999</v>
      </c>
      <c r="F12" s="57">
        <v>252</v>
      </c>
      <c r="G12" s="55">
        <v>39028</v>
      </c>
      <c r="H12" s="53">
        <v>1</v>
      </c>
      <c r="I12" s="51" t="s">
        <v>88</v>
      </c>
      <c r="J12" s="56"/>
      <c r="K12" s="56"/>
      <c r="L12" s="56"/>
      <c r="M12" s="56"/>
    </row>
    <row r="13" spans="1:13" x14ac:dyDescent="0.2">
      <c r="A13" s="50" t="s">
        <v>7</v>
      </c>
      <c r="B13" s="50" t="s">
        <v>66</v>
      </c>
      <c r="C13" s="51" t="s">
        <v>89</v>
      </c>
      <c r="D13" s="57">
        <v>-22.193899999999999</v>
      </c>
      <c r="E13" s="60">
        <v>-54.9114</v>
      </c>
      <c r="F13" s="57">
        <v>469</v>
      </c>
      <c r="G13" s="55">
        <v>39011</v>
      </c>
      <c r="H13" s="53">
        <v>1</v>
      </c>
      <c r="I13" s="51" t="s">
        <v>90</v>
      </c>
      <c r="J13" s="56"/>
      <c r="K13" s="56"/>
      <c r="L13" s="56"/>
      <c r="M13" s="56"/>
    </row>
    <row r="14" spans="1:13" x14ac:dyDescent="0.2">
      <c r="A14" s="50" t="s">
        <v>91</v>
      </c>
      <c r="B14" s="50" t="s">
        <v>66</v>
      </c>
      <c r="C14" s="51" t="s">
        <v>92</v>
      </c>
      <c r="D14" s="53">
        <v>-23.449400000000001</v>
      </c>
      <c r="E14" s="53">
        <v>-54.181699999999999</v>
      </c>
      <c r="F14" s="53">
        <v>336</v>
      </c>
      <c r="G14" s="55">
        <v>39598</v>
      </c>
      <c r="H14" s="53">
        <v>1</v>
      </c>
      <c r="I14" s="51" t="s">
        <v>93</v>
      </c>
      <c r="J14" s="56"/>
      <c r="K14" s="56"/>
      <c r="L14" s="56"/>
      <c r="M14" s="56"/>
    </row>
    <row r="15" spans="1:13" x14ac:dyDescent="0.2">
      <c r="A15" s="50" t="s">
        <v>9</v>
      </c>
      <c r="B15" s="50" t="s">
        <v>66</v>
      </c>
      <c r="C15" s="51" t="s">
        <v>94</v>
      </c>
      <c r="D15" s="57">
        <v>-22.3</v>
      </c>
      <c r="E15" s="57">
        <v>-53.816600000000001</v>
      </c>
      <c r="F15" s="57">
        <v>373.29</v>
      </c>
      <c r="G15" s="55">
        <v>37662</v>
      </c>
      <c r="H15" s="53">
        <v>1</v>
      </c>
      <c r="I15" s="51" t="s">
        <v>95</v>
      </c>
      <c r="J15" s="56"/>
      <c r="K15" s="56"/>
      <c r="L15" s="56"/>
      <c r="M15" s="56"/>
    </row>
    <row r="16" spans="1:13" s="59" customFormat="1" x14ac:dyDescent="0.2">
      <c r="A16" s="50" t="s">
        <v>47</v>
      </c>
      <c r="B16" s="50" t="s">
        <v>66</v>
      </c>
      <c r="C16" s="51" t="s">
        <v>96</v>
      </c>
      <c r="D16" s="57">
        <v>-21.478200000000001</v>
      </c>
      <c r="E16" s="57">
        <v>-56.136899999999997</v>
      </c>
      <c r="F16" s="57">
        <v>249</v>
      </c>
      <c r="G16" s="55">
        <v>40759</v>
      </c>
      <c r="H16" s="53">
        <v>1</v>
      </c>
      <c r="I16" s="58" t="s">
        <v>97</v>
      </c>
      <c r="J16" s="56"/>
      <c r="K16" s="56"/>
      <c r="L16" s="56"/>
      <c r="M16" s="56"/>
    </row>
    <row r="17" spans="1:13" x14ac:dyDescent="0.2">
      <c r="A17" s="50" t="s">
        <v>10</v>
      </c>
      <c r="B17" s="50" t="s">
        <v>66</v>
      </c>
      <c r="C17" s="51" t="s">
        <v>98</v>
      </c>
      <c r="D17" s="53">
        <v>-22.857199999999999</v>
      </c>
      <c r="E17" s="53">
        <v>-54.605600000000003</v>
      </c>
      <c r="F17" s="53">
        <v>379</v>
      </c>
      <c r="G17" s="55">
        <v>39617</v>
      </c>
      <c r="H17" s="53">
        <v>1</v>
      </c>
      <c r="I17" s="51" t="s">
        <v>99</v>
      </c>
      <c r="J17" s="56"/>
      <c r="K17" s="56"/>
      <c r="L17" s="56"/>
      <c r="M17" s="56"/>
    </row>
    <row r="18" spans="1:13" ht="12.75" customHeight="1" x14ac:dyDescent="0.2">
      <c r="A18" s="50" t="s">
        <v>11</v>
      </c>
      <c r="B18" s="50" t="s">
        <v>66</v>
      </c>
      <c r="C18" s="51" t="s">
        <v>100</v>
      </c>
      <c r="D18" s="57">
        <v>-21.609200000000001</v>
      </c>
      <c r="E18" s="57">
        <v>-55.177799999999998</v>
      </c>
      <c r="F18" s="57">
        <v>401</v>
      </c>
      <c r="G18" s="55">
        <v>39065</v>
      </c>
      <c r="H18" s="53">
        <v>1</v>
      </c>
      <c r="I18" s="51" t="s">
        <v>101</v>
      </c>
      <c r="J18" s="56"/>
      <c r="K18" s="56"/>
      <c r="L18" s="56"/>
      <c r="M18" s="56"/>
    </row>
    <row r="19" spans="1:13" s="59" customFormat="1" x14ac:dyDescent="0.2">
      <c r="A19" s="50" t="s">
        <v>12</v>
      </c>
      <c r="B19" s="50" t="s">
        <v>66</v>
      </c>
      <c r="C19" s="51" t="s">
        <v>102</v>
      </c>
      <c r="D19" s="57">
        <v>-20.395600000000002</v>
      </c>
      <c r="E19" s="57">
        <v>-56.431699999999999</v>
      </c>
      <c r="F19" s="57">
        <v>140</v>
      </c>
      <c r="G19" s="55">
        <v>39023</v>
      </c>
      <c r="H19" s="53">
        <v>1</v>
      </c>
      <c r="I19" s="51" t="s">
        <v>103</v>
      </c>
      <c r="J19" s="56"/>
      <c r="K19" s="56"/>
      <c r="L19" s="56"/>
      <c r="M19" s="56"/>
    </row>
    <row r="20" spans="1:13" x14ac:dyDescent="0.2">
      <c r="A20" s="50" t="s">
        <v>104</v>
      </c>
      <c r="B20" s="50" t="s">
        <v>66</v>
      </c>
      <c r="C20" s="51" t="s">
        <v>105</v>
      </c>
      <c r="D20" s="57">
        <v>-18.988900000000001</v>
      </c>
      <c r="E20" s="57">
        <v>-56.623100000000001</v>
      </c>
      <c r="F20" s="57">
        <v>104</v>
      </c>
      <c r="G20" s="55">
        <v>38932</v>
      </c>
      <c r="H20" s="53">
        <v>1</v>
      </c>
      <c r="I20" s="51" t="s">
        <v>106</v>
      </c>
      <c r="J20" s="56"/>
      <c r="K20" s="56"/>
      <c r="L20" s="56"/>
      <c r="M20" s="56"/>
    </row>
    <row r="21" spans="1:13" s="59" customFormat="1" x14ac:dyDescent="0.2">
      <c r="A21" s="50" t="s">
        <v>14</v>
      </c>
      <c r="B21" s="50" t="s">
        <v>66</v>
      </c>
      <c r="C21" s="51" t="s">
        <v>107</v>
      </c>
      <c r="D21" s="57">
        <v>-19.414300000000001</v>
      </c>
      <c r="E21" s="57">
        <v>-51.1053</v>
      </c>
      <c r="F21" s="57">
        <v>424</v>
      </c>
      <c r="G21" s="55" t="s">
        <v>108</v>
      </c>
      <c r="H21" s="53">
        <v>1</v>
      </c>
      <c r="I21" s="51" t="s">
        <v>109</v>
      </c>
      <c r="J21" s="56"/>
      <c r="K21" s="56"/>
      <c r="L21" s="56"/>
      <c r="M21" s="56"/>
    </row>
    <row r="22" spans="1:13" x14ac:dyDescent="0.2">
      <c r="A22" s="50" t="s">
        <v>15</v>
      </c>
      <c r="B22" s="50" t="s">
        <v>66</v>
      </c>
      <c r="C22" s="51" t="s">
        <v>110</v>
      </c>
      <c r="D22" s="57">
        <v>-22.533300000000001</v>
      </c>
      <c r="E22" s="57">
        <v>-55.533299999999997</v>
      </c>
      <c r="F22" s="57">
        <v>650</v>
      </c>
      <c r="G22" s="55">
        <v>37140</v>
      </c>
      <c r="H22" s="53">
        <v>1</v>
      </c>
      <c r="I22" s="51" t="s">
        <v>111</v>
      </c>
      <c r="J22" s="56"/>
      <c r="K22" s="56"/>
      <c r="L22" s="56"/>
      <c r="M22" s="56"/>
    </row>
    <row r="23" spans="1:13" x14ac:dyDescent="0.2">
      <c r="A23" s="50" t="s">
        <v>16</v>
      </c>
      <c r="B23" s="50" t="s">
        <v>66</v>
      </c>
      <c r="C23" s="51" t="s">
        <v>112</v>
      </c>
      <c r="D23" s="57">
        <v>-21.7058</v>
      </c>
      <c r="E23" s="57">
        <v>-57.5533</v>
      </c>
      <c r="F23" s="57">
        <v>85</v>
      </c>
      <c r="G23" s="55">
        <v>39014</v>
      </c>
      <c r="H23" s="53">
        <v>1</v>
      </c>
      <c r="I23" s="51" t="s">
        <v>113</v>
      </c>
      <c r="J23" s="56"/>
      <c r="K23" s="56"/>
      <c r="L23" s="56"/>
      <c r="M23" s="56"/>
    </row>
    <row r="24" spans="1:13" s="59" customFormat="1" x14ac:dyDescent="0.2">
      <c r="A24" s="50" t="s">
        <v>18</v>
      </c>
      <c r="B24" s="50" t="s">
        <v>66</v>
      </c>
      <c r="C24" s="51" t="s">
        <v>114</v>
      </c>
      <c r="D24" s="57">
        <v>-19.420100000000001</v>
      </c>
      <c r="E24" s="57">
        <v>-54.553100000000001</v>
      </c>
      <c r="F24" s="57">
        <v>647</v>
      </c>
      <c r="G24" s="55">
        <v>39067</v>
      </c>
      <c r="H24" s="53">
        <v>1</v>
      </c>
      <c r="I24" s="51" t="s">
        <v>115</v>
      </c>
      <c r="J24" s="56"/>
      <c r="K24" s="56"/>
      <c r="L24" s="56"/>
      <c r="M24" s="56"/>
    </row>
    <row r="25" spans="1:13" x14ac:dyDescent="0.2">
      <c r="A25" s="50" t="s">
        <v>116</v>
      </c>
      <c r="B25" s="50" t="s">
        <v>66</v>
      </c>
      <c r="C25" s="51" t="s">
        <v>117</v>
      </c>
      <c r="D25" s="53">
        <v>-21.774999999999999</v>
      </c>
      <c r="E25" s="53">
        <v>-54.528100000000002</v>
      </c>
      <c r="F25" s="53">
        <v>329</v>
      </c>
      <c r="G25" s="55">
        <v>39625</v>
      </c>
      <c r="H25" s="53">
        <v>1</v>
      </c>
      <c r="I25" s="51" t="s">
        <v>118</v>
      </c>
      <c r="J25" s="56"/>
      <c r="K25" s="56"/>
      <c r="L25" s="56"/>
      <c r="M25" s="56"/>
    </row>
    <row r="26" spans="1:13" s="64" customFormat="1" ht="15" customHeight="1" x14ac:dyDescent="0.2">
      <c r="A26" s="61" t="s">
        <v>31</v>
      </c>
      <c r="B26" s="61" t="s">
        <v>66</v>
      </c>
      <c r="C26" s="51" t="s">
        <v>119</v>
      </c>
      <c r="D26" s="62">
        <v>-20.9817</v>
      </c>
      <c r="E26" s="62">
        <v>-54.971899999999998</v>
      </c>
      <c r="F26" s="62">
        <v>464</v>
      </c>
      <c r="G26" s="52" t="s">
        <v>120</v>
      </c>
      <c r="H26" s="51">
        <v>1</v>
      </c>
      <c r="I26" s="61" t="s">
        <v>121</v>
      </c>
      <c r="J26" s="63"/>
      <c r="K26" s="63"/>
      <c r="L26" s="63"/>
      <c r="M26" s="63"/>
    </row>
    <row r="27" spans="1:13" s="59" customFormat="1" x14ac:dyDescent="0.2">
      <c r="A27" s="50" t="s">
        <v>19</v>
      </c>
      <c r="B27" s="50" t="s">
        <v>66</v>
      </c>
      <c r="C27" s="51" t="s">
        <v>122</v>
      </c>
      <c r="D27" s="53">
        <v>-23.966899999999999</v>
      </c>
      <c r="E27" s="53">
        <v>-55.0242</v>
      </c>
      <c r="F27" s="53">
        <v>402</v>
      </c>
      <c r="G27" s="55">
        <v>39605</v>
      </c>
      <c r="H27" s="53">
        <v>1</v>
      </c>
      <c r="I27" s="51" t="s">
        <v>123</v>
      </c>
      <c r="J27" s="56"/>
      <c r="K27" s="56"/>
      <c r="L27" s="56"/>
      <c r="M27" s="56"/>
    </row>
    <row r="28" spans="1:13" s="66" customFormat="1" x14ac:dyDescent="0.2">
      <c r="A28" s="61" t="s">
        <v>49</v>
      </c>
      <c r="B28" s="61" t="s">
        <v>66</v>
      </c>
      <c r="C28" s="51" t="s">
        <v>124</v>
      </c>
      <c r="D28" s="51">
        <v>-17.634699999999999</v>
      </c>
      <c r="E28" s="51">
        <v>-54.760100000000001</v>
      </c>
      <c r="F28" s="51">
        <v>486</v>
      </c>
      <c r="G28" s="52" t="s">
        <v>125</v>
      </c>
      <c r="H28" s="51">
        <v>1</v>
      </c>
      <c r="I28" s="53" t="s">
        <v>126</v>
      </c>
      <c r="J28" s="65"/>
      <c r="K28" s="65"/>
      <c r="L28" s="65"/>
      <c r="M28" s="65"/>
    </row>
    <row r="29" spans="1:13" x14ac:dyDescent="0.2">
      <c r="A29" s="50" t="s">
        <v>20</v>
      </c>
      <c r="B29" s="50" t="s">
        <v>66</v>
      </c>
      <c r="C29" s="51" t="s">
        <v>127</v>
      </c>
      <c r="D29" s="53">
        <v>-20.783300000000001</v>
      </c>
      <c r="E29" s="53">
        <v>-51.7</v>
      </c>
      <c r="F29" s="53">
        <v>313</v>
      </c>
      <c r="G29" s="55">
        <v>37137</v>
      </c>
      <c r="H29" s="53">
        <v>1</v>
      </c>
      <c r="I29" s="51" t="s">
        <v>128</v>
      </c>
      <c r="J29" s="56"/>
      <c r="K29" s="56"/>
      <c r="L29" s="56"/>
      <c r="M29" s="56"/>
    </row>
    <row r="30" spans="1:13" ht="18" customHeight="1" x14ac:dyDescent="0.2">
      <c r="A30" s="67"/>
      <c r="B30" s="68"/>
      <c r="C30" s="69"/>
      <c r="D30" s="69"/>
      <c r="E30" s="69"/>
      <c r="F30" s="69"/>
      <c r="G30" s="47" t="s">
        <v>129</v>
      </c>
      <c r="H30" s="51">
        <f>SUM(H2:H29)</f>
        <v>28</v>
      </c>
      <c r="I30" s="67"/>
      <c r="J30" s="56"/>
      <c r="K30" s="56"/>
      <c r="L30" s="56"/>
      <c r="M30" s="56"/>
    </row>
    <row r="31" spans="1:13" x14ac:dyDescent="0.2">
      <c r="A31" s="56" t="s">
        <v>130</v>
      </c>
      <c r="B31" s="70"/>
      <c r="C31" s="70"/>
      <c r="D31" s="70"/>
      <c r="E31" s="70"/>
      <c r="F31" s="70"/>
      <c r="G31" s="56"/>
      <c r="H31" s="71"/>
      <c r="I31" s="56"/>
      <c r="J31" s="56"/>
      <c r="K31" s="56"/>
      <c r="L31" s="56"/>
      <c r="M31" s="56"/>
    </row>
    <row r="32" spans="1:13" x14ac:dyDescent="0.2">
      <c r="A32" s="72" t="s">
        <v>131</v>
      </c>
      <c r="B32" s="73"/>
      <c r="C32" s="73"/>
      <c r="D32" s="73"/>
      <c r="E32" s="73"/>
      <c r="F32" s="73"/>
      <c r="G32" s="56"/>
      <c r="H32" s="56"/>
      <c r="I32" s="56"/>
      <c r="J32" s="56"/>
      <c r="K32" s="56"/>
      <c r="L32" s="56"/>
      <c r="M32" s="56"/>
    </row>
    <row r="33" spans="1:13" x14ac:dyDescent="0.2">
      <c r="A33" s="56"/>
      <c r="B33" s="73"/>
      <c r="C33" s="73"/>
      <c r="D33" s="73"/>
      <c r="E33" s="73"/>
      <c r="F33" s="73"/>
      <c r="G33" s="56"/>
      <c r="H33" s="56"/>
      <c r="I33" s="56"/>
      <c r="J33" s="56"/>
      <c r="K33" s="56"/>
      <c r="L33" s="56"/>
      <c r="M33" s="56"/>
    </row>
    <row r="34" spans="1:13" x14ac:dyDescent="0.2">
      <c r="A34" s="56"/>
      <c r="B34" s="73"/>
      <c r="C34" s="73"/>
      <c r="D34" s="73"/>
      <c r="E34" s="73"/>
      <c r="F34" s="73"/>
      <c r="G34" s="56"/>
      <c r="H34" s="56"/>
      <c r="I34" s="56"/>
      <c r="J34" s="56"/>
      <c r="K34" s="56"/>
      <c r="L34" s="56"/>
      <c r="M34" s="56"/>
    </row>
    <row r="35" spans="1:13" x14ac:dyDescent="0.2">
      <c r="A35" s="56"/>
      <c r="B35" s="73"/>
      <c r="C35" s="73"/>
      <c r="D35" s="73"/>
      <c r="E35" s="73"/>
      <c r="F35" s="73"/>
      <c r="G35" s="56"/>
      <c r="H35" s="56"/>
      <c r="I35" s="56"/>
      <c r="J35" s="56"/>
      <c r="K35" s="56"/>
      <c r="L35" s="56"/>
      <c r="M35" s="56"/>
    </row>
    <row r="36" spans="1:13" x14ac:dyDescent="0.2">
      <c r="A36" s="56"/>
      <c r="B36" s="73"/>
      <c r="C36" s="73"/>
      <c r="D36" s="73"/>
      <c r="E36" s="73"/>
      <c r="F36" s="73"/>
      <c r="G36" s="56"/>
      <c r="H36" s="56"/>
      <c r="I36" s="56"/>
      <c r="J36" s="56"/>
      <c r="K36" s="56"/>
      <c r="L36" s="56"/>
      <c r="M36" s="56"/>
    </row>
    <row r="37" spans="1:13" x14ac:dyDescent="0.2">
      <c r="A37" s="56"/>
      <c r="B37" s="73"/>
      <c r="C37" s="73"/>
      <c r="D37" s="73"/>
      <c r="E37" s="73"/>
      <c r="F37" s="73"/>
      <c r="G37" s="56"/>
      <c r="H37" s="56"/>
      <c r="I37" s="56"/>
      <c r="J37" s="56"/>
      <c r="K37" s="56"/>
      <c r="L37" s="56"/>
      <c r="M37" s="56"/>
    </row>
    <row r="38" spans="1:13" x14ac:dyDescent="0.2">
      <c r="A38" s="56"/>
      <c r="B38" s="73"/>
      <c r="C38" s="73"/>
      <c r="D38" s="73"/>
      <c r="E38" s="73"/>
      <c r="F38" s="73"/>
      <c r="G38" s="56"/>
      <c r="H38" s="56"/>
      <c r="I38" s="56"/>
      <c r="J38" s="56"/>
      <c r="K38" s="56"/>
      <c r="L38" s="56"/>
      <c r="M38" s="56"/>
    </row>
    <row r="39" spans="1:13" x14ac:dyDescent="0.2">
      <c r="A39" s="56"/>
      <c r="B39" s="73"/>
      <c r="C39" s="73"/>
      <c r="D39" s="73"/>
      <c r="E39" s="73"/>
      <c r="F39" s="73"/>
      <c r="G39" s="56"/>
      <c r="H39" s="56"/>
      <c r="I39" s="56"/>
      <c r="J39" s="56"/>
      <c r="K39" s="56"/>
      <c r="L39" s="56"/>
      <c r="M39" s="56"/>
    </row>
    <row r="40" spans="1:13" x14ac:dyDescent="0.2">
      <c r="A40" s="56"/>
      <c r="B40" s="73"/>
      <c r="C40" s="73"/>
      <c r="D40" s="73"/>
      <c r="E40" s="73"/>
      <c r="F40" s="73"/>
      <c r="G40" s="56"/>
      <c r="H40" s="56"/>
      <c r="I40" s="56"/>
      <c r="J40" s="56"/>
      <c r="K40" s="56"/>
      <c r="L40" s="56"/>
      <c r="M40" s="56"/>
    </row>
    <row r="41" spans="1:13" x14ac:dyDescent="0.2">
      <c r="A41" s="56"/>
      <c r="B41" s="73"/>
      <c r="C41" s="73"/>
      <c r="D41" s="73"/>
      <c r="E41" s="73"/>
      <c r="F41" s="73"/>
      <c r="G41" s="56"/>
      <c r="H41" s="56"/>
      <c r="I41" s="56"/>
      <c r="J41" s="56"/>
      <c r="K41" s="56"/>
      <c r="L41" s="56"/>
      <c r="M41" s="56"/>
    </row>
    <row r="42" spans="1:13" x14ac:dyDescent="0.2">
      <c r="A42" s="56"/>
      <c r="B42" s="73"/>
      <c r="C42" s="73"/>
      <c r="D42" s="73"/>
      <c r="E42" s="73"/>
      <c r="F42" s="73"/>
      <c r="G42" s="56"/>
      <c r="H42" s="56"/>
      <c r="I42" s="56"/>
      <c r="J42" s="56"/>
      <c r="K42" s="56"/>
      <c r="L42" s="56"/>
      <c r="M42" s="56"/>
    </row>
    <row r="43" spans="1:13" x14ac:dyDescent="0.2">
      <c r="A43" s="56"/>
      <c r="B43" s="73"/>
      <c r="C43" s="73"/>
      <c r="D43" s="73"/>
      <c r="E43" s="73"/>
      <c r="F43" s="73"/>
      <c r="G43" s="56"/>
      <c r="H43" s="56"/>
      <c r="I43" s="56"/>
      <c r="J43" s="56"/>
      <c r="K43" s="56"/>
      <c r="L43" s="56"/>
      <c r="M43" s="56"/>
    </row>
    <row r="44" spans="1:13" x14ac:dyDescent="0.2">
      <c r="A44" s="56"/>
      <c r="B44" s="73"/>
      <c r="C44" s="73"/>
      <c r="D44" s="73"/>
      <c r="E44" s="73"/>
      <c r="F44" s="73"/>
      <c r="G44" s="56"/>
      <c r="H44" s="56"/>
      <c r="I44" s="56"/>
      <c r="J44" s="56"/>
      <c r="K44" s="56"/>
      <c r="L44" s="56"/>
      <c r="M44" s="56"/>
    </row>
    <row r="45" spans="1:13" x14ac:dyDescent="0.2">
      <c r="A45" s="56"/>
      <c r="B45" s="73"/>
      <c r="C45" s="73"/>
      <c r="D45" s="73"/>
      <c r="E45" s="73"/>
      <c r="F45" s="73"/>
      <c r="G45" s="56"/>
      <c r="H45" s="56"/>
      <c r="I45" s="56"/>
      <c r="J45" s="56"/>
      <c r="K45" s="56"/>
      <c r="L45" s="56"/>
      <c r="M45" s="56"/>
    </row>
    <row r="46" spans="1:13" x14ac:dyDescent="0.2">
      <c r="A46" s="56"/>
      <c r="B46" s="73"/>
      <c r="C46" s="73"/>
      <c r="D46" s="73"/>
      <c r="E46" s="73"/>
      <c r="F46" s="73"/>
      <c r="G46" s="56"/>
      <c r="H46" s="56"/>
      <c r="I46" s="56"/>
      <c r="J46" s="56"/>
      <c r="K46" s="56"/>
      <c r="L46" s="56"/>
      <c r="M46" s="56"/>
    </row>
  </sheetData>
  <sheetProtection password="C6EC" sheet="1" objects="1" scenarios="1"/>
  <hyperlinks>
    <hyperlink ref="A32" r:id="rId1"/>
  </hyperlinks>
  <pageMargins left="0.51181102362204722" right="0.51181102362204722" top="0.78740157480314965" bottom="0.78740157480314965" header="0.31496062992125984" footer="0.31496062992125984"/>
  <pageSetup paperSize="9" scale="45" orientation="portrait" r:id="rId2"/>
  <headerFooter>
    <oddHeader>&amp;CCentro de Monitoramento de Tempo, do Clima e dos Recursos Hídricos  de Mato Grosso do Sul (Cemtec-MS)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1"/>
  <sheetViews>
    <sheetView zoomScale="90" zoomScaleNormal="90" workbookViewId="0">
      <selection activeCell="AF5" sqref="AF5:AF33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7.5703125" style="9" bestFit="1" customWidth="1"/>
    <col min="33" max="33" width="7.28515625" style="12" bestFit="1" customWidth="1"/>
  </cols>
  <sheetData>
    <row r="1" spans="1:34" ht="20.100000000000001" customHeight="1" x14ac:dyDescent="0.2">
      <c r="A1" s="94" t="s">
        <v>23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</row>
    <row r="2" spans="1:34" ht="20.100000000000001" customHeight="1" x14ac:dyDescent="0.2">
      <c r="A2" s="92" t="s">
        <v>21</v>
      </c>
      <c r="B2" s="90" t="s">
        <v>135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</row>
    <row r="3" spans="1:34" s="4" customFormat="1" ht="20.100000000000001" customHeight="1" x14ac:dyDescent="0.2">
      <c r="A3" s="92"/>
      <c r="B3" s="93">
        <v>1</v>
      </c>
      <c r="C3" s="93">
        <f>SUM(B3+1)</f>
        <v>2</v>
      </c>
      <c r="D3" s="93">
        <f t="shared" ref="D3:AD3" si="0">SUM(C3+1)</f>
        <v>3</v>
      </c>
      <c r="E3" s="93">
        <f t="shared" si="0"/>
        <v>4</v>
      </c>
      <c r="F3" s="93">
        <f t="shared" si="0"/>
        <v>5</v>
      </c>
      <c r="G3" s="93">
        <f t="shared" si="0"/>
        <v>6</v>
      </c>
      <c r="H3" s="93">
        <f t="shared" si="0"/>
        <v>7</v>
      </c>
      <c r="I3" s="93">
        <f t="shared" si="0"/>
        <v>8</v>
      </c>
      <c r="J3" s="93">
        <f t="shared" si="0"/>
        <v>9</v>
      </c>
      <c r="K3" s="93">
        <f t="shared" si="0"/>
        <v>10</v>
      </c>
      <c r="L3" s="93">
        <f t="shared" si="0"/>
        <v>11</v>
      </c>
      <c r="M3" s="93">
        <f t="shared" si="0"/>
        <v>12</v>
      </c>
      <c r="N3" s="93">
        <f t="shared" si="0"/>
        <v>13</v>
      </c>
      <c r="O3" s="93">
        <f t="shared" si="0"/>
        <v>14</v>
      </c>
      <c r="P3" s="93">
        <f t="shared" si="0"/>
        <v>15</v>
      </c>
      <c r="Q3" s="93">
        <f t="shared" si="0"/>
        <v>16</v>
      </c>
      <c r="R3" s="93">
        <f t="shared" si="0"/>
        <v>17</v>
      </c>
      <c r="S3" s="93">
        <f t="shared" si="0"/>
        <v>18</v>
      </c>
      <c r="T3" s="93">
        <f t="shared" si="0"/>
        <v>19</v>
      </c>
      <c r="U3" s="93">
        <f t="shared" si="0"/>
        <v>20</v>
      </c>
      <c r="V3" s="93">
        <f t="shared" si="0"/>
        <v>21</v>
      </c>
      <c r="W3" s="93">
        <f t="shared" si="0"/>
        <v>22</v>
      </c>
      <c r="X3" s="93">
        <f t="shared" si="0"/>
        <v>23</v>
      </c>
      <c r="Y3" s="93">
        <f t="shared" si="0"/>
        <v>24</v>
      </c>
      <c r="Z3" s="93">
        <f t="shared" si="0"/>
        <v>25</v>
      </c>
      <c r="AA3" s="93">
        <f t="shared" si="0"/>
        <v>26</v>
      </c>
      <c r="AB3" s="93">
        <f t="shared" si="0"/>
        <v>27</v>
      </c>
      <c r="AC3" s="93">
        <f t="shared" si="0"/>
        <v>28</v>
      </c>
      <c r="AD3" s="93">
        <f t="shared" si="0"/>
        <v>29</v>
      </c>
      <c r="AE3" s="93">
        <v>30</v>
      </c>
      <c r="AF3" s="34" t="s">
        <v>41</v>
      </c>
      <c r="AG3" s="37" t="s">
        <v>40</v>
      </c>
    </row>
    <row r="4" spans="1:34" s="5" customFormat="1" ht="20.100000000000001" customHeight="1" x14ac:dyDescent="0.2">
      <c r="A4" s="92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34" t="s">
        <v>39</v>
      </c>
      <c r="AG4" s="37" t="s">
        <v>39</v>
      </c>
    </row>
    <row r="5" spans="1:34" s="5" customFormat="1" ht="20.100000000000001" customHeight="1" x14ac:dyDescent="0.2">
      <c r="A5" s="15" t="s">
        <v>45</v>
      </c>
      <c r="B5" s="16">
        <f>[1]Novembro!$C$5</f>
        <v>33.9</v>
      </c>
      <c r="C5" s="16">
        <f>[1]Novembro!$C$6</f>
        <v>32.6</v>
      </c>
      <c r="D5" s="16">
        <f>[1]Novembro!$C$7</f>
        <v>33.5</v>
      </c>
      <c r="E5" s="16">
        <f>[1]Novembro!$C$8</f>
        <v>31.1</v>
      </c>
      <c r="F5" s="16">
        <f>[1]Novembro!$C$9</f>
        <v>34.799999999999997</v>
      </c>
      <c r="G5" s="16">
        <f>[1]Novembro!$C$10</f>
        <v>35.799999999999997</v>
      </c>
      <c r="H5" s="16">
        <f>[1]Novembro!$C$11</f>
        <v>36.1</v>
      </c>
      <c r="I5" s="16">
        <f>[1]Novembro!$C$12</f>
        <v>28.3</v>
      </c>
      <c r="J5" s="16">
        <f>[1]Novembro!$C$13</f>
        <v>32.5</v>
      </c>
      <c r="K5" s="16">
        <f>[1]Novembro!$C$14</f>
        <v>34.200000000000003</v>
      </c>
      <c r="L5" s="16">
        <f>[1]Novembro!$C$15</f>
        <v>35.6</v>
      </c>
      <c r="M5" s="16">
        <f>[1]Novembro!$C$16</f>
        <v>29.1</v>
      </c>
      <c r="N5" s="16">
        <f>[1]Novembro!$C$17</f>
        <v>32.9</v>
      </c>
      <c r="O5" s="16">
        <f>[1]Novembro!$C$18</f>
        <v>32.200000000000003</v>
      </c>
      <c r="P5" s="16">
        <f>[1]Novembro!$C$19</f>
        <v>31.7</v>
      </c>
      <c r="Q5" s="16">
        <f>[1]Novembro!$C$20</f>
        <v>31.6</v>
      </c>
      <c r="R5" s="16">
        <f>[1]Novembro!$C$21</f>
        <v>32.799999999999997</v>
      </c>
      <c r="S5" s="16">
        <f>[1]Novembro!$C$22</f>
        <v>36.5</v>
      </c>
      <c r="T5" s="16">
        <f>[1]Novembro!$C$23</f>
        <v>36.6</v>
      </c>
      <c r="U5" s="16">
        <f>[1]Novembro!$C$24</f>
        <v>27.8</v>
      </c>
      <c r="V5" s="16">
        <f>[1]Novembro!$C$25</f>
        <v>32.4</v>
      </c>
      <c r="W5" s="16">
        <f>[1]Novembro!$C$26</f>
        <v>26.7</v>
      </c>
      <c r="X5" s="16">
        <f>[1]Novembro!$C$27</f>
        <v>28.1</v>
      </c>
      <c r="Y5" s="16">
        <f>[1]Novembro!$C$28</f>
        <v>33.200000000000003</v>
      </c>
      <c r="Z5" s="16">
        <f>[1]Novembro!$C$29</f>
        <v>30.6</v>
      </c>
      <c r="AA5" s="16">
        <f>[1]Novembro!$C$30</f>
        <v>28.8</v>
      </c>
      <c r="AB5" s="16">
        <f>[1]Novembro!$C$31</f>
        <v>33.799999999999997</v>
      </c>
      <c r="AC5" s="16">
        <f>[1]Novembro!$C$32</f>
        <v>31.6</v>
      </c>
      <c r="AD5" s="16">
        <f>[1]Novembro!$C$33</f>
        <v>31.7</v>
      </c>
      <c r="AE5" s="16">
        <f>[1]Novembro!$C$34</f>
        <v>30.6</v>
      </c>
      <c r="AF5" s="35">
        <f t="shared" ref="AF5:AF13" si="1">MAX(B5:AE5)</f>
        <v>36.6</v>
      </c>
      <c r="AG5" s="38">
        <f t="shared" ref="AG5:AG13" si="2">AVERAGE(B5:AE5)</f>
        <v>32.236666666666665</v>
      </c>
    </row>
    <row r="6" spans="1:34" ht="17.100000000000001" customHeight="1" x14ac:dyDescent="0.2">
      <c r="A6" s="15" t="s">
        <v>0</v>
      </c>
      <c r="B6" s="17">
        <f>[2]Novembro!$C$5</f>
        <v>26.7</v>
      </c>
      <c r="C6" s="17">
        <f>[2]Novembro!$C$6</f>
        <v>31.9</v>
      </c>
      <c r="D6" s="17">
        <f>[2]Novembro!$C$7</f>
        <v>33</v>
      </c>
      <c r="E6" s="17">
        <f>[2]Novembro!$C$8</f>
        <v>29.7</v>
      </c>
      <c r="F6" s="17">
        <f>[2]Novembro!$C$9</f>
        <v>31.4</v>
      </c>
      <c r="G6" s="17">
        <f>[2]Novembro!$C$10</f>
        <v>33.1</v>
      </c>
      <c r="H6" s="17">
        <f>[2]Novembro!$C$11</f>
        <v>30.6</v>
      </c>
      <c r="I6" s="17">
        <f>[2]Novembro!$C$12</f>
        <v>29</v>
      </c>
      <c r="J6" s="17">
        <f>[2]Novembro!$C$13</f>
        <v>31.5</v>
      </c>
      <c r="K6" s="17">
        <f>[2]Novembro!$C$14</f>
        <v>33.4</v>
      </c>
      <c r="L6" s="17">
        <f>[2]Novembro!$C$15</f>
        <v>27.7</v>
      </c>
      <c r="M6" s="17">
        <f>[2]Novembro!$C$16</f>
        <v>27.5</v>
      </c>
      <c r="N6" s="17">
        <f>[2]Novembro!$C$17</f>
        <v>30.3</v>
      </c>
      <c r="O6" s="17">
        <f>[2]Novembro!$C$18</f>
        <v>29.6</v>
      </c>
      <c r="P6" s="17">
        <f>[2]Novembro!$C$19</f>
        <v>30.5</v>
      </c>
      <c r="Q6" s="17">
        <f>[2]Novembro!$C$20</f>
        <v>31.8</v>
      </c>
      <c r="R6" s="17">
        <f>[2]Novembro!$C$21</f>
        <v>31.8</v>
      </c>
      <c r="S6" s="17">
        <f>[2]Novembro!$C$22</f>
        <v>32.5</v>
      </c>
      <c r="T6" s="17">
        <f>[2]Novembro!$C$23</f>
        <v>32.5</v>
      </c>
      <c r="U6" s="17">
        <f>[2]Novembro!$C$24</f>
        <v>29.3</v>
      </c>
      <c r="V6" s="17">
        <f>[2]Novembro!$C$25</f>
        <v>33.700000000000003</v>
      </c>
      <c r="W6" s="17">
        <f>[2]Novembro!$C$26</f>
        <v>25.7</v>
      </c>
      <c r="X6" s="17">
        <f>[2]Novembro!$C$27</f>
        <v>30.3</v>
      </c>
      <c r="Y6" s="17">
        <f>[2]Novembro!$C$28</f>
        <v>31.9</v>
      </c>
      <c r="Z6" s="17">
        <f>[2]Novembro!$C$29</f>
        <v>29</v>
      </c>
      <c r="AA6" s="17">
        <f>[2]Novembro!$C$30</f>
        <v>28.3</v>
      </c>
      <c r="AB6" s="17">
        <f>[2]Novembro!$C$31</f>
        <v>33.299999999999997</v>
      </c>
      <c r="AC6" s="17">
        <f>[2]Novembro!$C$32</f>
        <v>31.8</v>
      </c>
      <c r="AD6" s="17">
        <f>[2]Novembro!$C$33</f>
        <v>30.7</v>
      </c>
      <c r="AE6" s="17">
        <f>[2]Novembro!$C$34</f>
        <v>31.7</v>
      </c>
      <c r="AF6" s="36">
        <f t="shared" si="1"/>
        <v>33.700000000000003</v>
      </c>
      <c r="AG6" s="39">
        <f t="shared" si="2"/>
        <v>30.673333333333332</v>
      </c>
    </row>
    <row r="7" spans="1:34" ht="17.100000000000001" customHeight="1" x14ac:dyDescent="0.2">
      <c r="A7" s="15" t="s">
        <v>1</v>
      </c>
      <c r="B7" s="17" t="str">
        <f>[3]Novembro!$C$5</f>
        <v>*</v>
      </c>
      <c r="C7" s="17" t="str">
        <f>[3]Novembro!$C$6</f>
        <v>*</v>
      </c>
      <c r="D7" s="17" t="str">
        <f>[3]Novembro!$C$7</f>
        <v>*</v>
      </c>
      <c r="E7" s="17" t="str">
        <f>[3]Novembro!$C$8</f>
        <v>*</v>
      </c>
      <c r="F7" s="17" t="str">
        <f>[3]Novembro!$C$9</f>
        <v>*</v>
      </c>
      <c r="G7" s="17" t="str">
        <f>[3]Novembro!$C$10</f>
        <v>*</v>
      </c>
      <c r="H7" s="17" t="str">
        <f>[3]Novembro!$C$11</f>
        <v>*</v>
      </c>
      <c r="I7" s="17" t="str">
        <f>[3]Novembro!$C$12</f>
        <v>*</v>
      </c>
      <c r="J7" s="17">
        <f>[3]Novembro!$C$13</f>
        <v>32.9</v>
      </c>
      <c r="K7" s="17">
        <f>[3]Novembro!$C$14</f>
        <v>35.200000000000003</v>
      </c>
      <c r="L7" s="17">
        <f>[3]Novembro!$C$15</f>
        <v>35</v>
      </c>
      <c r="M7" s="17">
        <f>[3]Novembro!$C$16</f>
        <v>28.9</v>
      </c>
      <c r="N7" s="17">
        <f>[3]Novembro!$C$17</f>
        <v>32.799999999999997</v>
      </c>
      <c r="O7" s="17">
        <f>[3]Novembro!$C$18</f>
        <v>31.5</v>
      </c>
      <c r="P7" s="17">
        <f>[3]Novembro!$C$19</f>
        <v>32.6</v>
      </c>
      <c r="Q7" s="17">
        <f>[3]Novembro!$C$20</f>
        <v>33.5</v>
      </c>
      <c r="R7" s="17">
        <f>[3]Novembro!$C$21</f>
        <v>33.5</v>
      </c>
      <c r="S7" s="17">
        <f>[3]Novembro!$C$22</f>
        <v>35.6</v>
      </c>
      <c r="T7" s="17">
        <f>[3]Novembro!$C$23</f>
        <v>32.200000000000003</v>
      </c>
      <c r="U7" s="17">
        <f>[3]Novembro!$C$24</f>
        <v>26.7</v>
      </c>
      <c r="V7" s="17">
        <f>[3]Novembro!$C$25</f>
        <v>33.6</v>
      </c>
      <c r="W7" s="17">
        <f>[3]Novembro!$C$26</f>
        <v>27</v>
      </c>
      <c r="X7" s="17">
        <f>[3]Novembro!$C$27</f>
        <v>31.6</v>
      </c>
      <c r="Y7" s="17">
        <f>[3]Novembro!$C$28</f>
        <v>33.799999999999997</v>
      </c>
      <c r="Z7" s="17">
        <f>[3]Novembro!$C$29</f>
        <v>33.4</v>
      </c>
      <c r="AA7" s="17">
        <f>[3]Novembro!$C$30</f>
        <v>27</v>
      </c>
      <c r="AB7" s="17">
        <f>[3]Novembro!$C$31</f>
        <v>32.299999999999997</v>
      </c>
      <c r="AC7" s="17">
        <f>[3]Novembro!$C$32</f>
        <v>33.6</v>
      </c>
      <c r="AD7" s="17">
        <f>[3]Novembro!$C$33</f>
        <v>32</v>
      </c>
      <c r="AE7" s="17">
        <f>[3]Novembro!$C$34</f>
        <v>34.200000000000003</v>
      </c>
      <c r="AF7" s="36">
        <f t="shared" si="1"/>
        <v>35.6</v>
      </c>
      <c r="AG7" s="39">
        <f t="shared" si="2"/>
        <v>32.222727272727269</v>
      </c>
    </row>
    <row r="8" spans="1:34" ht="17.100000000000001" customHeight="1" x14ac:dyDescent="0.2">
      <c r="A8" s="15" t="s">
        <v>53</v>
      </c>
      <c r="B8" s="17">
        <f>[4]Novembro!$C$5</f>
        <v>31.8</v>
      </c>
      <c r="C8" s="17">
        <f>[4]Novembro!$C$6</f>
        <v>33.6</v>
      </c>
      <c r="D8" s="17">
        <f>[4]Novembro!$C$7</f>
        <v>28</v>
      </c>
      <c r="E8" s="17">
        <f>[4]Novembro!$C$8</f>
        <v>31.4</v>
      </c>
      <c r="F8" s="17">
        <f>[4]Novembro!$C$9</f>
        <v>32.1</v>
      </c>
      <c r="G8" s="17">
        <f>[4]Novembro!$C$10</f>
        <v>32.700000000000003</v>
      </c>
      <c r="H8" s="17">
        <f>[4]Novembro!$C$11</f>
        <v>33.700000000000003</v>
      </c>
      <c r="I8" s="17">
        <f>[4]Novembro!$C$12</f>
        <v>26</v>
      </c>
      <c r="J8" s="17">
        <f>[4]Novembro!$C$13</f>
        <v>31.1</v>
      </c>
      <c r="K8" s="17">
        <f>[4]Novembro!$C$14</f>
        <v>32</v>
      </c>
      <c r="L8" s="17">
        <f>[4]Novembro!$C$15</f>
        <v>33.1</v>
      </c>
      <c r="M8" s="17">
        <f>[4]Novembro!$C$16</f>
        <v>28.9</v>
      </c>
      <c r="N8" s="17">
        <f>[4]Novembro!$C$17</f>
        <v>30.6</v>
      </c>
      <c r="O8" s="17">
        <f>[4]Novembro!$C$18</f>
        <v>29.2</v>
      </c>
      <c r="P8" s="17">
        <f>[4]Novembro!$C$19</f>
        <v>29.5</v>
      </c>
      <c r="Q8" s="17">
        <f>[4]Novembro!$C$20</f>
        <v>29.8</v>
      </c>
      <c r="R8" s="17">
        <f>[4]Novembro!$C$21</f>
        <v>30.5</v>
      </c>
      <c r="S8" s="17">
        <f>[4]Novembro!$C$22</f>
        <v>32.4</v>
      </c>
      <c r="T8" s="17">
        <f>[4]Novembro!$C$23</f>
        <v>33.4</v>
      </c>
      <c r="U8" s="17">
        <f>[4]Novembro!$C$24</f>
        <v>28.9</v>
      </c>
      <c r="V8" s="17">
        <f>[4]Novembro!$C$25</f>
        <v>31.7</v>
      </c>
      <c r="W8" s="17">
        <f>[4]Novembro!$C$26</f>
        <v>27.4</v>
      </c>
      <c r="X8" s="17">
        <f>[4]Novembro!$C$27</f>
        <v>29.2</v>
      </c>
      <c r="Y8" s="17">
        <f>[4]Novembro!$C$28</f>
        <v>30.3</v>
      </c>
      <c r="Z8" s="17">
        <f>[4]Novembro!$C$29</f>
        <v>28.8</v>
      </c>
      <c r="AA8" s="17">
        <f>[4]Novembro!$C$30</f>
        <v>30.3</v>
      </c>
      <c r="AB8" s="17">
        <f>[4]Novembro!$C$31</f>
        <v>31</v>
      </c>
      <c r="AC8" s="17">
        <f>[4]Novembro!$C$32</f>
        <v>29.6</v>
      </c>
      <c r="AD8" s="17">
        <f>[4]Novembro!$C$33</f>
        <v>30.4</v>
      </c>
      <c r="AE8" s="17">
        <f>[4]Novembro!$C$34</f>
        <v>32</v>
      </c>
      <c r="AF8" s="36">
        <f t="shared" ref="AF8" si="3">MAX(B8:AE8)</f>
        <v>33.700000000000003</v>
      </c>
      <c r="AG8" s="39">
        <f t="shared" ref="AG8" si="4">AVERAGE(B8:AE8)</f>
        <v>30.646666666666661</v>
      </c>
    </row>
    <row r="9" spans="1:34" ht="17.100000000000001" customHeight="1" x14ac:dyDescent="0.2">
      <c r="A9" s="15" t="s">
        <v>46</v>
      </c>
      <c r="B9" s="17">
        <f>[5]Novembro!$C$5</f>
        <v>29.9</v>
      </c>
      <c r="C9" s="17">
        <f>[5]Novembro!$C$6</f>
        <v>33.200000000000003</v>
      </c>
      <c r="D9" s="17">
        <f>[5]Novembro!$C$7</f>
        <v>32.9</v>
      </c>
      <c r="E9" s="17">
        <f>[5]Novembro!$C$8</f>
        <v>32</v>
      </c>
      <c r="F9" s="17">
        <f>[5]Novembro!$C$9</f>
        <v>32.4</v>
      </c>
      <c r="G9" s="17">
        <f>[5]Novembro!$C$10</f>
        <v>36.9</v>
      </c>
      <c r="H9" s="17">
        <f>[5]Novembro!$C$11</f>
        <v>35.5</v>
      </c>
      <c r="I9" s="17">
        <f>[5]Novembro!$C$12</f>
        <v>30.4</v>
      </c>
      <c r="J9" s="17">
        <f>[5]Novembro!$C$13</f>
        <v>34.299999999999997</v>
      </c>
      <c r="K9" s="17">
        <f>[5]Novembro!$C$14</f>
        <v>36.1</v>
      </c>
      <c r="L9" s="17">
        <f>[5]Novembro!$C$15</f>
        <v>34.700000000000003</v>
      </c>
      <c r="M9" s="17">
        <f>[5]Novembro!$C$16</f>
        <v>25.1</v>
      </c>
      <c r="N9" s="17">
        <f>[5]Novembro!$C$17</f>
        <v>30.3</v>
      </c>
      <c r="O9" s="17">
        <f>[5]Novembro!$C$18</f>
        <v>28.8</v>
      </c>
      <c r="P9" s="17">
        <f>[5]Novembro!$C$19</f>
        <v>31.5</v>
      </c>
      <c r="Q9" s="17">
        <f>[5]Novembro!$C$20</f>
        <v>33.299999999999997</v>
      </c>
      <c r="R9" s="17">
        <f>[5]Novembro!$C$21</f>
        <v>34</v>
      </c>
      <c r="S9" s="17">
        <f>[5]Novembro!$C$22</f>
        <v>35.200000000000003</v>
      </c>
      <c r="T9" s="17">
        <f>[5]Novembro!$C$23</f>
        <v>34.299999999999997</v>
      </c>
      <c r="U9" s="17">
        <f>[5]Novembro!$C$24</f>
        <v>29.4</v>
      </c>
      <c r="V9" s="17">
        <f>[5]Novembro!$C$25</f>
        <v>33.799999999999997</v>
      </c>
      <c r="W9" s="17">
        <f>[5]Novembro!$C$26</f>
        <v>28.4</v>
      </c>
      <c r="X9" s="17">
        <f>[5]Novembro!$C$27</f>
        <v>32.5</v>
      </c>
      <c r="Y9" s="17">
        <f>[5]Novembro!$C$28</f>
        <v>34.1</v>
      </c>
      <c r="Z9" s="17">
        <f>[5]Novembro!$C$29</f>
        <v>33.200000000000003</v>
      </c>
      <c r="AA9" s="17">
        <f>[5]Novembro!$C$30</f>
        <v>29.8</v>
      </c>
      <c r="AB9" s="17">
        <f>[5]Novembro!$C$31</f>
        <v>33.4</v>
      </c>
      <c r="AC9" s="17">
        <f>[5]Novembro!$C$32</f>
        <v>34.299999999999997</v>
      </c>
      <c r="AD9" s="17">
        <f>[5]Novembro!$C$33</f>
        <v>34.200000000000003</v>
      </c>
      <c r="AE9" s="17">
        <f>[5]Novembro!$C$34</f>
        <v>34.9</v>
      </c>
      <c r="AF9" s="36">
        <f t="shared" si="1"/>
        <v>36.9</v>
      </c>
      <c r="AG9" s="39">
        <f t="shared" si="2"/>
        <v>32.626666666666665</v>
      </c>
    </row>
    <row r="10" spans="1:34" ht="17.100000000000001" customHeight="1" x14ac:dyDescent="0.2">
      <c r="A10" s="15" t="s">
        <v>2</v>
      </c>
      <c r="B10" s="17">
        <f>[6]Novembro!$C$5</f>
        <v>31.4</v>
      </c>
      <c r="C10" s="17">
        <f>[6]Novembro!$C$6</f>
        <v>33</v>
      </c>
      <c r="D10" s="17">
        <f>[6]Novembro!$C$7</f>
        <v>33.1</v>
      </c>
      <c r="E10" s="17">
        <f>[6]Novembro!$C$8</f>
        <v>31.6</v>
      </c>
      <c r="F10" s="17">
        <f>[6]Novembro!$C$9</f>
        <v>34.299999999999997</v>
      </c>
      <c r="G10" s="17">
        <f>[6]Novembro!$C$10</f>
        <v>34</v>
      </c>
      <c r="H10" s="17">
        <f>[6]Novembro!$C$11</f>
        <v>34</v>
      </c>
      <c r="I10" s="17">
        <f>[6]Novembro!$C$12</f>
        <v>28.1</v>
      </c>
      <c r="J10" s="17">
        <f>[6]Novembro!$C$13</f>
        <v>31.3</v>
      </c>
      <c r="K10" s="17">
        <f>[6]Novembro!$C$14</f>
        <v>33</v>
      </c>
      <c r="L10" s="17">
        <f>[6]Novembro!$C$15</f>
        <v>32.700000000000003</v>
      </c>
      <c r="M10" s="17">
        <f>[6]Novembro!$C$16</f>
        <v>28</v>
      </c>
      <c r="N10" s="17">
        <f>[6]Novembro!$C$17</f>
        <v>31.5</v>
      </c>
      <c r="O10" s="17">
        <f>[6]Novembro!$C$18</f>
        <v>30.8</v>
      </c>
      <c r="P10" s="17">
        <f>[6]Novembro!$C$19</f>
        <v>31</v>
      </c>
      <c r="Q10" s="17">
        <f>[6]Novembro!$C$20</f>
        <v>31.4</v>
      </c>
      <c r="R10" s="17">
        <f>[6]Novembro!$C$21</f>
        <v>32.9</v>
      </c>
      <c r="S10" s="17">
        <f>[6]Novembro!$C$22</f>
        <v>33.700000000000003</v>
      </c>
      <c r="T10" s="17">
        <f>[6]Novembro!$C$23</f>
        <v>33</v>
      </c>
      <c r="U10" s="17">
        <f>[6]Novembro!$C$24</f>
        <v>29.1</v>
      </c>
      <c r="V10" s="17">
        <f>[6]Novembro!$C$25</f>
        <v>31.5</v>
      </c>
      <c r="W10" s="17">
        <f>[6]Novembro!$C$26</f>
        <v>25.5</v>
      </c>
      <c r="X10" s="17">
        <f>[6]Novembro!$C$27</f>
        <v>30.1</v>
      </c>
      <c r="Y10" s="17">
        <f>[6]Novembro!$C$28</f>
        <v>31.7</v>
      </c>
      <c r="Z10" s="17">
        <f>[6]Novembro!$C$29</f>
        <v>28.3</v>
      </c>
      <c r="AA10" s="17">
        <f>[6]Novembro!$C$30</f>
        <v>23.3</v>
      </c>
      <c r="AB10" s="17">
        <f>[6]Novembro!$C$31</f>
        <v>29.5</v>
      </c>
      <c r="AC10" s="17">
        <f>[6]Novembro!$C$32</f>
        <v>32.5</v>
      </c>
      <c r="AD10" s="17">
        <f>[6]Novembro!$C$33</f>
        <v>30</v>
      </c>
      <c r="AE10" s="17">
        <f>[6]Novembro!$C$34</f>
        <v>31</v>
      </c>
      <c r="AF10" s="36">
        <f t="shared" si="1"/>
        <v>34.299999999999997</v>
      </c>
      <c r="AG10" s="39">
        <f t="shared" si="2"/>
        <v>31.043333333333337</v>
      </c>
      <c r="AH10" s="44" t="s">
        <v>52</v>
      </c>
    </row>
    <row r="11" spans="1:34" ht="17.100000000000001" customHeight="1" x14ac:dyDescent="0.2">
      <c r="A11" s="15" t="s">
        <v>3</v>
      </c>
      <c r="B11" s="17">
        <f>[7]Novembro!$C$5</f>
        <v>32.799999999999997</v>
      </c>
      <c r="C11" s="17">
        <f>[7]Novembro!$C$6</f>
        <v>35</v>
      </c>
      <c r="D11" s="17">
        <f>[7]Novembro!$C$7</f>
        <v>31.8</v>
      </c>
      <c r="E11" s="17">
        <f>[7]Novembro!$C$8</f>
        <v>30.4</v>
      </c>
      <c r="F11" s="17">
        <f>[7]Novembro!$C$9</f>
        <v>34</v>
      </c>
      <c r="G11" s="17">
        <f>[7]Novembro!$C$10</f>
        <v>35.6</v>
      </c>
      <c r="H11" s="17">
        <f>[7]Novembro!$C$11</f>
        <v>35.1</v>
      </c>
      <c r="I11" s="17">
        <f>[7]Novembro!$C$12</f>
        <v>27.1</v>
      </c>
      <c r="J11" s="17">
        <f>[7]Novembro!$C$13</f>
        <v>33.4</v>
      </c>
      <c r="K11" s="17">
        <f>[7]Novembro!$C$14</f>
        <v>35</v>
      </c>
      <c r="L11" s="17">
        <f>[7]Novembro!$C$15</f>
        <v>34.1</v>
      </c>
      <c r="M11" s="17">
        <f>[7]Novembro!$C$16</f>
        <v>28.2</v>
      </c>
      <c r="N11" s="17">
        <f>[7]Novembro!$C$17</f>
        <v>31.1</v>
      </c>
      <c r="O11" s="17">
        <f>[7]Novembro!$C$18</f>
        <v>32.1</v>
      </c>
      <c r="P11" s="17">
        <f>[7]Novembro!$C$19</f>
        <v>31.2</v>
      </c>
      <c r="Q11" s="17">
        <f>[7]Novembro!$C$20</f>
        <v>31.8</v>
      </c>
      <c r="R11" s="17">
        <f>[7]Novembro!$C$21</f>
        <v>32.6</v>
      </c>
      <c r="S11" s="17">
        <f>[7]Novembro!$C$22</f>
        <v>34.799999999999997</v>
      </c>
      <c r="T11" s="17">
        <f>[7]Novembro!$C$23</f>
        <v>34.9</v>
      </c>
      <c r="U11" s="17">
        <f>[7]Novembro!$C$24</f>
        <v>31.7</v>
      </c>
      <c r="V11" s="17">
        <f>[7]Novembro!$C$25</f>
        <v>31.3</v>
      </c>
      <c r="W11" s="17">
        <f>[7]Novembro!$C$26</f>
        <v>29.1</v>
      </c>
      <c r="X11" s="17">
        <f>[7]Novembro!$C$27</f>
        <v>27.7</v>
      </c>
      <c r="Y11" s="17">
        <f>[7]Novembro!$C$28</f>
        <v>31.8</v>
      </c>
      <c r="Z11" s="17">
        <f>[7]Novembro!$C$29</f>
        <v>25.6</v>
      </c>
      <c r="AA11" s="17">
        <f>[7]Novembro!$C$30</f>
        <v>28.8</v>
      </c>
      <c r="AB11" s="17">
        <f>[7]Novembro!$C$31</f>
        <v>29.7</v>
      </c>
      <c r="AC11" s="17">
        <f>[7]Novembro!$C$32</f>
        <v>29</v>
      </c>
      <c r="AD11" s="17">
        <f>[7]Novembro!$C$33</f>
        <v>30.5</v>
      </c>
      <c r="AE11" s="17">
        <f>[7]Novembro!$C$34</f>
        <v>23.6</v>
      </c>
      <c r="AF11" s="36">
        <f t="shared" si="1"/>
        <v>35.6</v>
      </c>
      <c r="AG11" s="39">
        <f t="shared" si="2"/>
        <v>31.326666666666668</v>
      </c>
    </row>
    <row r="12" spans="1:34" ht="17.100000000000001" customHeight="1" x14ac:dyDescent="0.2">
      <c r="A12" s="15" t="s">
        <v>4</v>
      </c>
      <c r="B12" s="17">
        <f>[8]Novembro!$C$5</f>
        <v>29.1</v>
      </c>
      <c r="C12" s="17">
        <f>[8]Novembro!$C$6</f>
        <v>29.6</v>
      </c>
      <c r="D12" s="17">
        <f>[8]Novembro!$C$7</f>
        <v>29.2</v>
      </c>
      <c r="E12" s="17">
        <f>[8]Novembro!$C$8</f>
        <v>28.5</v>
      </c>
      <c r="F12" s="17">
        <f>[8]Novembro!$C$9</f>
        <v>30.6</v>
      </c>
      <c r="G12" s="17">
        <f>[8]Novembro!$C$10</f>
        <v>31.8</v>
      </c>
      <c r="H12" s="17">
        <f>[8]Novembro!$C$11</f>
        <v>32.5</v>
      </c>
      <c r="I12" s="17">
        <f>[8]Novembro!$C$12</f>
        <v>25.4</v>
      </c>
      <c r="J12" s="17">
        <f>[8]Novembro!$C$13</f>
        <v>30.2</v>
      </c>
      <c r="K12" s="17">
        <f>[8]Novembro!$C$14</f>
        <v>31.1</v>
      </c>
      <c r="L12" s="17">
        <f>[8]Novembro!$C$15</f>
        <v>30.4</v>
      </c>
      <c r="M12" s="17">
        <f>[8]Novembro!$C$16</f>
        <v>27.3</v>
      </c>
      <c r="N12" s="17">
        <f>[8]Novembro!$C$17</f>
        <v>29.3</v>
      </c>
      <c r="O12" s="17">
        <f>[8]Novembro!$C$18</f>
        <v>28.6</v>
      </c>
      <c r="P12" s="17">
        <f>[8]Novembro!$C$19</f>
        <v>28.9</v>
      </c>
      <c r="Q12" s="17">
        <f>[8]Novembro!$C$20</f>
        <v>29.1</v>
      </c>
      <c r="R12" s="17">
        <f>[8]Novembro!$C$21</f>
        <v>29.6</v>
      </c>
      <c r="S12" s="17">
        <f>[8]Novembro!$C$22</f>
        <v>31.9</v>
      </c>
      <c r="T12" s="17">
        <f>[8]Novembro!$C$23</f>
        <v>30.4</v>
      </c>
      <c r="U12" s="17">
        <f>[8]Novembro!$C$24</f>
        <v>28.5</v>
      </c>
      <c r="V12" s="17">
        <f>[8]Novembro!$C$25</f>
        <v>29.1</v>
      </c>
      <c r="W12" s="17">
        <f>[8]Novembro!$C$26</f>
        <v>26.3</v>
      </c>
      <c r="X12" s="17">
        <f>[8]Novembro!$C$27</f>
        <v>24.4</v>
      </c>
      <c r="Y12" s="17">
        <f>[8]Novembro!$C$28</f>
        <v>29.3</v>
      </c>
      <c r="Z12" s="17">
        <f>[8]Novembro!$C$29</f>
        <v>27.6</v>
      </c>
      <c r="AA12" s="17">
        <f>[8]Novembro!$C$30</f>
        <v>22.6</v>
      </c>
      <c r="AB12" s="17">
        <f>[8]Novembro!$C$31</f>
        <v>28.4</v>
      </c>
      <c r="AC12" s="17">
        <f>[8]Novembro!$C$32</f>
        <v>25.1</v>
      </c>
      <c r="AD12" s="17">
        <f>[8]Novembro!$C$33</f>
        <v>28.6</v>
      </c>
      <c r="AE12" s="17">
        <f>[8]Novembro!$C$34</f>
        <v>27.1</v>
      </c>
      <c r="AF12" s="36">
        <f t="shared" si="1"/>
        <v>32.5</v>
      </c>
      <c r="AG12" s="39">
        <f t="shared" si="2"/>
        <v>28.683333333333337</v>
      </c>
    </row>
    <row r="13" spans="1:34" ht="17.100000000000001" customHeight="1" x14ac:dyDescent="0.2">
      <c r="A13" s="15" t="s">
        <v>5</v>
      </c>
      <c r="B13" s="17">
        <f>[9]Novembro!$C$5</f>
        <v>34.5</v>
      </c>
      <c r="C13" s="17">
        <f>[9]Novembro!$C$6</f>
        <v>33</v>
      </c>
      <c r="D13" s="17">
        <f>[9]Novembro!$C$7</f>
        <v>32.700000000000003</v>
      </c>
      <c r="E13" s="17">
        <f>[9]Novembro!$C$8</f>
        <v>33.299999999999997</v>
      </c>
      <c r="F13" s="17">
        <f>[9]Novembro!$C$9</f>
        <v>31</v>
      </c>
      <c r="G13" s="17">
        <f>[9]Novembro!$C$10</f>
        <v>34.9</v>
      </c>
      <c r="H13" s="17">
        <f>[9]Novembro!$C$11</f>
        <v>35.5</v>
      </c>
      <c r="I13" s="17">
        <f>[9]Novembro!$C$12</f>
        <v>31.7</v>
      </c>
      <c r="J13" s="17">
        <f>[9]Novembro!$C$13</f>
        <v>33.200000000000003</v>
      </c>
      <c r="K13" s="17">
        <f>[9]Novembro!$C$14</f>
        <v>34.6</v>
      </c>
      <c r="L13" s="17">
        <f>[9]Novembro!$C$15</f>
        <v>35.6</v>
      </c>
      <c r="M13" s="17">
        <f>[9]Novembro!$C$16</f>
        <v>31.3</v>
      </c>
      <c r="N13" s="17">
        <f>[9]Novembro!$C$17</f>
        <v>30.3</v>
      </c>
      <c r="O13" s="17">
        <f>[9]Novembro!$C$18</f>
        <v>30.2</v>
      </c>
      <c r="P13" s="17">
        <f>[9]Novembro!$C$19</f>
        <v>32.1</v>
      </c>
      <c r="Q13" s="17">
        <f>[9]Novembro!$C$20</f>
        <v>34</v>
      </c>
      <c r="R13" s="17">
        <f>[9]Novembro!$C$21</f>
        <v>34.299999999999997</v>
      </c>
      <c r="S13" s="17">
        <f>[9]Novembro!$C$22</f>
        <v>36.200000000000003</v>
      </c>
      <c r="T13" s="17">
        <f>[9]Novembro!$C$23</f>
        <v>31.5</v>
      </c>
      <c r="U13" s="17">
        <f>[9]Novembro!$C$24</f>
        <v>25.5</v>
      </c>
      <c r="V13" s="17">
        <f>[9]Novembro!$C$25</f>
        <v>33.1</v>
      </c>
      <c r="W13" s="17">
        <f>[9]Novembro!$C$26</f>
        <v>28.4</v>
      </c>
      <c r="X13" s="17">
        <f>[9]Novembro!$C$27</f>
        <v>29.2</v>
      </c>
      <c r="Y13" s="17">
        <f>[9]Novembro!$C$28</f>
        <v>33.200000000000003</v>
      </c>
      <c r="Z13" s="17">
        <f>[9]Novembro!$C$29</f>
        <v>33</v>
      </c>
      <c r="AA13" s="17">
        <f>[9]Novembro!$C$30</f>
        <v>31.1</v>
      </c>
      <c r="AB13" s="17">
        <f>[9]Novembro!$C$31</f>
        <v>32.5</v>
      </c>
      <c r="AC13" s="17">
        <f>[9]Novembro!$C$32</f>
        <v>32.700000000000003</v>
      </c>
      <c r="AD13" s="17">
        <f>[9]Novembro!$C$33</f>
        <v>32.200000000000003</v>
      </c>
      <c r="AE13" s="17">
        <f>[9]Novembro!$C$34</f>
        <v>34.799999999999997</v>
      </c>
      <c r="AF13" s="36">
        <f t="shared" si="1"/>
        <v>36.200000000000003</v>
      </c>
      <c r="AG13" s="39">
        <f t="shared" si="2"/>
        <v>32.52000000000001</v>
      </c>
    </row>
    <row r="14" spans="1:34" ht="17.100000000000001" customHeight="1" x14ac:dyDescent="0.2">
      <c r="A14" s="15" t="s">
        <v>48</v>
      </c>
      <c r="B14" s="17">
        <f>[10]Novembro!$C$5</f>
        <v>29.6</v>
      </c>
      <c r="C14" s="17">
        <f>[10]Novembro!$C$6</f>
        <v>30.8</v>
      </c>
      <c r="D14" s="17">
        <f>[10]Novembro!$C$7</f>
        <v>30.9</v>
      </c>
      <c r="E14" s="17">
        <f>[10]Novembro!$C$8</f>
        <v>30.3</v>
      </c>
      <c r="F14" s="17">
        <f>[10]Novembro!$C$9</f>
        <v>31.5</v>
      </c>
      <c r="G14" s="17">
        <f>[10]Novembro!$C$10</f>
        <v>30.7</v>
      </c>
      <c r="H14" s="17">
        <f>[10]Novembro!$C$11</f>
        <v>33</v>
      </c>
      <c r="I14" s="17">
        <f>[10]Novembro!$C$12</f>
        <v>27.7</v>
      </c>
      <c r="J14" s="17">
        <f>[10]Novembro!$C$13</f>
        <v>31.8</v>
      </c>
      <c r="K14" s="17">
        <f>[10]Novembro!$C$14</f>
        <v>32</v>
      </c>
      <c r="L14" s="17">
        <f>[10]Novembro!$C$15</f>
        <v>32.6</v>
      </c>
      <c r="M14" s="17">
        <f>[10]Novembro!$C$16</f>
        <v>28.5</v>
      </c>
      <c r="N14" s="17">
        <f>[10]Novembro!$C$17</f>
        <v>30.5</v>
      </c>
      <c r="O14" s="17">
        <f>[10]Novembro!$C$18</f>
        <v>30.2</v>
      </c>
      <c r="P14" s="17">
        <f>[10]Novembro!$C$19</f>
        <v>30.7</v>
      </c>
      <c r="Q14" s="17">
        <f>[10]Novembro!$C$20</f>
        <v>30.8</v>
      </c>
      <c r="R14" s="17">
        <f>[10]Novembro!$C$21</f>
        <v>32.200000000000003</v>
      </c>
      <c r="S14" s="17">
        <f>[10]Novembro!$C$22</f>
        <v>33.299999999999997</v>
      </c>
      <c r="T14" s="17">
        <f>[10]Novembro!$C$23</f>
        <v>32.4</v>
      </c>
      <c r="U14" s="17">
        <f>[10]Novembro!$C$24</f>
        <v>30.8</v>
      </c>
      <c r="V14" s="17">
        <f>[10]Novembro!$C$25</f>
        <v>31.8</v>
      </c>
      <c r="W14" s="17">
        <f>[10]Novembro!$C$26</f>
        <v>28.9</v>
      </c>
      <c r="X14" s="17">
        <f>[10]Novembro!$C$27</f>
        <v>29.2</v>
      </c>
      <c r="Y14" s="17">
        <f>[10]Novembro!$C$28</f>
        <v>29.3</v>
      </c>
      <c r="Z14" s="17">
        <f>[10]Novembro!$C$29</f>
        <v>28.2</v>
      </c>
      <c r="AA14" s="17">
        <f>[10]Novembro!$C$30</f>
        <v>22.6</v>
      </c>
      <c r="AB14" s="17">
        <f>[10]Novembro!$C$31</f>
        <v>28.8</v>
      </c>
      <c r="AC14" s="17">
        <f>[10]Novembro!$C$32</f>
        <v>27</v>
      </c>
      <c r="AD14" s="17">
        <f>[10]Novembro!$C$33</f>
        <v>31.8</v>
      </c>
      <c r="AE14" s="17">
        <f>[10]Novembro!$C$34</f>
        <v>29.2</v>
      </c>
      <c r="AF14" s="36">
        <f>MAX(B14:AE14)</f>
        <v>33.299999999999997</v>
      </c>
      <c r="AG14" s="39">
        <f>AVERAGE(B14:AE14)</f>
        <v>30.236666666666665</v>
      </c>
    </row>
    <row r="15" spans="1:34" ht="17.100000000000001" customHeight="1" x14ac:dyDescent="0.2">
      <c r="A15" s="15" t="s">
        <v>6</v>
      </c>
      <c r="B15" s="17">
        <f>[11]Novembro!$C$5</f>
        <v>31.6</v>
      </c>
      <c r="C15" s="17">
        <f>[11]Novembro!$C$6</f>
        <v>35.799999999999997</v>
      </c>
      <c r="D15" s="17">
        <f>[11]Novembro!$C$7</f>
        <v>33.1</v>
      </c>
      <c r="E15" s="17">
        <f>[11]Novembro!$C$8</f>
        <v>33.6</v>
      </c>
      <c r="F15" s="17">
        <f>[11]Novembro!$C$9</f>
        <v>35.4</v>
      </c>
      <c r="G15" s="17">
        <f>[11]Novembro!$C$10</f>
        <v>29.8</v>
      </c>
      <c r="H15" s="17">
        <f>[11]Novembro!$C$11</f>
        <v>35</v>
      </c>
      <c r="I15" s="17">
        <f>[11]Novembro!$C$12</f>
        <v>27.6</v>
      </c>
      <c r="J15" s="17">
        <f>[11]Novembro!$C$13</f>
        <v>33.1</v>
      </c>
      <c r="K15" s="17">
        <f>[11]Novembro!$C$14</f>
        <v>34.299999999999997</v>
      </c>
      <c r="L15" s="17">
        <f>[11]Novembro!$C$15</f>
        <v>34.799999999999997</v>
      </c>
      <c r="M15" s="17">
        <f>[11]Novembro!$C$16</f>
        <v>28.7</v>
      </c>
      <c r="N15" s="17">
        <f>[11]Novembro!$C$17</f>
        <v>30.7</v>
      </c>
      <c r="O15" s="17">
        <f>[11]Novembro!$C$18</f>
        <v>32.299999999999997</v>
      </c>
      <c r="P15" s="17">
        <f>[11]Novembro!$C$19</f>
        <v>32.5</v>
      </c>
      <c r="Q15" s="17">
        <f>[11]Novembro!$C$20</f>
        <v>33.200000000000003</v>
      </c>
      <c r="R15" s="17">
        <f>[11]Novembro!$C$21</f>
        <v>34</v>
      </c>
      <c r="S15" s="17">
        <f>[11]Novembro!$C$22</f>
        <v>36</v>
      </c>
      <c r="T15" s="17">
        <f>[11]Novembro!$C$23</f>
        <v>32.4</v>
      </c>
      <c r="U15" s="17">
        <f>[11]Novembro!$C$24</f>
        <v>33.1</v>
      </c>
      <c r="V15" s="17">
        <f>[11]Novembro!$C$25</f>
        <v>33.700000000000003</v>
      </c>
      <c r="W15" s="17">
        <f>[11]Novembro!$C$26</f>
        <v>29.1</v>
      </c>
      <c r="X15" s="17">
        <f>[11]Novembro!$C$27</f>
        <v>31</v>
      </c>
      <c r="Y15" s="17">
        <f>[11]Novembro!$C$28</f>
        <v>31.8</v>
      </c>
      <c r="Z15" s="17">
        <f>[11]Novembro!$C$29</f>
        <v>30.8</v>
      </c>
      <c r="AA15" s="17">
        <f>[11]Novembro!$C$30</f>
        <v>25</v>
      </c>
      <c r="AB15" s="17">
        <f>[11]Novembro!$C$31</f>
        <v>32.200000000000003</v>
      </c>
      <c r="AC15" s="17">
        <f>[11]Novembro!$C$32</f>
        <v>31.7</v>
      </c>
      <c r="AD15" s="17">
        <f>[11]Novembro!$C$33</f>
        <v>30.6</v>
      </c>
      <c r="AE15" s="17">
        <f>[11]Novembro!$C$34</f>
        <v>31.5</v>
      </c>
      <c r="AF15" s="36">
        <f t="shared" ref="AF15:AF30" si="5">MAX(B15:AE15)</f>
        <v>36</v>
      </c>
      <c r="AG15" s="39">
        <f t="shared" ref="AG15:AG30" si="6">AVERAGE(B15:AE15)</f>
        <v>32.146666666666675</v>
      </c>
    </row>
    <row r="16" spans="1:34" ht="17.100000000000001" customHeight="1" x14ac:dyDescent="0.2">
      <c r="A16" s="15" t="s">
        <v>7</v>
      </c>
      <c r="B16" s="17">
        <f>[12]Novembro!$C$5</f>
        <v>29.1</v>
      </c>
      <c r="C16" s="17">
        <f>[12]Novembro!$C$6</f>
        <v>31.8</v>
      </c>
      <c r="D16" s="17">
        <f>[12]Novembro!$C$7</f>
        <v>32.200000000000003</v>
      </c>
      <c r="E16" s="17">
        <f>[12]Novembro!$C$8</f>
        <v>32</v>
      </c>
      <c r="F16" s="17">
        <f>[12]Novembro!$C$9</f>
        <v>31.7</v>
      </c>
      <c r="G16" s="17">
        <f>[12]Novembro!$C$10</f>
        <v>32.700000000000003</v>
      </c>
      <c r="H16" s="17">
        <f>[12]Novembro!$C$11</f>
        <v>32.700000000000003</v>
      </c>
      <c r="I16" s="17">
        <f>[12]Novembro!$C$12</f>
        <v>25.8</v>
      </c>
      <c r="J16" s="17">
        <f>[12]Novembro!$C$13</f>
        <v>30.8</v>
      </c>
      <c r="K16" s="17">
        <f>[12]Novembro!$C$14</f>
        <v>33</v>
      </c>
      <c r="L16" s="17">
        <f>[12]Novembro!$C$15</f>
        <v>32.299999999999997</v>
      </c>
      <c r="M16" s="17">
        <f>[12]Novembro!$C$16</f>
        <v>26.3</v>
      </c>
      <c r="N16" s="17">
        <f>[12]Novembro!$C$17</f>
        <v>29.8</v>
      </c>
      <c r="O16" s="17">
        <f>[12]Novembro!$C$18</f>
        <v>28.3</v>
      </c>
      <c r="P16" s="17">
        <f>[12]Novembro!$C$19</f>
        <v>29.2</v>
      </c>
      <c r="Q16" s="17">
        <f>[12]Novembro!$C$20</f>
        <v>29.8</v>
      </c>
      <c r="R16" s="17">
        <f>[12]Novembro!$C$21</f>
        <v>30.7</v>
      </c>
      <c r="S16" s="17">
        <f>[12]Novembro!$C$22</f>
        <v>32.9</v>
      </c>
      <c r="T16" s="17">
        <f>[12]Novembro!$C$23</f>
        <v>33.799999999999997</v>
      </c>
      <c r="U16" s="17">
        <f>[12]Novembro!$C$24</f>
        <v>28.8</v>
      </c>
      <c r="V16" s="17">
        <f>[12]Novembro!$C$25</f>
        <v>33.799999999999997</v>
      </c>
      <c r="W16" s="17">
        <f>[12]Novembro!$C$26</f>
        <v>23.1</v>
      </c>
      <c r="X16" s="17">
        <f>[12]Novembro!$C$27</f>
        <v>28.9</v>
      </c>
      <c r="Y16" s="17">
        <f>[12]Novembro!$C$28</f>
        <v>32.299999999999997</v>
      </c>
      <c r="Z16" s="17">
        <f>[12]Novembro!$C$29</f>
        <v>30.7</v>
      </c>
      <c r="AA16" s="17">
        <f>[12]Novembro!$C$30</f>
        <v>26</v>
      </c>
      <c r="AB16" s="17">
        <f>[12]Novembro!$C$31</f>
        <v>31.3</v>
      </c>
      <c r="AC16" s="17">
        <f>[12]Novembro!$C$32</f>
        <v>30</v>
      </c>
      <c r="AD16" s="17">
        <f>[12]Novembro!$C$33</f>
        <v>30.2</v>
      </c>
      <c r="AE16" s="17">
        <f>[12]Novembro!$C$34</f>
        <v>32.4</v>
      </c>
      <c r="AF16" s="36">
        <f t="shared" si="5"/>
        <v>33.799999999999997</v>
      </c>
      <c r="AG16" s="39">
        <f t="shared" si="6"/>
        <v>30.41333333333333</v>
      </c>
    </row>
    <row r="17" spans="1:34" ht="17.100000000000001" customHeight="1" x14ac:dyDescent="0.2">
      <c r="A17" s="15" t="s">
        <v>8</v>
      </c>
      <c r="B17" s="17">
        <f>[13]Novembro!$C$5</f>
        <v>29.9</v>
      </c>
      <c r="C17" s="17">
        <f>[13]Novembro!$C$6</f>
        <v>33.6</v>
      </c>
      <c r="D17" s="17">
        <f>[13]Novembro!$C$7</f>
        <v>32.6</v>
      </c>
      <c r="E17" s="17">
        <f>[13]Novembro!$C$8</f>
        <v>29</v>
      </c>
      <c r="F17" s="17">
        <f>[13]Novembro!$C$9</f>
        <v>32.5</v>
      </c>
      <c r="G17" s="17">
        <f>[13]Novembro!$C$10</f>
        <v>33.799999999999997</v>
      </c>
      <c r="H17" s="17">
        <f>[13]Novembro!$C$11</f>
        <v>29.3</v>
      </c>
      <c r="I17" s="17">
        <f>[13]Novembro!$C$12</f>
        <v>28.5</v>
      </c>
      <c r="J17" s="17">
        <f>[13]Novembro!$C$13</f>
        <v>31.4</v>
      </c>
      <c r="K17" s="17">
        <f>[13]Novembro!$C$14</f>
        <v>32.1</v>
      </c>
      <c r="L17" s="17">
        <f>[13]Novembro!$C$15</f>
        <v>25.7</v>
      </c>
      <c r="M17" s="17">
        <f>[13]Novembro!$C$16</f>
        <v>28.3</v>
      </c>
      <c r="N17" s="17">
        <f>[13]Novembro!$C$17</f>
        <v>30.1</v>
      </c>
      <c r="O17" s="17">
        <f>[13]Novembro!$C$18</f>
        <v>29.1</v>
      </c>
      <c r="P17" s="17">
        <f>[13]Novembro!$C$19</f>
        <v>29.9</v>
      </c>
      <c r="Q17" s="17">
        <f>[13]Novembro!$C$20</f>
        <v>30.7</v>
      </c>
      <c r="R17" s="17">
        <f>[13]Novembro!$C$21</f>
        <v>31.7</v>
      </c>
      <c r="S17" s="17">
        <f>[13]Novembro!$C$22</f>
        <v>32.5</v>
      </c>
      <c r="T17" s="17">
        <f>[13]Novembro!$C$23</f>
        <v>33.700000000000003</v>
      </c>
      <c r="U17" s="17">
        <f>[13]Novembro!$C$24</f>
        <v>28.9</v>
      </c>
      <c r="V17" s="17">
        <f>[13]Novembro!$C$25</f>
        <v>31.7</v>
      </c>
      <c r="W17" s="17">
        <f>[13]Novembro!$C$26</f>
        <v>24.8</v>
      </c>
      <c r="X17" s="17">
        <f>[13]Novembro!$C$27</f>
        <v>31.8</v>
      </c>
      <c r="Y17" s="17">
        <f>[13]Novembro!$C$28</f>
        <v>30.6</v>
      </c>
      <c r="Z17" s="17">
        <f>[13]Novembro!$C$29</f>
        <v>29.5</v>
      </c>
      <c r="AA17" s="17">
        <f>[13]Novembro!$C$30</f>
        <v>30.7</v>
      </c>
      <c r="AB17" s="17">
        <f>[13]Novembro!$C$31</f>
        <v>34.200000000000003</v>
      </c>
      <c r="AC17" s="17">
        <f>[13]Novembro!$C$32</f>
        <v>32.1</v>
      </c>
      <c r="AD17" s="17">
        <f>[13]Novembro!$C$33</f>
        <v>32.4</v>
      </c>
      <c r="AE17" s="17">
        <f>[13]Novembro!$C$34</f>
        <v>33.299999999999997</v>
      </c>
      <c r="AF17" s="36">
        <f t="shared" si="5"/>
        <v>34.200000000000003</v>
      </c>
      <c r="AG17" s="39">
        <f t="shared" si="6"/>
        <v>30.813333333333336</v>
      </c>
    </row>
    <row r="18" spans="1:34" ht="17.100000000000001" customHeight="1" x14ac:dyDescent="0.2">
      <c r="A18" s="15" t="s">
        <v>9</v>
      </c>
      <c r="B18" s="17">
        <f>[14]Novembro!$C$5</f>
        <v>31.6</v>
      </c>
      <c r="C18" s="17">
        <f>[14]Novembro!$C$6</f>
        <v>33.4</v>
      </c>
      <c r="D18" s="17">
        <f>[14]Novembro!$C$7</f>
        <v>32.799999999999997</v>
      </c>
      <c r="E18" s="17">
        <f>[14]Novembro!$C$8</f>
        <v>31.6</v>
      </c>
      <c r="F18" s="17">
        <f>[14]Novembro!$C$9</f>
        <v>32.799999999999997</v>
      </c>
      <c r="G18" s="17">
        <f>[14]Novembro!$C$10</f>
        <v>34.4</v>
      </c>
      <c r="H18" s="17">
        <f>[14]Novembro!$C$11</f>
        <v>33</v>
      </c>
      <c r="I18" s="17">
        <f>[14]Novembro!$C$12</f>
        <v>26</v>
      </c>
      <c r="J18" s="17">
        <f>[14]Novembro!$C$13</f>
        <v>32.1</v>
      </c>
      <c r="K18" s="17">
        <f>[14]Novembro!$C$14</f>
        <v>33.4</v>
      </c>
      <c r="L18" s="17">
        <f>[14]Novembro!$C$15</f>
        <v>32.700000000000003</v>
      </c>
      <c r="M18" s="17">
        <f>[14]Novembro!$C$16</f>
        <v>26.3</v>
      </c>
      <c r="N18" s="17">
        <f>[14]Novembro!$C$17</f>
        <v>30.5</v>
      </c>
      <c r="O18" s="17">
        <f>[14]Novembro!$C$18</f>
        <v>29.5</v>
      </c>
      <c r="P18" s="17">
        <f>[14]Novembro!$C$19</f>
        <v>29.4</v>
      </c>
      <c r="Q18" s="17">
        <f>[14]Novembro!$C$20</f>
        <v>29.8</v>
      </c>
      <c r="R18" s="17">
        <f>[14]Novembro!$C$21</f>
        <v>31.2</v>
      </c>
      <c r="S18" s="17">
        <f>[14]Novembro!$C$22</f>
        <v>32.700000000000003</v>
      </c>
      <c r="T18" s="17">
        <f>[14]Novembro!$C$23</f>
        <v>35.4</v>
      </c>
      <c r="U18" s="17">
        <f>[14]Novembro!$C$24</f>
        <v>30.3</v>
      </c>
      <c r="V18" s="17">
        <f>[14]Novembro!$C$25</f>
        <v>31.1</v>
      </c>
      <c r="W18" s="17">
        <f>[14]Novembro!$C$26</f>
        <v>25.5</v>
      </c>
      <c r="X18" s="17">
        <f>[14]Novembro!$C$27</f>
        <v>29.8</v>
      </c>
      <c r="Y18" s="17">
        <f>[14]Novembro!$C$28</f>
        <v>32.799999999999997</v>
      </c>
      <c r="Z18" s="17">
        <f>[14]Novembro!$C$29</f>
        <v>29.8</v>
      </c>
      <c r="AA18" s="17">
        <f>[14]Novembro!$C$30</f>
        <v>29.1</v>
      </c>
      <c r="AB18" s="17">
        <f>[14]Novembro!$C$31</f>
        <v>31.3</v>
      </c>
      <c r="AC18" s="17">
        <f>[14]Novembro!$C$32</f>
        <v>32.200000000000003</v>
      </c>
      <c r="AD18" s="17">
        <f>[14]Novembro!$C$33</f>
        <v>32.1</v>
      </c>
      <c r="AE18" s="17">
        <f>[14]Novembro!$C$34</f>
        <v>31.9</v>
      </c>
      <c r="AF18" s="36">
        <f t="shared" si="5"/>
        <v>35.4</v>
      </c>
      <c r="AG18" s="39">
        <f t="shared" si="6"/>
        <v>31.149999999999995</v>
      </c>
    </row>
    <row r="19" spans="1:34" ht="17.100000000000001" customHeight="1" x14ac:dyDescent="0.2">
      <c r="A19" s="15" t="s">
        <v>47</v>
      </c>
      <c r="B19" s="17">
        <f>[15]Novembro!$C$5</f>
        <v>33.5</v>
      </c>
      <c r="C19" s="17">
        <f>[15]Novembro!$C$6</f>
        <v>33.200000000000003</v>
      </c>
      <c r="D19" s="17">
        <f>[15]Novembro!$C$7</f>
        <v>34.5</v>
      </c>
      <c r="E19" s="17">
        <f>[15]Novembro!$C$8</f>
        <v>33.5</v>
      </c>
      <c r="F19" s="17">
        <f>[15]Novembro!$C$9</f>
        <v>33.1</v>
      </c>
      <c r="G19" s="17">
        <f>[15]Novembro!$C$10</f>
        <v>36.4</v>
      </c>
      <c r="H19" s="17">
        <f>[15]Novembro!$C$11</f>
        <v>34.6</v>
      </c>
      <c r="I19" s="17">
        <f>[15]Novembro!$C$12</f>
        <v>30.6</v>
      </c>
      <c r="J19" s="17">
        <f>[15]Novembro!$C$13</f>
        <v>34</v>
      </c>
      <c r="K19" s="17">
        <f>[15]Novembro!$C$14</f>
        <v>35.700000000000003</v>
      </c>
      <c r="L19" s="17">
        <f>[15]Novembro!$C$15</f>
        <v>34.200000000000003</v>
      </c>
      <c r="M19" s="17">
        <f>[15]Novembro!$C$16</f>
        <v>29.9</v>
      </c>
      <c r="N19" s="17">
        <f>[15]Novembro!$C$17</f>
        <v>31.3</v>
      </c>
      <c r="O19" s="17">
        <f>[15]Novembro!$C$18</f>
        <v>29.7</v>
      </c>
      <c r="P19" s="17">
        <f>[15]Novembro!$C$19</f>
        <v>32.200000000000003</v>
      </c>
      <c r="Q19" s="17">
        <f>[15]Novembro!$C$20</f>
        <v>33.299999999999997</v>
      </c>
      <c r="R19" s="17">
        <f>[15]Novembro!$C$21</f>
        <v>33.4</v>
      </c>
      <c r="S19" s="17">
        <f>[15]Novembro!$C$22</f>
        <v>34.1</v>
      </c>
      <c r="T19" s="17">
        <f>[15]Novembro!$C$23</f>
        <v>32.4</v>
      </c>
      <c r="U19" s="17">
        <f>[15]Novembro!$C$24</f>
        <v>29.3</v>
      </c>
      <c r="V19" s="17">
        <f>[15]Novembro!$C$25</f>
        <v>31.9</v>
      </c>
      <c r="W19" s="17">
        <f>[15]Novembro!$C$26</f>
        <v>27.9</v>
      </c>
      <c r="X19" s="17">
        <f>[15]Novembro!$C$27</f>
        <v>31.5</v>
      </c>
      <c r="Y19" s="17">
        <f>[15]Novembro!$C$28</f>
        <v>32.700000000000003</v>
      </c>
      <c r="Z19" s="17">
        <f>[15]Novembro!$C$29</f>
        <v>30.9</v>
      </c>
      <c r="AA19" s="17">
        <f>[15]Novembro!$C$30</f>
        <v>27.7</v>
      </c>
      <c r="AB19" s="17">
        <f>[15]Novembro!$C$31</f>
        <v>32.299999999999997</v>
      </c>
      <c r="AC19" s="17">
        <f>[15]Novembro!$C$32</f>
        <v>33.299999999999997</v>
      </c>
      <c r="AD19" s="17">
        <f>[15]Novembro!$C$33</f>
        <v>31.9</v>
      </c>
      <c r="AE19" s="17">
        <f>[15]Novembro!$C$34</f>
        <v>33.5</v>
      </c>
      <c r="AF19" s="36">
        <f t="shared" si="5"/>
        <v>36.4</v>
      </c>
      <c r="AG19" s="39">
        <f t="shared" si="6"/>
        <v>32.416666666666657</v>
      </c>
    </row>
    <row r="20" spans="1:34" ht="17.100000000000001" customHeight="1" x14ac:dyDescent="0.2">
      <c r="A20" s="15" t="s">
        <v>10</v>
      </c>
      <c r="B20" s="17">
        <f>[16]Novembro!$C$5</f>
        <v>29.4</v>
      </c>
      <c r="C20" s="17">
        <f>[16]Novembro!$C$6</f>
        <v>33.4</v>
      </c>
      <c r="D20" s="17">
        <f>[16]Novembro!$C$7</f>
        <v>34.299999999999997</v>
      </c>
      <c r="E20" s="17">
        <f>[16]Novembro!$C$8</f>
        <v>31</v>
      </c>
      <c r="F20" s="17">
        <f>[16]Novembro!$C$9</f>
        <v>32.799999999999997</v>
      </c>
      <c r="G20" s="17">
        <f>[16]Novembro!$C$10</f>
        <v>34</v>
      </c>
      <c r="H20" s="17">
        <f>[16]Novembro!$C$11</f>
        <v>31.8</v>
      </c>
      <c r="I20" s="17">
        <f>[16]Novembro!$C$12</f>
        <v>27.9</v>
      </c>
      <c r="J20" s="17">
        <f>[16]Novembro!$C$13</f>
        <v>32.1</v>
      </c>
      <c r="K20" s="17">
        <f>[16]Novembro!$C$14</f>
        <v>34</v>
      </c>
      <c r="L20" s="17">
        <f>[16]Novembro!$C$15</f>
        <v>30.1</v>
      </c>
      <c r="M20" s="17">
        <f>[16]Novembro!$C$16</f>
        <v>28.1</v>
      </c>
      <c r="N20" s="17">
        <f>[16]Novembro!$C$17</f>
        <v>30.9</v>
      </c>
      <c r="O20" s="17">
        <f>[16]Novembro!$C$18</f>
        <v>29.3</v>
      </c>
      <c r="P20" s="17">
        <f>[16]Novembro!$C$19</f>
        <v>30.1</v>
      </c>
      <c r="Q20" s="17">
        <f>[16]Novembro!$C$20</f>
        <v>30.9</v>
      </c>
      <c r="R20" s="17">
        <f>[16]Novembro!$C$21</f>
        <v>32</v>
      </c>
      <c r="S20" s="17">
        <f>[16]Novembro!$C$22</f>
        <v>33.1</v>
      </c>
      <c r="T20" s="17">
        <f>[16]Novembro!$C$23</f>
        <v>34.5</v>
      </c>
      <c r="U20" s="17">
        <f>[16]Novembro!$C$24</f>
        <v>30.1</v>
      </c>
      <c r="V20" s="17">
        <f>[16]Novembro!$C$25</f>
        <v>32.700000000000003</v>
      </c>
      <c r="W20" s="17">
        <f>[16]Novembro!$C$26</f>
        <v>23.9</v>
      </c>
      <c r="X20" s="17">
        <f>[16]Novembro!$C$27</f>
        <v>31.5</v>
      </c>
      <c r="Y20" s="17">
        <f>[16]Novembro!$C$28</f>
        <v>32.9</v>
      </c>
      <c r="Z20" s="17">
        <f>[16]Novembro!$C$29</f>
        <v>30.4</v>
      </c>
      <c r="AA20" s="17">
        <f>[16]Novembro!$C$30</f>
        <v>27.5</v>
      </c>
      <c r="AB20" s="17">
        <f>[16]Novembro!$C$31</f>
        <v>33.6</v>
      </c>
      <c r="AC20" s="17">
        <f>[16]Novembro!$C$32</f>
        <v>32.299999999999997</v>
      </c>
      <c r="AD20" s="17">
        <f>[16]Novembro!$C$33</f>
        <v>32.4</v>
      </c>
      <c r="AE20" s="17">
        <f>[16]Novembro!$C$34</f>
        <v>33</v>
      </c>
      <c r="AF20" s="36">
        <f t="shared" si="5"/>
        <v>34.5</v>
      </c>
      <c r="AG20" s="39">
        <f t="shared" si="6"/>
        <v>31.333333333333332</v>
      </c>
    </row>
    <row r="21" spans="1:34" ht="17.100000000000001" customHeight="1" x14ac:dyDescent="0.2">
      <c r="A21" s="15" t="s">
        <v>11</v>
      </c>
      <c r="B21" s="17">
        <f>[17]Novembro!$C$5</f>
        <v>31</v>
      </c>
      <c r="C21" s="17">
        <f>[17]Novembro!$C$6</f>
        <v>32.700000000000003</v>
      </c>
      <c r="D21" s="17">
        <f>[17]Novembro!$C$7</f>
        <v>33.6</v>
      </c>
      <c r="E21" s="17">
        <f>[17]Novembro!$C$8</f>
        <v>33.700000000000003</v>
      </c>
      <c r="F21" s="17">
        <f>[17]Novembro!$C$9</f>
        <v>32</v>
      </c>
      <c r="G21" s="17">
        <f>[17]Novembro!$C$10</f>
        <v>33.299999999999997</v>
      </c>
      <c r="H21" s="17">
        <f>[17]Novembro!$C$11</f>
        <v>33.6</v>
      </c>
      <c r="I21" s="17">
        <f>[17]Novembro!$C$12</f>
        <v>27.7</v>
      </c>
      <c r="J21" s="17">
        <f>[17]Novembro!$C$13</f>
        <v>31.9</v>
      </c>
      <c r="K21" s="17">
        <f>[17]Novembro!$C$14</f>
        <v>34.299999999999997</v>
      </c>
      <c r="L21" s="17">
        <f>[17]Novembro!$C$15</f>
        <v>34.200000000000003</v>
      </c>
      <c r="M21" s="17">
        <f>[17]Novembro!$C$16</f>
        <v>26.4</v>
      </c>
      <c r="N21" s="17">
        <f>[17]Novembro!$C$17</f>
        <v>30.9</v>
      </c>
      <c r="O21" s="17">
        <f>[17]Novembro!$C$18</f>
        <v>30.5</v>
      </c>
      <c r="P21" s="17">
        <f>[17]Novembro!$C$19</f>
        <v>30.3</v>
      </c>
      <c r="Q21" s="17">
        <f>[17]Novembro!$C$20</f>
        <v>31.3</v>
      </c>
      <c r="R21" s="17">
        <f>[17]Novembro!$C$21</f>
        <v>32.4</v>
      </c>
      <c r="S21" s="17">
        <f>[17]Novembro!$C$22</f>
        <v>34.6</v>
      </c>
      <c r="T21" s="17">
        <f>[17]Novembro!$C$23</f>
        <v>33.4</v>
      </c>
      <c r="U21" s="17">
        <f>[17]Novembro!$C$24</f>
        <v>30.5</v>
      </c>
      <c r="V21" s="17">
        <f>[17]Novembro!$C$25</f>
        <v>34.6</v>
      </c>
      <c r="W21" s="17">
        <f>[17]Novembro!$C$26</f>
        <v>26.2</v>
      </c>
      <c r="X21" s="17">
        <f>[17]Novembro!$C$27</f>
        <v>29.2</v>
      </c>
      <c r="Y21" s="17">
        <f>[17]Novembro!$C$28</f>
        <v>33.5</v>
      </c>
      <c r="Z21" s="17">
        <f>[17]Novembro!$C$29</f>
        <v>32.6</v>
      </c>
      <c r="AA21" s="17">
        <f>[17]Novembro!$C$30</f>
        <v>28.8</v>
      </c>
      <c r="AB21" s="17">
        <f>[17]Novembro!$C$31</f>
        <v>29.7</v>
      </c>
      <c r="AC21" s="17">
        <f>[17]Novembro!$C$32</f>
        <v>32.700000000000003</v>
      </c>
      <c r="AD21" s="17">
        <f>[17]Novembro!$C$33</f>
        <v>31.5</v>
      </c>
      <c r="AE21" s="17">
        <f>[17]Novembro!$C$34</f>
        <v>33</v>
      </c>
      <c r="AF21" s="36">
        <f t="shared" si="5"/>
        <v>34.6</v>
      </c>
      <c r="AG21" s="39">
        <f t="shared" si="6"/>
        <v>31.670000000000005</v>
      </c>
    </row>
    <row r="22" spans="1:34" ht="17.100000000000001" customHeight="1" x14ac:dyDescent="0.2">
      <c r="A22" s="15" t="s">
        <v>12</v>
      </c>
      <c r="B22" s="17">
        <f>[18]Novembro!$C$5</f>
        <v>32.9</v>
      </c>
      <c r="C22" s="17">
        <f>[18]Novembro!$C$6</f>
        <v>33.9</v>
      </c>
      <c r="D22" s="17">
        <f>[18]Novembro!$C$7</f>
        <v>33.700000000000003</v>
      </c>
      <c r="E22" s="17">
        <f>[18]Novembro!$C$8</f>
        <v>31.5</v>
      </c>
      <c r="F22" s="17">
        <f>[18]Novembro!$C$9</f>
        <v>32.299999999999997</v>
      </c>
      <c r="G22" s="17">
        <f>[18]Novembro!$C$10</f>
        <v>34.6</v>
      </c>
      <c r="H22" s="17">
        <f>[18]Novembro!$C$11</f>
        <v>34.4</v>
      </c>
      <c r="I22" s="17">
        <f>[18]Novembro!$C$12</f>
        <v>29.8</v>
      </c>
      <c r="J22" s="17">
        <f>[18]Novembro!$C$13</f>
        <v>33</v>
      </c>
      <c r="K22" s="17">
        <f>[18]Novembro!$C$14</f>
        <v>33.9</v>
      </c>
      <c r="L22" s="17">
        <f>[18]Novembro!$C$15</f>
        <v>33.9</v>
      </c>
      <c r="M22" s="17">
        <f>[18]Novembro!$C$16</f>
        <v>29.2</v>
      </c>
      <c r="N22" s="17">
        <f>[18]Novembro!$C$17</f>
        <v>31.8</v>
      </c>
      <c r="O22" s="17">
        <f>[18]Novembro!$C$18</f>
        <v>30.7</v>
      </c>
      <c r="P22" s="17">
        <f>[18]Novembro!$C$19</f>
        <v>31.4</v>
      </c>
      <c r="Q22" s="17">
        <f>[18]Novembro!$C$20</f>
        <v>32.4</v>
      </c>
      <c r="R22" s="17">
        <f>[18]Novembro!$C$21</f>
        <v>33.799999999999997</v>
      </c>
      <c r="S22" s="17">
        <f>[18]Novembro!$C$22</f>
        <v>34.799999999999997</v>
      </c>
      <c r="T22" s="17">
        <f>[18]Novembro!$C$23</f>
        <v>27.7</v>
      </c>
      <c r="U22" s="17">
        <f>[18]Novembro!$C$24</f>
        <v>24.3</v>
      </c>
      <c r="V22" s="17">
        <f>[18]Novembro!$C$25</f>
        <v>31.7</v>
      </c>
      <c r="W22" s="17">
        <f>[18]Novembro!$C$26</f>
        <v>27.2</v>
      </c>
      <c r="X22" s="17">
        <f>[18]Novembro!$C$27</f>
        <v>30.4</v>
      </c>
      <c r="Y22" s="17">
        <f>[18]Novembro!$C$28</f>
        <v>33.200000000000003</v>
      </c>
      <c r="Z22" s="17">
        <f>[18]Novembro!$C$29</f>
        <v>32.9</v>
      </c>
      <c r="AA22" s="17">
        <f>[18]Novembro!$C$30</f>
        <v>29.9</v>
      </c>
      <c r="AB22" s="17">
        <f>[18]Novembro!$C$31</f>
        <v>31.5</v>
      </c>
      <c r="AC22" s="17">
        <f>[18]Novembro!$C$32</f>
        <v>34.200000000000003</v>
      </c>
      <c r="AD22" s="17">
        <f>[18]Novembro!$C$33</f>
        <v>31.3</v>
      </c>
      <c r="AE22" s="17">
        <f>[18]Novembro!$C$34</f>
        <v>34.4</v>
      </c>
      <c r="AF22" s="36">
        <f t="shared" si="5"/>
        <v>34.799999999999997</v>
      </c>
      <c r="AG22" s="39">
        <f t="shared" si="6"/>
        <v>31.889999999999997</v>
      </c>
    </row>
    <row r="23" spans="1:34" ht="17.100000000000001" customHeight="1" x14ac:dyDescent="0.2">
      <c r="A23" s="15" t="s">
        <v>13</v>
      </c>
      <c r="B23" s="17" t="str">
        <f>[19]Novembro!$C$5</f>
        <v>*</v>
      </c>
      <c r="C23" s="17" t="str">
        <f>[19]Novembro!$C$6</f>
        <v>*</v>
      </c>
      <c r="D23" s="17" t="str">
        <f>[19]Novembro!$C$7</f>
        <v>*</v>
      </c>
      <c r="E23" s="17" t="str">
        <f>[19]Novembro!$C$8</f>
        <v>*</v>
      </c>
      <c r="F23" s="17">
        <f>[19]Novembro!$C$9</f>
        <v>32.299999999999997</v>
      </c>
      <c r="G23" s="17">
        <f>[19]Novembro!$C$10</f>
        <v>35</v>
      </c>
      <c r="H23" s="17">
        <f>[19]Novembro!$C$11</f>
        <v>36.799999999999997</v>
      </c>
      <c r="I23" s="17">
        <f>[19]Novembro!$C$12</f>
        <v>30.8</v>
      </c>
      <c r="J23" s="17">
        <f>[19]Novembro!$C$13</f>
        <v>33.9</v>
      </c>
      <c r="K23" s="17">
        <f>[19]Novembro!$C$14</f>
        <v>35.299999999999997</v>
      </c>
      <c r="L23" s="17">
        <f>[19]Novembro!$C$15</f>
        <v>35.9</v>
      </c>
      <c r="M23" s="17">
        <f>[19]Novembro!$C$16</f>
        <v>28.1</v>
      </c>
      <c r="N23" s="17">
        <f>[19]Novembro!$C$17</f>
        <v>32.200000000000003</v>
      </c>
      <c r="O23" s="17">
        <f>[19]Novembro!$C$18</f>
        <v>31.5</v>
      </c>
      <c r="P23" s="17">
        <f>[19]Novembro!$C$19</f>
        <v>33</v>
      </c>
      <c r="Q23" s="17">
        <f>[19]Novembro!$C$20</f>
        <v>34.4</v>
      </c>
      <c r="R23" s="17">
        <f>[19]Novembro!$C$21</f>
        <v>35.299999999999997</v>
      </c>
      <c r="S23" s="17">
        <f>[19]Novembro!$C$22</f>
        <v>37.799999999999997</v>
      </c>
      <c r="T23" s="17">
        <f>[19]Novembro!$C$23</f>
        <v>31.9</v>
      </c>
      <c r="U23" s="17">
        <f>[19]Novembro!$C$24</f>
        <v>27.3</v>
      </c>
      <c r="V23" s="17">
        <f>[19]Novembro!$C$25</f>
        <v>33.6</v>
      </c>
      <c r="W23" s="17">
        <f>[19]Novembro!$C$26</f>
        <v>28.8</v>
      </c>
      <c r="X23" s="17">
        <f>[19]Novembro!$C$27</f>
        <v>30.4</v>
      </c>
      <c r="Y23" s="17">
        <f>[19]Novembro!$C$28</f>
        <v>33.299999999999997</v>
      </c>
      <c r="Z23" s="17">
        <f>[19]Novembro!$C$29</f>
        <v>32.1</v>
      </c>
      <c r="AA23" s="17">
        <f>[19]Novembro!$C$30</f>
        <v>29.6</v>
      </c>
      <c r="AB23" s="17">
        <f>[19]Novembro!$C$31</f>
        <v>33</v>
      </c>
      <c r="AC23" s="17">
        <f>[19]Novembro!$C$32</f>
        <v>32.700000000000003</v>
      </c>
      <c r="AD23" s="17">
        <f>[19]Novembro!$C$33</f>
        <v>32.1</v>
      </c>
      <c r="AE23" s="17">
        <f>[19]Novembro!$C$34</f>
        <v>35.1</v>
      </c>
      <c r="AF23" s="36">
        <f t="shared" si="5"/>
        <v>37.799999999999997</v>
      </c>
      <c r="AG23" s="39">
        <f t="shared" si="6"/>
        <v>32.776923076923076</v>
      </c>
    </row>
    <row r="24" spans="1:34" ht="17.100000000000001" customHeight="1" x14ac:dyDescent="0.2">
      <c r="A24" s="15" t="s">
        <v>14</v>
      </c>
      <c r="B24" s="17">
        <f>[20]Novembro!$C$5</f>
        <v>32.5</v>
      </c>
      <c r="C24" s="17">
        <f>[20]Novembro!$C$6</f>
        <v>34.6</v>
      </c>
      <c r="D24" s="17">
        <f>[20]Novembro!$C$7</f>
        <v>32.299999999999997</v>
      </c>
      <c r="E24" s="17">
        <f>[20]Novembro!$C$8</f>
        <v>30.3</v>
      </c>
      <c r="F24" s="17">
        <f>[20]Novembro!$C$9</f>
        <v>34</v>
      </c>
      <c r="G24" s="17">
        <f>[20]Novembro!$C$10</f>
        <v>34.9</v>
      </c>
      <c r="H24" s="17">
        <f>[20]Novembro!$C$11</f>
        <v>34.700000000000003</v>
      </c>
      <c r="I24" s="17">
        <f>[20]Novembro!$C$12</f>
        <v>26.1</v>
      </c>
      <c r="J24" s="17">
        <f>[20]Novembro!$C$13</f>
        <v>32.200000000000003</v>
      </c>
      <c r="K24" s="17">
        <f>[20]Novembro!$C$14</f>
        <v>33.200000000000003</v>
      </c>
      <c r="L24" s="17">
        <f>[20]Novembro!$C$15</f>
        <v>35.1</v>
      </c>
      <c r="M24" s="17">
        <f>[20]Novembro!$C$16</f>
        <v>28.3</v>
      </c>
      <c r="N24" s="17">
        <f>[20]Novembro!$C$17</f>
        <v>31.7</v>
      </c>
      <c r="O24" s="17">
        <f>[20]Novembro!$C$18</f>
        <v>31.9</v>
      </c>
      <c r="P24" s="17">
        <f>[20]Novembro!$C$19</f>
        <v>30.8</v>
      </c>
      <c r="Q24" s="17">
        <f>[20]Novembro!$C$20</f>
        <v>30.7</v>
      </c>
      <c r="R24" s="17">
        <f>[20]Novembro!$C$21</f>
        <v>32.5</v>
      </c>
      <c r="S24" s="17">
        <f>[20]Novembro!$C$22</f>
        <v>35.4</v>
      </c>
      <c r="T24" s="17">
        <f>[20]Novembro!$C$23</f>
        <v>35.299999999999997</v>
      </c>
      <c r="U24" s="17">
        <f>[20]Novembro!$C$24</f>
        <v>29.1</v>
      </c>
      <c r="V24" s="17">
        <f>[20]Novembro!$C$25</f>
        <v>32.5</v>
      </c>
      <c r="W24" s="17">
        <f>[20]Novembro!$C$26</f>
        <v>29.3</v>
      </c>
      <c r="X24" s="17">
        <f>[20]Novembro!$C$27</f>
        <v>28.2</v>
      </c>
      <c r="Y24" s="17">
        <f>[20]Novembro!$C$28</f>
        <v>32.4</v>
      </c>
      <c r="Z24" s="17">
        <f>[20]Novembro!$C$29</f>
        <v>28.8</v>
      </c>
      <c r="AA24" s="17">
        <f>[20]Novembro!$C$30</f>
        <v>27.1</v>
      </c>
      <c r="AB24" s="17">
        <f>[20]Novembro!$C$31</f>
        <v>31.5</v>
      </c>
      <c r="AC24" s="17">
        <f>[20]Novembro!$C$32</f>
        <v>30</v>
      </c>
      <c r="AD24" s="17">
        <f>[20]Novembro!$C$33</f>
        <v>30.9</v>
      </c>
      <c r="AE24" s="17">
        <f>[20]Novembro!$C$34</f>
        <v>28.7</v>
      </c>
      <c r="AF24" s="36">
        <f t="shared" si="5"/>
        <v>35.4</v>
      </c>
      <c r="AG24" s="39">
        <f t="shared" si="6"/>
        <v>31.5</v>
      </c>
    </row>
    <row r="25" spans="1:34" ht="17.100000000000001" customHeight="1" x14ac:dyDescent="0.2">
      <c r="A25" s="15" t="s">
        <v>15</v>
      </c>
      <c r="B25" s="17">
        <f>[21]Novembro!$C$5</f>
        <v>26.2</v>
      </c>
      <c r="C25" s="17">
        <f>[21]Novembro!$C$6</f>
        <v>29.2</v>
      </c>
      <c r="D25" s="17">
        <f>[21]Novembro!$C$7</f>
        <v>29.4</v>
      </c>
      <c r="E25" s="17">
        <f>[21]Novembro!$C$8</f>
        <v>29.1</v>
      </c>
      <c r="F25" s="17">
        <f>[21]Novembro!$C$9</f>
        <v>29.6</v>
      </c>
      <c r="G25" s="17">
        <f>[21]Novembro!$C$10</f>
        <v>30.3</v>
      </c>
      <c r="H25" s="17">
        <f>[21]Novembro!$C$11</f>
        <v>30.5</v>
      </c>
      <c r="I25" s="17">
        <f>[21]Novembro!$C$12</f>
        <v>29.3</v>
      </c>
      <c r="J25" s="17">
        <f>[21]Novembro!$C$13</f>
        <v>29.7</v>
      </c>
      <c r="K25" s="17">
        <f>[21]Novembro!$C$14</f>
        <v>32.1</v>
      </c>
      <c r="L25" s="17">
        <f>[21]Novembro!$C$15</f>
        <v>29.9</v>
      </c>
      <c r="M25" s="17">
        <f>[21]Novembro!$C$16</f>
        <v>24.5</v>
      </c>
      <c r="N25" s="17">
        <f>[21]Novembro!$C$17</f>
        <v>27.2</v>
      </c>
      <c r="O25" s="17">
        <f>[21]Novembro!$C$18</f>
        <v>26</v>
      </c>
      <c r="P25" s="17">
        <f>[21]Novembro!$C$19</f>
        <v>28.2</v>
      </c>
      <c r="Q25" s="17">
        <f>[21]Novembro!$C$20</f>
        <v>28.8</v>
      </c>
      <c r="R25" s="17">
        <f>[21]Novembro!$C$21</f>
        <v>29.5</v>
      </c>
      <c r="S25" s="17">
        <f>[21]Novembro!$C$22</f>
        <v>31.4</v>
      </c>
      <c r="T25" s="17">
        <f>[21]Novembro!$C$23</f>
        <v>31.1</v>
      </c>
      <c r="U25" s="17">
        <f>[21]Novembro!$C$24</f>
        <v>26.8</v>
      </c>
      <c r="V25" s="17">
        <f>[21]Novembro!$C$25</f>
        <v>31</v>
      </c>
      <c r="W25" s="17">
        <f>[21]Novembro!$C$26</f>
        <v>26.6</v>
      </c>
      <c r="X25" s="17">
        <f>[21]Novembro!$C$27</f>
        <v>28.3</v>
      </c>
      <c r="Y25" s="17">
        <f>[21]Novembro!$C$28</f>
        <v>30.2</v>
      </c>
      <c r="Z25" s="17">
        <f>[21]Novembro!$C$29</f>
        <v>28.1</v>
      </c>
      <c r="AA25" s="17">
        <f>[21]Novembro!$C$30</f>
        <v>26.1</v>
      </c>
      <c r="AB25" s="17">
        <f>[21]Novembro!$C$31</f>
        <v>30.9</v>
      </c>
      <c r="AC25" s="17">
        <f>[21]Novembro!$C$32</f>
        <v>30.5</v>
      </c>
      <c r="AD25" s="17">
        <f>[21]Novembro!$C$33</f>
        <v>30.1</v>
      </c>
      <c r="AE25" s="17">
        <f>[21]Novembro!$C$34</f>
        <v>31.8</v>
      </c>
      <c r="AF25" s="36">
        <f t="shared" si="5"/>
        <v>32.1</v>
      </c>
      <c r="AG25" s="39">
        <f t="shared" si="6"/>
        <v>29.08</v>
      </c>
    </row>
    <row r="26" spans="1:34" ht="17.100000000000001" customHeight="1" x14ac:dyDescent="0.2">
      <c r="A26" s="15" t="s">
        <v>16</v>
      </c>
      <c r="B26" s="17">
        <f>[22]Novembro!$C$5</f>
        <v>33.5</v>
      </c>
      <c r="C26" s="17">
        <f>[22]Novembro!$C$6</f>
        <v>32.9</v>
      </c>
      <c r="D26" s="17">
        <f>[22]Novembro!$C$7</f>
        <v>36.5</v>
      </c>
      <c r="E26" s="17">
        <f>[22]Novembro!$C$8</f>
        <v>31.7</v>
      </c>
      <c r="F26" s="17">
        <f>[22]Novembro!$C$9</f>
        <v>34.5</v>
      </c>
      <c r="G26" s="17">
        <f>[22]Novembro!$C$10</f>
        <v>38.9</v>
      </c>
      <c r="H26" s="17">
        <f>[22]Novembro!$C$11</f>
        <v>39.1</v>
      </c>
      <c r="I26" s="17">
        <f>[22]Novembro!$C$12</f>
        <v>34</v>
      </c>
      <c r="J26" s="17">
        <f>[22]Novembro!$C$13</f>
        <v>36.1</v>
      </c>
      <c r="K26" s="17">
        <f>[22]Novembro!$C$14</f>
        <v>37.200000000000003</v>
      </c>
      <c r="L26" s="17">
        <f>[22]Novembro!$C$15</f>
        <v>37.200000000000003</v>
      </c>
      <c r="M26" s="17">
        <f>[22]Novembro!$C$16</f>
        <v>33.4</v>
      </c>
      <c r="N26" s="17">
        <f>[22]Novembro!$C$17</f>
        <v>30</v>
      </c>
      <c r="O26" s="17">
        <f>[22]Novembro!$C$18</f>
        <v>29.2</v>
      </c>
      <c r="P26" s="17">
        <f>[22]Novembro!$C$19</f>
        <v>32.299999999999997</v>
      </c>
      <c r="Q26" s="17">
        <f>[22]Novembro!$C$20</f>
        <v>34.200000000000003</v>
      </c>
      <c r="R26" s="17">
        <f>[22]Novembro!$C$21</f>
        <v>34.700000000000003</v>
      </c>
      <c r="S26" s="17">
        <f>[22]Novembro!$C$22</f>
        <v>36.5</v>
      </c>
      <c r="T26" s="17">
        <f>[22]Novembro!$C$23</f>
        <v>34.700000000000003</v>
      </c>
      <c r="U26" s="17">
        <f>[22]Novembro!$C$24</f>
        <v>28.9</v>
      </c>
      <c r="V26" s="17">
        <f>[22]Novembro!$C$25</f>
        <v>34.299999999999997</v>
      </c>
      <c r="W26" s="17">
        <f>[22]Novembro!$C$26</f>
        <v>28.2</v>
      </c>
      <c r="X26" s="17">
        <f>[22]Novembro!$C$27</f>
        <v>32.299999999999997</v>
      </c>
      <c r="Y26" s="17">
        <f>[22]Novembro!$C$28</f>
        <v>33</v>
      </c>
      <c r="Z26" s="17">
        <f>[22]Novembro!$C$29</f>
        <v>34.4</v>
      </c>
      <c r="AA26" s="17">
        <f>[22]Novembro!$C$30</f>
        <v>30.1</v>
      </c>
      <c r="AB26" s="17">
        <f>[22]Novembro!$C$31</f>
        <v>34.200000000000003</v>
      </c>
      <c r="AC26" s="17">
        <f>[22]Novembro!$C$32</f>
        <v>35.4</v>
      </c>
      <c r="AD26" s="17">
        <f>[22]Novembro!$C$33</f>
        <v>33.799999999999997</v>
      </c>
      <c r="AE26" s="17">
        <f>[22]Novembro!$C$34</f>
        <v>34.6</v>
      </c>
      <c r="AF26" s="36">
        <f t="shared" si="5"/>
        <v>39.1</v>
      </c>
      <c r="AG26" s="39">
        <f t="shared" si="6"/>
        <v>33.86</v>
      </c>
      <c r="AH26" s="44" t="s">
        <v>52</v>
      </c>
    </row>
    <row r="27" spans="1:34" ht="17.100000000000001" customHeight="1" x14ac:dyDescent="0.2">
      <c r="A27" s="15" t="s">
        <v>17</v>
      </c>
      <c r="B27" s="17">
        <f>[23]Novembro!$C$5</f>
        <v>32.799999999999997</v>
      </c>
      <c r="C27" s="17">
        <f>[23]Novembro!$C$6</f>
        <v>32.799999999999997</v>
      </c>
      <c r="D27" s="17">
        <f>[23]Novembro!$C$7</f>
        <v>34.6</v>
      </c>
      <c r="E27" s="17">
        <f>[23]Novembro!$C$8</f>
        <v>32.799999999999997</v>
      </c>
      <c r="F27" s="17">
        <f>[23]Novembro!$C$9</f>
        <v>32.6</v>
      </c>
      <c r="G27" s="17">
        <f>[23]Novembro!$C$10</f>
        <v>34.799999999999997</v>
      </c>
      <c r="H27" s="17">
        <f>[23]Novembro!$C$11</f>
        <v>34.6</v>
      </c>
      <c r="I27" s="17">
        <f>[23]Novembro!$C$12</f>
        <v>26.3</v>
      </c>
      <c r="J27" s="17">
        <f>[23]Novembro!$C$13</f>
        <v>32.200000000000003</v>
      </c>
      <c r="K27" s="17">
        <f>[23]Novembro!$C$14</f>
        <v>34.299999999999997</v>
      </c>
      <c r="L27" s="17">
        <f>[23]Novembro!$C$15</f>
        <v>34.299999999999997</v>
      </c>
      <c r="M27" s="17">
        <f>[23]Novembro!$C$16</f>
        <v>26.3</v>
      </c>
      <c r="N27" s="17">
        <f>[23]Novembro!$C$17</f>
        <v>31.4</v>
      </c>
      <c r="O27" s="17">
        <f>[23]Novembro!$C$18</f>
        <v>30.5</v>
      </c>
      <c r="P27" s="17">
        <f>[23]Novembro!$C$19</f>
        <v>30.7</v>
      </c>
      <c r="Q27" s="17">
        <f>[23]Novembro!$C$20</f>
        <v>31.1</v>
      </c>
      <c r="R27" s="17">
        <f>[23]Novembro!$C$21</f>
        <v>32.200000000000003</v>
      </c>
      <c r="S27" s="17">
        <f>[23]Novembro!$C$22</f>
        <v>34.1</v>
      </c>
      <c r="T27" s="17">
        <f>[23]Novembro!$C$23</f>
        <v>35.9</v>
      </c>
      <c r="U27" s="17">
        <f>[23]Novembro!$C$24</f>
        <v>32.4</v>
      </c>
      <c r="V27" s="17">
        <f>[23]Novembro!$C$25</f>
        <v>34.4</v>
      </c>
      <c r="W27" s="17">
        <f>[23]Novembro!$C$26</f>
        <v>24.2</v>
      </c>
      <c r="X27" s="17">
        <f>[23]Novembro!$C$27</f>
        <v>30</v>
      </c>
      <c r="Y27" s="17">
        <f>[23]Novembro!$C$28</f>
        <v>33.9</v>
      </c>
      <c r="Z27" s="17">
        <f>[23]Novembro!$C$29</f>
        <v>32.4</v>
      </c>
      <c r="AA27" s="17">
        <f>[23]Novembro!$C$30</f>
        <v>28.9</v>
      </c>
      <c r="AB27" s="17">
        <f>[23]Novembro!$C$31</f>
        <v>32.200000000000003</v>
      </c>
      <c r="AC27" s="17">
        <f>[23]Novembro!$C$32</f>
        <v>33.5</v>
      </c>
      <c r="AD27" s="17">
        <f>[23]Novembro!$C$33</f>
        <v>32.6</v>
      </c>
      <c r="AE27" s="17">
        <f>[23]Novembro!$C$34</f>
        <v>32.9</v>
      </c>
      <c r="AF27" s="36">
        <f>MAX(B27:AE27)</f>
        <v>35.9</v>
      </c>
      <c r="AG27" s="39">
        <f>AVERAGE(B27:AE27)</f>
        <v>32.056666666666665</v>
      </c>
    </row>
    <row r="28" spans="1:34" ht="17.100000000000001" customHeight="1" x14ac:dyDescent="0.2">
      <c r="A28" s="15" t="s">
        <v>18</v>
      </c>
      <c r="B28" s="17">
        <f>[24]Novembro!$C$5</f>
        <v>26.7</v>
      </c>
      <c r="C28" s="17">
        <f>[24]Novembro!$C$6</f>
        <v>28.1</v>
      </c>
      <c r="D28" s="17">
        <f>[24]Novembro!$C$7</f>
        <v>28.5</v>
      </c>
      <c r="E28" s="17">
        <f>[24]Novembro!$C$8</f>
        <v>28.3</v>
      </c>
      <c r="F28" s="17">
        <f>[24]Novembro!$C$9</f>
        <v>29.6</v>
      </c>
      <c r="G28" s="17">
        <f>[24]Novembro!$C$10</f>
        <v>26.3</v>
      </c>
      <c r="H28" s="17">
        <f>[24]Novembro!$C$11</f>
        <v>30.8</v>
      </c>
      <c r="I28" s="17">
        <f>[24]Novembro!$C$12</f>
        <v>26.4</v>
      </c>
      <c r="J28" s="17">
        <f>[24]Novembro!$C$13</f>
        <v>28.8</v>
      </c>
      <c r="K28" s="17">
        <f>[24]Novembro!$C$14</f>
        <v>30.7</v>
      </c>
      <c r="L28" s="17">
        <f>[24]Novembro!$C$15</f>
        <v>30.1</v>
      </c>
      <c r="M28" s="17">
        <f>[24]Novembro!$C$16</f>
        <v>26.4</v>
      </c>
      <c r="N28" s="17">
        <f>[24]Novembro!$C$17</f>
        <v>28.4</v>
      </c>
      <c r="O28" s="17">
        <f>[24]Novembro!$C$18</f>
        <v>28.2</v>
      </c>
      <c r="P28" s="17">
        <f>[24]Novembro!$C$19</f>
        <v>29.4</v>
      </c>
      <c r="Q28" s="17">
        <f>[24]Novembro!$C$20</f>
        <v>29.6</v>
      </c>
      <c r="R28" s="17" t="str">
        <f>[24]Novembro!$C$21</f>
        <v>*</v>
      </c>
      <c r="S28" s="17">
        <f>[24]Novembro!$C$22</f>
        <v>32.5</v>
      </c>
      <c r="T28" s="17">
        <f>[24]Novembro!$C$23</f>
        <v>29.5</v>
      </c>
      <c r="U28" s="17">
        <f>[24]Novembro!$C$24</f>
        <v>28.2</v>
      </c>
      <c r="V28" s="17">
        <f>[24]Novembro!$C$25</f>
        <v>29</v>
      </c>
      <c r="W28" s="17">
        <f>[24]Novembro!$C$26</f>
        <v>25.5</v>
      </c>
      <c r="X28" s="17">
        <f>[24]Novembro!$C$27</f>
        <v>26.3</v>
      </c>
      <c r="Y28" s="17">
        <f>[24]Novembro!$C$28</f>
        <v>29.1</v>
      </c>
      <c r="Z28" s="17">
        <f>[24]Novembro!$C$29</f>
        <v>26.4</v>
      </c>
      <c r="AA28" s="17">
        <f>[24]Novembro!$C$30</f>
        <v>23.9</v>
      </c>
      <c r="AB28" s="17">
        <f>[24]Novembro!$C$31</f>
        <v>27.5</v>
      </c>
      <c r="AC28" s="17">
        <f>[24]Novembro!$C$32</f>
        <v>25.9</v>
      </c>
      <c r="AD28" s="17">
        <f>[24]Novembro!$C$33</f>
        <v>27</v>
      </c>
      <c r="AE28" s="17">
        <f>[24]Novembro!$C$34</f>
        <v>28.4</v>
      </c>
      <c r="AF28" s="36">
        <f t="shared" si="5"/>
        <v>32.5</v>
      </c>
      <c r="AG28" s="39">
        <f t="shared" si="6"/>
        <v>28.120689655172409</v>
      </c>
    </row>
    <row r="29" spans="1:34" ht="17.100000000000001" customHeight="1" x14ac:dyDescent="0.2">
      <c r="A29" s="15" t="s">
        <v>19</v>
      </c>
      <c r="B29" s="17">
        <f>[25]Novembro!$C$5</f>
        <v>25.5</v>
      </c>
      <c r="C29" s="17">
        <f>[25]Novembro!$C$6</f>
        <v>32.700000000000003</v>
      </c>
      <c r="D29" s="17">
        <f>[25]Novembro!$C$7</f>
        <v>32.700000000000003</v>
      </c>
      <c r="E29" s="17">
        <f>[25]Novembro!$C$8</f>
        <v>28.5</v>
      </c>
      <c r="F29" s="17">
        <f>[25]Novembro!$C$9</f>
        <v>30.9</v>
      </c>
      <c r="G29" s="17">
        <f>[25]Novembro!$C$10</f>
        <v>33.200000000000003</v>
      </c>
      <c r="H29" s="17">
        <f>[25]Novembro!$C$11</f>
        <v>25.6</v>
      </c>
      <c r="I29" s="17">
        <f>[25]Novembro!$C$12</f>
        <v>27.9</v>
      </c>
      <c r="J29" s="17">
        <f>[25]Novembro!$C$13</f>
        <v>31.3</v>
      </c>
      <c r="K29" s="17">
        <f>[25]Novembro!$C$14</f>
        <v>33</v>
      </c>
      <c r="L29" s="17">
        <f>[25]Novembro!$C$15</f>
        <v>26.7</v>
      </c>
      <c r="M29" s="17">
        <f>[25]Novembro!$C$16</f>
        <v>25.8</v>
      </c>
      <c r="N29" s="17">
        <f>[25]Novembro!$C$17</f>
        <v>28.3</v>
      </c>
      <c r="O29" s="17">
        <f>[25]Novembro!$C$18</f>
        <v>27.9</v>
      </c>
      <c r="P29" s="17">
        <f>[25]Novembro!$C$19</f>
        <v>28.7</v>
      </c>
      <c r="Q29" s="17">
        <f>[25]Novembro!$C$20</f>
        <v>30.3</v>
      </c>
      <c r="R29" s="17">
        <f>[25]Novembro!$C$21</f>
        <v>31</v>
      </c>
      <c r="S29" s="17">
        <f>[25]Novembro!$C$22</f>
        <v>31.1</v>
      </c>
      <c r="T29" s="17">
        <f>[25]Novembro!$C$23</f>
        <v>30.5</v>
      </c>
      <c r="U29" s="17">
        <f>[25]Novembro!$C$24</f>
        <v>29.3</v>
      </c>
      <c r="V29" s="17">
        <f>[25]Novembro!$C$25</f>
        <v>30.7</v>
      </c>
      <c r="W29" s="17">
        <f>[25]Novembro!$C$26</f>
        <v>25.2</v>
      </c>
      <c r="X29" s="17">
        <f>[25]Novembro!$C$27</f>
        <v>29.9</v>
      </c>
      <c r="Y29" s="17">
        <f>[25]Novembro!$C$28</f>
        <v>31.5</v>
      </c>
      <c r="Z29" s="17">
        <f>[25]Novembro!$C$29</f>
        <v>27</v>
      </c>
      <c r="AA29" s="17">
        <f>[25]Novembro!$C$30</f>
        <v>30.1</v>
      </c>
      <c r="AB29" s="17">
        <f>[25]Novembro!$C$31</f>
        <v>32.5</v>
      </c>
      <c r="AC29" s="17">
        <f>[25]Novembro!$C$32</f>
        <v>32.200000000000003</v>
      </c>
      <c r="AD29" s="17">
        <f>[25]Novembro!$C$33</f>
        <v>31.7</v>
      </c>
      <c r="AE29" s="17">
        <f>[25]Novembro!$C$34</f>
        <v>32.9</v>
      </c>
      <c r="AF29" s="36">
        <f t="shared" si="5"/>
        <v>33.200000000000003</v>
      </c>
      <c r="AG29" s="39">
        <f t="shared" si="6"/>
        <v>29.820000000000004</v>
      </c>
    </row>
    <row r="30" spans="1:34" ht="17.100000000000001" customHeight="1" x14ac:dyDescent="0.2">
      <c r="A30" s="15" t="s">
        <v>31</v>
      </c>
      <c r="B30" s="17">
        <f>[26]Novembro!$C$5</f>
        <v>31.6</v>
      </c>
      <c r="C30" s="17">
        <f>[26]Novembro!$C$6</f>
        <v>31.1</v>
      </c>
      <c r="D30" s="17">
        <f>[26]Novembro!$C$7</f>
        <v>32.799999999999997</v>
      </c>
      <c r="E30" s="17">
        <f>[26]Novembro!$C$8</f>
        <v>31.4</v>
      </c>
      <c r="F30" s="17">
        <f>[26]Novembro!$C$9</f>
        <v>34.5</v>
      </c>
      <c r="G30" s="17">
        <f>[26]Novembro!$C$10</f>
        <v>32.1</v>
      </c>
      <c r="H30" s="17">
        <f>[26]Novembro!$C$11</f>
        <v>33.5</v>
      </c>
      <c r="I30" s="17">
        <f>[26]Novembro!$C$12</f>
        <v>28.5</v>
      </c>
      <c r="J30" s="17">
        <f>[26]Novembro!$C$13</f>
        <v>32.200000000000003</v>
      </c>
      <c r="K30" s="17">
        <f>[26]Novembro!$C$14</f>
        <v>33.799999999999997</v>
      </c>
      <c r="L30" s="17">
        <f>[26]Novembro!$C$15</f>
        <v>32.5</v>
      </c>
      <c r="M30" s="17">
        <f>[26]Novembro!$C$16</f>
        <v>28.2</v>
      </c>
      <c r="N30" s="17">
        <f>[26]Novembro!$C$17</f>
        <v>30.9</v>
      </c>
      <c r="O30" s="17">
        <f>[26]Novembro!$C$18</f>
        <v>29.9</v>
      </c>
      <c r="P30" s="17">
        <f>[26]Novembro!$C$19</f>
        <v>31.3</v>
      </c>
      <c r="Q30" s="17">
        <f>[26]Novembro!$C$20</f>
        <v>31.6</v>
      </c>
      <c r="R30" s="17">
        <f>[26]Novembro!$C$21</f>
        <v>32.4</v>
      </c>
      <c r="S30" s="17">
        <f>[26]Novembro!$C$22</f>
        <v>33.6</v>
      </c>
      <c r="T30" s="17">
        <f>[26]Novembro!$C$23</f>
        <v>32.799999999999997</v>
      </c>
      <c r="U30" s="17">
        <f>[26]Novembro!$C$24</f>
        <v>28.5</v>
      </c>
      <c r="V30" s="17">
        <f>[26]Novembro!$C$25</f>
        <v>31.9</v>
      </c>
      <c r="W30" s="17">
        <f>[26]Novembro!$C$26</f>
        <v>27.1</v>
      </c>
      <c r="X30" s="17">
        <f>[26]Novembro!$C$27</f>
        <v>29.7</v>
      </c>
      <c r="Y30" s="17">
        <f>[26]Novembro!$C$28</f>
        <v>32.200000000000003</v>
      </c>
      <c r="Z30" s="17">
        <f>[26]Novembro!$C$29</f>
        <v>29.5</v>
      </c>
      <c r="AA30" s="17">
        <f>[26]Novembro!$C$30</f>
        <v>24.3</v>
      </c>
      <c r="AB30" s="17">
        <f>[26]Novembro!$C$31</f>
        <v>30.4</v>
      </c>
      <c r="AC30" s="17">
        <f>[26]Novembro!$C$32</f>
        <v>31.4</v>
      </c>
      <c r="AD30" s="17">
        <f>[26]Novembro!$C$33</f>
        <v>30.9</v>
      </c>
      <c r="AE30" s="17">
        <f>[26]Novembro!$C$34</f>
        <v>31.2</v>
      </c>
      <c r="AF30" s="36">
        <f t="shared" si="5"/>
        <v>34.5</v>
      </c>
      <c r="AG30" s="39">
        <f t="shared" si="6"/>
        <v>31.06</v>
      </c>
    </row>
    <row r="31" spans="1:34" ht="17.100000000000001" customHeight="1" x14ac:dyDescent="0.2">
      <c r="A31" s="15" t="s">
        <v>49</v>
      </c>
      <c r="B31" s="17">
        <f>[27]Novembro!$C$5</f>
        <v>31.9</v>
      </c>
      <c r="C31" s="17">
        <f>[27]Novembro!$C$6</f>
        <v>31.1</v>
      </c>
      <c r="D31" s="17">
        <f>[27]Novembro!$C$7</f>
        <v>29</v>
      </c>
      <c r="E31" s="17">
        <f>[27]Novembro!$C$8</f>
        <v>32.299999999999997</v>
      </c>
      <c r="F31" s="17">
        <f>[27]Novembro!$C$9</f>
        <v>31.9</v>
      </c>
      <c r="G31" s="17">
        <f>[27]Novembro!$C$10</f>
        <v>28.2</v>
      </c>
      <c r="H31" s="17">
        <f>[27]Novembro!$C$11</f>
        <v>32.4</v>
      </c>
      <c r="I31" s="17">
        <f>[27]Novembro!$C$12</f>
        <v>28.3</v>
      </c>
      <c r="J31" s="17">
        <f>[27]Novembro!$C$13</f>
        <v>32.200000000000003</v>
      </c>
      <c r="K31" s="17">
        <f>[27]Novembro!$C$14</f>
        <v>33</v>
      </c>
      <c r="L31" s="17">
        <f>[27]Novembro!$C$15</f>
        <v>32.4</v>
      </c>
      <c r="M31" s="17">
        <f>[27]Novembro!$C$16</f>
        <v>29.2</v>
      </c>
      <c r="N31" s="17">
        <f>[27]Novembro!$C$17</f>
        <v>29.2</v>
      </c>
      <c r="O31" s="17">
        <f>[27]Novembro!$C$18</f>
        <v>30.8</v>
      </c>
      <c r="P31" s="17">
        <f>[27]Novembro!$C$19</f>
        <v>31.5</v>
      </c>
      <c r="Q31" s="17">
        <f>[27]Novembro!$C$20</f>
        <v>32.4</v>
      </c>
      <c r="R31" s="17">
        <f>[27]Novembro!$C$21</f>
        <v>33.1</v>
      </c>
      <c r="S31" s="17">
        <f>[27]Novembro!$C$22</f>
        <v>33.799999999999997</v>
      </c>
      <c r="T31" s="17">
        <f>[27]Novembro!$C$23</f>
        <v>30.1</v>
      </c>
      <c r="U31" s="17">
        <f>[27]Novembro!$C$24</f>
        <v>32.200000000000003</v>
      </c>
      <c r="V31" s="17">
        <f>[27]Novembro!$C$25</f>
        <v>31.2</v>
      </c>
      <c r="W31" s="17">
        <f>[27]Novembro!$C$26</f>
        <v>28.7</v>
      </c>
      <c r="X31" s="17">
        <f>[27]Novembro!$C$27</f>
        <v>28.4</v>
      </c>
      <c r="Y31" s="17">
        <f>[27]Novembro!$C$28</f>
        <v>31.4</v>
      </c>
      <c r="Z31" s="17">
        <f>[27]Novembro!$C$29</f>
        <v>29.2</v>
      </c>
      <c r="AA31" s="17">
        <f>[27]Novembro!$C$30</f>
        <v>24.9</v>
      </c>
      <c r="AB31" s="17">
        <f>[27]Novembro!$C$31</f>
        <v>29.8</v>
      </c>
      <c r="AC31" s="17">
        <f>[27]Novembro!$C$32</f>
        <v>29.9</v>
      </c>
      <c r="AD31" s="17">
        <f>[27]Novembro!$C$33</f>
        <v>31.9</v>
      </c>
      <c r="AE31" s="17">
        <f>[27]Novembro!$C$34</f>
        <v>30</v>
      </c>
      <c r="AF31" s="36">
        <f>MAX(B31:AE31)</f>
        <v>33.799999999999997</v>
      </c>
      <c r="AG31" s="39">
        <f>AVERAGE(B31:AE31)</f>
        <v>30.68</v>
      </c>
    </row>
    <row r="32" spans="1:34" ht="17.100000000000001" customHeight="1" x14ac:dyDescent="0.2">
      <c r="A32" s="15" t="s">
        <v>20</v>
      </c>
      <c r="B32" s="17">
        <f>[28]Novembro!$C$5</f>
        <v>32.700000000000003</v>
      </c>
      <c r="C32" s="17">
        <f>[28]Novembro!$C$6</f>
        <v>33.799999999999997</v>
      </c>
      <c r="D32" s="17">
        <f>[28]Novembro!$C$7</f>
        <v>30.9</v>
      </c>
      <c r="E32" s="17">
        <f>[28]Novembro!$C$8</f>
        <v>32.5</v>
      </c>
      <c r="F32" s="17">
        <f>[28]Novembro!$C$9</f>
        <v>35</v>
      </c>
      <c r="G32" s="17">
        <f>[28]Novembro!$C$10</f>
        <v>35.5</v>
      </c>
      <c r="H32" s="17">
        <f>[28]Novembro!$C$11</f>
        <v>36.5</v>
      </c>
      <c r="I32" s="17">
        <f>[28]Novembro!$C$12</f>
        <v>31.9</v>
      </c>
      <c r="J32" s="17">
        <f>[28]Novembro!$C$13</f>
        <v>33.299999999999997</v>
      </c>
      <c r="K32" s="17">
        <f>[28]Novembro!$C$14</f>
        <v>35.799999999999997</v>
      </c>
      <c r="L32" s="17">
        <f>[28]Novembro!$C$15</f>
        <v>36.1</v>
      </c>
      <c r="M32" s="17">
        <f>[28]Novembro!$C$16</f>
        <v>30</v>
      </c>
      <c r="N32" s="17">
        <f>[28]Novembro!$C$17</f>
        <v>32.4</v>
      </c>
      <c r="O32" s="17">
        <f>[28]Novembro!$C$18</f>
        <v>32.700000000000003</v>
      </c>
      <c r="P32" s="17">
        <f>[28]Novembro!$C$19</f>
        <v>31.9</v>
      </c>
      <c r="Q32" s="17">
        <f>[28]Novembro!$C$20</f>
        <v>32.299999999999997</v>
      </c>
      <c r="R32" s="17">
        <f>[28]Novembro!$C$21</f>
        <v>33.4</v>
      </c>
      <c r="S32" s="17">
        <f>[28]Novembro!$C$22</f>
        <v>35.200000000000003</v>
      </c>
      <c r="T32" s="17">
        <f>[28]Novembro!$C$23</f>
        <v>36</v>
      </c>
      <c r="U32" s="17">
        <f>[28]Novembro!$C$24</f>
        <v>29.4</v>
      </c>
      <c r="V32" s="17">
        <f>[28]Novembro!$C$25</f>
        <v>32.799999999999997</v>
      </c>
      <c r="W32" s="17">
        <f>[28]Novembro!$C$26</f>
        <v>29.3</v>
      </c>
      <c r="X32" s="17">
        <f>[28]Novembro!$C$27</f>
        <v>29.6</v>
      </c>
      <c r="Y32" s="17">
        <f>[28]Novembro!$C$28</f>
        <v>31.1</v>
      </c>
      <c r="Z32" s="17">
        <f>[28]Novembro!$C$29</f>
        <v>29.7</v>
      </c>
      <c r="AA32" s="17">
        <f>[28]Novembro!$C$30</f>
        <v>30.5</v>
      </c>
      <c r="AB32" s="17">
        <f>[28]Novembro!$C$31</f>
        <v>32.4</v>
      </c>
      <c r="AC32" s="17">
        <f>[28]Novembro!$C$32</f>
        <v>31.4</v>
      </c>
      <c r="AD32" s="17">
        <f>[28]Novembro!$C$33</f>
        <v>31.1</v>
      </c>
      <c r="AE32" s="17">
        <f>[28]Novembro!$C$34</f>
        <v>29.6</v>
      </c>
      <c r="AF32" s="36">
        <f>MAX(B32:AE32)</f>
        <v>36.5</v>
      </c>
      <c r="AG32" s="39">
        <f>AVERAGE(B32:AE32)</f>
        <v>32.493333333333332</v>
      </c>
    </row>
    <row r="33" spans="1:35" s="5" customFormat="1" ht="17.100000000000001" customHeight="1" x14ac:dyDescent="0.2">
      <c r="A33" s="29" t="s">
        <v>33</v>
      </c>
      <c r="B33" s="30">
        <f>MAX(B5:B32)</f>
        <v>34.5</v>
      </c>
      <c r="C33" s="30">
        <f t="shared" ref="C33:AF33" si="7">MAX(C5:C32)</f>
        <v>35.799999999999997</v>
      </c>
      <c r="D33" s="30">
        <f t="shared" si="7"/>
        <v>36.5</v>
      </c>
      <c r="E33" s="30">
        <f t="shared" si="7"/>
        <v>33.700000000000003</v>
      </c>
      <c r="F33" s="30">
        <f t="shared" si="7"/>
        <v>35.4</v>
      </c>
      <c r="G33" s="30">
        <f t="shared" si="7"/>
        <v>38.9</v>
      </c>
      <c r="H33" s="30">
        <f t="shared" si="7"/>
        <v>39.1</v>
      </c>
      <c r="I33" s="30">
        <f t="shared" si="7"/>
        <v>34</v>
      </c>
      <c r="J33" s="30">
        <f t="shared" si="7"/>
        <v>36.1</v>
      </c>
      <c r="K33" s="30">
        <f t="shared" si="7"/>
        <v>37.200000000000003</v>
      </c>
      <c r="L33" s="30">
        <f t="shared" si="7"/>
        <v>37.200000000000003</v>
      </c>
      <c r="M33" s="30">
        <f t="shared" si="7"/>
        <v>33.4</v>
      </c>
      <c r="N33" s="30">
        <f t="shared" si="7"/>
        <v>32.9</v>
      </c>
      <c r="O33" s="30">
        <f t="shared" si="7"/>
        <v>32.700000000000003</v>
      </c>
      <c r="P33" s="30">
        <f t="shared" si="7"/>
        <v>33</v>
      </c>
      <c r="Q33" s="30">
        <f t="shared" si="7"/>
        <v>34.4</v>
      </c>
      <c r="R33" s="30">
        <f t="shared" si="7"/>
        <v>35.299999999999997</v>
      </c>
      <c r="S33" s="30">
        <f t="shared" si="7"/>
        <v>37.799999999999997</v>
      </c>
      <c r="T33" s="30">
        <f t="shared" si="7"/>
        <v>36.6</v>
      </c>
      <c r="U33" s="30">
        <f t="shared" si="7"/>
        <v>33.1</v>
      </c>
      <c r="V33" s="30">
        <f t="shared" si="7"/>
        <v>34.6</v>
      </c>
      <c r="W33" s="30">
        <f t="shared" si="7"/>
        <v>29.3</v>
      </c>
      <c r="X33" s="30">
        <f t="shared" si="7"/>
        <v>32.5</v>
      </c>
      <c r="Y33" s="30">
        <f t="shared" si="7"/>
        <v>34.1</v>
      </c>
      <c r="Z33" s="30">
        <f t="shared" si="7"/>
        <v>34.4</v>
      </c>
      <c r="AA33" s="30">
        <f t="shared" si="7"/>
        <v>31.1</v>
      </c>
      <c r="AB33" s="30">
        <f t="shared" si="7"/>
        <v>34.200000000000003</v>
      </c>
      <c r="AC33" s="30">
        <f t="shared" si="7"/>
        <v>35.4</v>
      </c>
      <c r="AD33" s="30">
        <f t="shared" si="7"/>
        <v>34.200000000000003</v>
      </c>
      <c r="AE33" s="30">
        <f t="shared" si="7"/>
        <v>35.1</v>
      </c>
      <c r="AF33" s="36">
        <f t="shared" si="7"/>
        <v>39.1</v>
      </c>
      <c r="AG33" s="39">
        <f>AVERAGE(AG5:AG32)</f>
        <v>31.267750238267475</v>
      </c>
    </row>
    <row r="34" spans="1:35" s="56" customFormat="1" x14ac:dyDescent="0.2">
      <c r="A34" s="76"/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7"/>
      <c r="AG34" s="78"/>
    </row>
    <row r="35" spans="1:35" s="56" customFormat="1" x14ac:dyDescent="0.2">
      <c r="A35" s="76"/>
      <c r="B35" s="76"/>
      <c r="C35" s="79"/>
      <c r="D35" s="79" t="s">
        <v>134</v>
      </c>
      <c r="E35" s="79"/>
      <c r="F35" s="79"/>
      <c r="G35" s="79"/>
      <c r="H35" s="76"/>
      <c r="I35" s="76"/>
      <c r="J35" s="76"/>
      <c r="K35" s="76"/>
      <c r="L35" s="76"/>
      <c r="M35" s="76" t="s">
        <v>50</v>
      </c>
      <c r="N35" s="76"/>
      <c r="O35" s="76"/>
      <c r="P35" s="76"/>
      <c r="Q35" s="76"/>
      <c r="R35" s="76"/>
      <c r="S35" s="76"/>
      <c r="T35" s="76"/>
      <c r="U35" s="76"/>
      <c r="V35" s="76" t="s">
        <v>132</v>
      </c>
      <c r="W35" s="76"/>
      <c r="X35" s="76"/>
      <c r="Y35" s="76"/>
      <c r="Z35" s="76"/>
      <c r="AA35" s="76"/>
      <c r="AB35" s="76"/>
      <c r="AC35" s="76"/>
      <c r="AD35" s="77"/>
      <c r="AE35" s="76"/>
      <c r="AF35" s="76"/>
      <c r="AG35" s="77"/>
      <c r="AH35" s="76"/>
    </row>
    <row r="36" spans="1:35" s="56" customFormat="1" x14ac:dyDescent="0.2">
      <c r="A36" s="76"/>
      <c r="B36" s="76"/>
      <c r="C36" s="76"/>
      <c r="D36" s="76"/>
      <c r="E36" s="76"/>
      <c r="F36" s="76"/>
      <c r="G36" s="76"/>
      <c r="H36" s="76"/>
      <c r="I36" s="76"/>
      <c r="J36" s="80"/>
      <c r="K36" s="80"/>
      <c r="L36" s="80"/>
      <c r="M36" s="80" t="s">
        <v>51</v>
      </c>
      <c r="N36" s="80"/>
      <c r="O36" s="80"/>
      <c r="P36" s="80"/>
      <c r="Q36" s="76"/>
      <c r="R36" s="76"/>
      <c r="S36" s="76"/>
      <c r="T36" s="76"/>
      <c r="U36" s="76"/>
      <c r="V36" s="80" t="s">
        <v>133</v>
      </c>
      <c r="W36" s="80"/>
      <c r="X36" s="76"/>
      <c r="Y36" s="76"/>
      <c r="Z36" s="76"/>
      <c r="AA36" s="76"/>
      <c r="AB36" s="76"/>
      <c r="AC36" s="76"/>
      <c r="AD36" s="77"/>
      <c r="AE36" s="78"/>
      <c r="AG36" s="76"/>
      <c r="AH36" s="76"/>
      <c r="AI36" s="76"/>
    </row>
    <row r="37" spans="1:35" s="56" customFormat="1" x14ac:dyDescent="0.2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81"/>
      <c r="R37" s="81"/>
      <c r="S37" s="81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7"/>
      <c r="AG37" s="78"/>
      <c r="AH37" s="82"/>
    </row>
    <row r="39" spans="1:35" x14ac:dyDescent="0.2">
      <c r="D39" s="2" t="s">
        <v>52</v>
      </c>
      <c r="M39" s="2" t="s">
        <v>52</v>
      </c>
    </row>
    <row r="40" spans="1:35" x14ac:dyDescent="0.2">
      <c r="E40" s="2" t="s">
        <v>52</v>
      </c>
      <c r="AA40" s="2" t="s">
        <v>52</v>
      </c>
    </row>
    <row r="41" spans="1:35" x14ac:dyDescent="0.2">
      <c r="K41" s="2" t="s">
        <v>52</v>
      </c>
    </row>
  </sheetData>
  <mergeCells count="33">
    <mergeCell ref="A1:AG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V3:V4"/>
    <mergeCell ref="B2:AG2"/>
    <mergeCell ref="U3:U4"/>
    <mergeCell ref="N3:N4"/>
    <mergeCell ref="AE3:AE4"/>
    <mergeCell ref="M3:M4"/>
    <mergeCell ref="T3:T4"/>
    <mergeCell ref="L3:L4"/>
    <mergeCell ref="J3:J4"/>
    <mergeCell ref="S3:S4"/>
    <mergeCell ref="A2:A4"/>
    <mergeCell ref="B3:B4"/>
    <mergeCell ref="F3:F4"/>
    <mergeCell ref="E3:E4"/>
    <mergeCell ref="O3:O4"/>
    <mergeCell ref="H3:H4"/>
    <mergeCell ref="K3:K4"/>
    <mergeCell ref="C3:C4"/>
    <mergeCell ref="D3:D4"/>
    <mergeCell ref="G3:G4"/>
    <mergeCell ref="I3:I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33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zoomScale="90" zoomScaleNormal="90" workbookViewId="0">
      <selection activeCell="AF5" sqref="AF5:AF33"/>
    </sheetView>
  </sheetViews>
  <sheetFormatPr defaultRowHeight="12.75" x14ac:dyDescent="0.2"/>
  <cols>
    <col min="1" max="1" width="19.140625" style="2" customWidth="1"/>
    <col min="2" max="30" width="5.42578125" style="2" bestFit="1" customWidth="1"/>
    <col min="31" max="31" width="5.5703125" style="2" customWidth="1"/>
    <col min="32" max="32" width="7" style="9" bestFit="1" customWidth="1"/>
    <col min="33" max="33" width="7.28515625" style="1" bestFit="1" customWidth="1"/>
  </cols>
  <sheetData>
    <row r="1" spans="1:33" ht="20.100000000000001" customHeight="1" x14ac:dyDescent="0.2">
      <c r="A1" s="94" t="s">
        <v>24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</row>
    <row r="2" spans="1:33" s="4" customFormat="1" ht="20.100000000000001" customHeight="1" x14ac:dyDescent="0.2">
      <c r="A2" s="92" t="s">
        <v>21</v>
      </c>
      <c r="B2" s="90" t="s">
        <v>135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</row>
    <row r="3" spans="1:33" s="5" customFormat="1" ht="20.100000000000001" customHeight="1" x14ac:dyDescent="0.2">
      <c r="A3" s="92"/>
      <c r="B3" s="93">
        <v>1</v>
      </c>
      <c r="C3" s="93">
        <f>SUM(B3+1)</f>
        <v>2</v>
      </c>
      <c r="D3" s="93">
        <f t="shared" ref="D3:AD3" si="0">SUM(C3+1)</f>
        <v>3</v>
      </c>
      <c r="E3" s="93">
        <f t="shared" si="0"/>
        <v>4</v>
      </c>
      <c r="F3" s="93">
        <f t="shared" si="0"/>
        <v>5</v>
      </c>
      <c r="G3" s="93">
        <f t="shared" si="0"/>
        <v>6</v>
      </c>
      <c r="H3" s="93">
        <f t="shared" si="0"/>
        <v>7</v>
      </c>
      <c r="I3" s="93">
        <f t="shared" si="0"/>
        <v>8</v>
      </c>
      <c r="J3" s="93">
        <f t="shared" si="0"/>
        <v>9</v>
      </c>
      <c r="K3" s="93">
        <f t="shared" si="0"/>
        <v>10</v>
      </c>
      <c r="L3" s="93">
        <f t="shared" si="0"/>
        <v>11</v>
      </c>
      <c r="M3" s="93">
        <f t="shared" si="0"/>
        <v>12</v>
      </c>
      <c r="N3" s="93">
        <f t="shared" si="0"/>
        <v>13</v>
      </c>
      <c r="O3" s="93">
        <f t="shared" si="0"/>
        <v>14</v>
      </c>
      <c r="P3" s="93">
        <f t="shared" si="0"/>
        <v>15</v>
      </c>
      <c r="Q3" s="93">
        <f t="shared" si="0"/>
        <v>16</v>
      </c>
      <c r="R3" s="93">
        <f t="shared" si="0"/>
        <v>17</v>
      </c>
      <c r="S3" s="93">
        <f t="shared" si="0"/>
        <v>18</v>
      </c>
      <c r="T3" s="93">
        <f t="shared" si="0"/>
        <v>19</v>
      </c>
      <c r="U3" s="93">
        <f t="shared" si="0"/>
        <v>20</v>
      </c>
      <c r="V3" s="93">
        <f t="shared" si="0"/>
        <v>21</v>
      </c>
      <c r="W3" s="93">
        <f t="shared" si="0"/>
        <v>22</v>
      </c>
      <c r="X3" s="93">
        <f t="shared" si="0"/>
        <v>23</v>
      </c>
      <c r="Y3" s="93">
        <f t="shared" si="0"/>
        <v>24</v>
      </c>
      <c r="Z3" s="93">
        <f t="shared" si="0"/>
        <v>25</v>
      </c>
      <c r="AA3" s="93">
        <f t="shared" si="0"/>
        <v>26</v>
      </c>
      <c r="AB3" s="93">
        <f t="shared" si="0"/>
        <v>27</v>
      </c>
      <c r="AC3" s="93">
        <f t="shared" si="0"/>
        <v>28</v>
      </c>
      <c r="AD3" s="93">
        <f t="shared" si="0"/>
        <v>29</v>
      </c>
      <c r="AE3" s="93">
        <v>30</v>
      </c>
      <c r="AF3" s="34" t="s">
        <v>42</v>
      </c>
      <c r="AG3" s="37" t="s">
        <v>40</v>
      </c>
    </row>
    <row r="4" spans="1:33" s="5" customFormat="1" ht="20.100000000000001" customHeight="1" x14ac:dyDescent="0.2">
      <c r="A4" s="92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34" t="s">
        <v>39</v>
      </c>
      <c r="AG4" s="37" t="s">
        <v>39</v>
      </c>
    </row>
    <row r="5" spans="1:33" s="5" customFormat="1" ht="20.100000000000001" customHeight="1" x14ac:dyDescent="0.2">
      <c r="A5" s="15" t="s">
        <v>45</v>
      </c>
      <c r="B5" s="16">
        <f>[1]Novembro!$D$5</f>
        <v>21.8</v>
      </c>
      <c r="C5" s="16">
        <f>[1]Novembro!$D$6</f>
        <v>21.8</v>
      </c>
      <c r="D5" s="16">
        <f>[1]Novembro!$D$7</f>
        <v>21.9</v>
      </c>
      <c r="E5" s="16">
        <f>[1]Novembro!$D$8</f>
        <v>22.2</v>
      </c>
      <c r="F5" s="16">
        <f>[1]Novembro!$D$9</f>
        <v>22.3</v>
      </c>
      <c r="G5" s="16">
        <f>[1]Novembro!$D$10</f>
        <v>23.1</v>
      </c>
      <c r="H5" s="16">
        <f>[1]Novembro!$D$11</f>
        <v>21.5</v>
      </c>
      <c r="I5" s="16">
        <f>[1]Novembro!$D$12</f>
        <v>20.399999999999999</v>
      </c>
      <c r="J5" s="16">
        <f>[1]Novembro!$D$13</f>
        <v>19.899999999999999</v>
      </c>
      <c r="K5" s="16">
        <f>[1]Novembro!$D$14</f>
        <v>19.600000000000001</v>
      </c>
      <c r="L5" s="16">
        <f>[1]Novembro!$D$15</f>
        <v>20.3</v>
      </c>
      <c r="M5" s="16">
        <f>[1]Novembro!$D$16</f>
        <v>20.2</v>
      </c>
      <c r="N5" s="16">
        <f>[1]Novembro!$D$17</f>
        <v>21.5</v>
      </c>
      <c r="O5" s="16">
        <f>[1]Novembro!$D$18</f>
        <v>20.3</v>
      </c>
      <c r="P5" s="16">
        <f>[1]Novembro!$D$19</f>
        <v>18.600000000000001</v>
      </c>
      <c r="Q5" s="16">
        <f>[1]Novembro!$D$20</f>
        <v>15.9</v>
      </c>
      <c r="R5" s="16">
        <f>[1]Novembro!$D$21</f>
        <v>14.6</v>
      </c>
      <c r="S5" s="16">
        <f>[1]Novembro!$D$22</f>
        <v>15.4</v>
      </c>
      <c r="T5" s="16">
        <f>[1]Novembro!$D$23</f>
        <v>19.3</v>
      </c>
      <c r="U5" s="16">
        <f>[1]Novembro!$D$24</f>
        <v>19.7</v>
      </c>
      <c r="V5" s="16">
        <f>[1]Novembro!$D$25</f>
        <v>20.5</v>
      </c>
      <c r="W5" s="16">
        <f>[1]Novembro!$D$26</f>
        <v>20.9</v>
      </c>
      <c r="X5" s="16">
        <f>[1]Novembro!$D$27</f>
        <v>20.100000000000001</v>
      </c>
      <c r="Y5" s="16">
        <f>[1]Novembro!$D$28</f>
        <v>22.6</v>
      </c>
      <c r="Z5" s="16">
        <f>[1]Novembro!$D$29</f>
        <v>22.3</v>
      </c>
      <c r="AA5" s="16">
        <f>[1]Novembro!$D$30</f>
        <v>20.3</v>
      </c>
      <c r="AB5" s="16">
        <f>[1]Novembro!$D$31</f>
        <v>21.4</v>
      </c>
      <c r="AC5" s="16">
        <f>[1]Novembro!$D$32</f>
        <v>21.4</v>
      </c>
      <c r="AD5" s="16">
        <f>[1]Novembro!$D$33</f>
        <v>22.9</v>
      </c>
      <c r="AE5" s="16">
        <f>[1]Novembro!$D$34</f>
        <v>22.3</v>
      </c>
      <c r="AF5" s="35">
        <f t="shared" ref="AF5:AF13" si="1">MIN(B5:AE5)</f>
        <v>14.6</v>
      </c>
      <c r="AG5" s="38">
        <f t="shared" ref="AG5:AG13" si="2">AVERAGE(B5:AE5)</f>
        <v>20.499999999999996</v>
      </c>
    </row>
    <row r="6" spans="1:33" ht="17.100000000000001" customHeight="1" x14ac:dyDescent="0.2">
      <c r="A6" s="15" t="s">
        <v>0</v>
      </c>
      <c r="B6" s="17">
        <f>[2]Novembro!$D$5</f>
        <v>21.8</v>
      </c>
      <c r="C6" s="17">
        <f>[2]Novembro!$D$6</f>
        <v>19.5</v>
      </c>
      <c r="D6" s="17">
        <f>[2]Novembro!$D$7</f>
        <v>20.8</v>
      </c>
      <c r="E6" s="17">
        <f>[2]Novembro!$D$8</f>
        <v>21.1</v>
      </c>
      <c r="F6" s="17">
        <f>[2]Novembro!$D$9</f>
        <v>20.2</v>
      </c>
      <c r="G6" s="17">
        <f>[2]Novembro!$D$10</f>
        <v>22.1</v>
      </c>
      <c r="H6" s="17">
        <f>[2]Novembro!$D$11</f>
        <v>19.899999999999999</v>
      </c>
      <c r="I6" s="17">
        <f>[2]Novembro!$D$12</f>
        <v>19.2</v>
      </c>
      <c r="J6" s="17">
        <f>[2]Novembro!$D$13</f>
        <v>18.399999999999999</v>
      </c>
      <c r="K6" s="17">
        <f>[2]Novembro!$D$14</f>
        <v>18.3</v>
      </c>
      <c r="L6" s="17">
        <f>[2]Novembro!$D$15</f>
        <v>19.600000000000001</v>
      </c>
      <c r="M6" s="17">
        <f>[2]Novembro!$D$16</f>
        <v>18.5</v>
      </c>
      <c r="N6" s="17">
        <f>[2]Novembro!$D$17</f>
        <v>18.399999999999999</v>
      </c>
      <c r="O6" s="17">
        <f>[2]Novembro!$D$18</f>
        <v>16.399999999999999</v>
      </c>
      <c r="P6" s="17">
        <f>[2]Novembro!$D$19</f>
        <v>12.8</v>
      </c>
      <c r="Q6" s="17">
        <f>[2]Novembro!$D$20</f>
        <v>14.3</v>
      </c>
      <c r="R6" s="17">
        <f>[2]Novembro!$D$21</f>
        <v>14.9</v>
      </c>
      <c r="S6" s="17">
        <f>[2]Novembro!$D$22</f>
        <v>13.6</v>
      </c>
      <c r="T6" s="17">
        <f>[2]Novembro!$D$23</f>
        <v>18</v>
      </c>
      <c r="U6" s="17">
        <f>[2]Novembro!$D$24</f>
        <v>18.5</v>
      </c>
      <c r="V6" s="17">
        <f>[2]Novembro!$D$25</f>
        <v>20.2</v>
      </c>
      <c r="W6" s="17">
        <f>[2]Novembro!$D$26</f>
        <v>19.600000000000001</v>
      </c>
      <c r="X6" s="17">
        <f>[2]Novembro!$D$27</f>
        <v>18.3</v>
      </c>
      <c r="Y6" s="17">
        <f>[2]Novembro!$D$28</f>
        <v>19.399999999999999</v>
      </c>
      <c r="Z6" s="17">
        <f>[2]Novembro!$D$29</f>
        <v>21.4</v>
      </c>
      <c r="AA6" s="17">
        <f>[2]Novembro!$D$30</f>
        <v>21.3</v>
      </c>
      <c r="AB6" s="17">
        <f>[2]Novembro!$D$31</f>
        <v>20.2</v>
      </c>
      <c r="AC6" s="17">
        <f>[2]Novembro!$D$32</f>
        <v>20.8</v>
      </c>
      <c r="AD6" s="17">
        <f>[2]Novembro!$D$33</f>
        <v>20.9</v>
      </c>
      <c r="AE6" s="17">
        <f>[2]Novembro!$D$34</f>
        <v>21.6</v>
      </c>
      <c r="AF6" s="36">
        <f t="shared" si="1"/>
        <v>12.8</v>
      </c>
      <c r="AG6" s="39">
        <f t="shared" si="2"/>
        <v>19</v>
      </c>
    </row>
    <row r="7" spans="1:33" ht="17.100000000000001" customHeight="1" x14ac:dyDescent="0.2">
      <c r="A7" s="15" t="s">
        <v>1</v>
      </c>
      <c r="B7" s="17" t="str">
        <f>[3]Novembro!$D$5</f>
        <v>*</v>
      </c>
      <c r="C7" s="17" t="str">
        <f>[3]Novembro!$D$6</f>
        <v>*</v>
      </c>
      <c r="D7" s="17" t="str">
        <f>[3]Novembro!$D$7</f>
        <v>*</v>
      </c>
      <c r="E7" s="17" t="str">
        <f>[3]Novembro!$D$8</f>
        <v>*</v>
      </c>
      <c r="F7" s="17" t="str">
        <f>[3]Novembro!$D$9</f>
        <v>*</v>
      </c>
      <c r="G7" s="17" t="str">
        <f>[3]Novembro!$D$10</f>
        <v>*</v>
      </c>
      <c r="H7" s="17" t="str">
        <f>[3]Novembro!$D$11</f>
        <v>*</v>
      </c>
      <c r="I7" s="17" t="str">
        <f>[3]Novembro!$D$12</f>
        <v>*</v>
      </c>
      <c r="J7" s="17">
        <f>[3]Novembro!$D$13</f>
        <v>27</v>
      </c>
      <c r="K7" s="17">
        <f>[3]Novembro!$D$14</f>
        <v>21.8</v>
      </c>
      <c r="L7" s="17">
        <f>[3]Novembro!$D$15</f>
        <v>23.2</v>
      </c>
      <c r="M7" s="17">
        <f>[3]Novembro!$D$16</f>
        <v>19.2</v>
      </c>
      <c r="N7" s="17">
        <f>[3]Novembro!$D$17</f>
        <v>19.8</v>
      </c>
      <c r="O7" s="17">
        <f>[3]Novembro!$D$18</f>
        <v>19.600000000000001</v>
      </c>
      <c r="P7" s="17">
        <f>[3]Novembro!$D$19</f>
        <v>15.3</v>
      </c>
      <c r="Q7" s="17">
        <f>[3]Novembro!$D$20</f>
        <v>15.8</v>
      </c>
      <c r="R7" s="17">
        <f>[3]Novembro!$D$21</f>
        <v>18.5</v>
      </c>
      <c r="S7" s="17">
        <f>[3]Novembro!$D$22</f>
        <v>18.3</v>
      </c>
      <c r="T7" s="17">
        <f>[3]Novembro!$D$23</f>
        <v>18.5</v>
      </c>
      <c r="U7" s="17">
        <f>[3]Novembro!$D$24</f>
        <v>21.6</v>
      </c>
      <c r="V7" s="17">
        <f>[3]Novembro!$D$25</f>
        <v>22</v>
      </c>
      <c r="W7" s="17">
        <f>[3]Novembro!$D$26</f>
        <v>19.8</v>
      </c>
      <c r="X7" s="17">
        <f>[3]Novembro!$D$27</f>
        <v>19.5</v>
      </c>
      <c r="Y7" s="17">
        <f>[3]Novembro!$D$28</f>
        <v>22.9</v>
      </c>
      <c r="Z7" s="17">
        <f>[3]Novembro!$D$29</f>
        <v>22.6</v>
      </c>
      <c r="AA7" s="17">
        <f>[3]Novembro!$D$30</f>
        <v>21.4</v>
      </c>
      <c r="AB7" s="17">
        <f>[3]Novembro!$D$31</f>
        <v>22.2</v>
      </c>
      <c r="AC7" s="17">
        <f>[3]Novembro!$D$32</f>
        <v>22.1</v>
      </c>
      <c r="AD7" s="17">
        <f>[3]Novembro!$D$33</f>
        <v>21.9</v>
      </c>
      <c r="AE7" s="17">
        <f>[3]Novembro!$D$34</f>
        <v>22.6</v>
      </c>
      <c r="AF7" s="36">
        <f t="shared" si="1"/>
        <v>15.3</v>
      </c>
      <c r="AG7" s="39">
        <f t="shared" si="2"/>
        <v>20.709090909090911</v>
      </c>
    </row>
    <row r="8" spans="1:33" ht="17.100000000000001" customHeight="1" x14ac:dyDescent="0.2">
      <c r="A8" s="15" t="s">
        <v>53</v>
      </c>
      <c r="B8" s="17">
        <f>[4]Novembro!$D$5</f>
        <v>22.6</v>
      </c>
      <c r="C8" s="17">
        <f>[4]Novembro!$D$6</f>
        <v>21</v>
      </c>
      <c r="D8" s="17">
        <f>[4]Novembro!$D$7</f>
        <v>21.2</v>
      </c>
      <c r="E8" s="17">
        <f>[4]Novembro!$D$8</f>
        <v>21.8</v>
      </c>
      <c r="F8" s="17">
        <f>[4]Novembro!$D$9</f>
        <v>21.3</v>
      </c>
      <c r="G8" s="17">
        <f>[4]Novembro!$D$10</f>
        <v>21.3</v>
      </c>
      <c r="H8" s="17">
        <f>[4]Novembro!$D$11</f>
        <v>21.4</v>
      </c>
      <c r="I8" s="17">
        <f>[4]Novembro!$D$12</f>
        <v>20</v>
      </c>
      <c r="J8" s="17">
        <f>[4]Novembro!$D$13</f>
        <v>20.6</v>
      </c>
      <c r="K8" s="17">
        <f>[4]Novembro!$D$14</f>
        <v>21.7</v>
      </c>
      <c r="L8" s="17">
        <f>[4]Novembro!$D$15</f>
        <v>19.899999999999999</v>
      </c>
      <c r="M8" s="17">
        <f>[4]Novembro!$D$16</f>
        <v>19.5</v>
      </c>
      <c r="N8" s="17">
        <f>[4]Novembro!$D$17</f>
        <v>19.3</v>
      </c>
      <c r="O8" s="17">
        <f>[4]Novembro!$D$18</f>
        <v>18.8</v>
      </c>
      <c r="P8" s="17">
        <f>[4]Novembro!$D$19</f>
        <v>17.8</v>
      </c>
      <c r="Q8" s="17">
        <f>[4]Novembro!$D$20</f>
        <v>17.5</v>
      </c>
      <c r="R8" s="17">
        <f>[4]Novembro!$D$21</f>
        <v>18.899999999999999</v>
      </c>
      <c r="S8" s="17">
        <f>[4]Novembro!$D$22</f>
        <v>17.899999999999999</v>
      </c>
      <c r="T8" s="17">
        <f>[4]Novembro!$D$23</f>
        <v>21.8</v>
      </c>
      <c r="U8" s="17">
        <f>[4]Novembro!$D$24</f>
        <v>20.399999999999999</v>
      </c>
      <c r="V8" s="17">
        <f>[4]Novembro!$D$25</f>
        <v>20.7</v>
      </c>
      <c r="W8" s="17">
        <f>[4]Novembro!$D$26</f>
        <v>19.600000000000001</v>
      </c>
      <c r="X8" s="17">
        <f>[4]Novembro!$D$27</f>
        <v>19.7</v>
      </c>
      <c r="Y8" s="17">
        <f>[4]Novembro!$D$28</f>
        <v>23.1</v>
      </c>
      <c r="Z8" s="17">
        <f>[4]Novembro!$D$29</f>
        <v>21.5</v>
      </c>
      <c r="AA8" s="17">
        <f>[4]Novembro!$D$30</f>
        <v>20.9</v>
      </c>
      <c r="AB8" s="17">
        <f>[4]Novembro!$D$31</f>
        <v>22.3</v>
      </c>
      <c r="AC8" s="17">
        <f>[4]Novembro!$D$32</f>
        <v>22.1</v>
      </c>
      <c r="AD8" s="17">
        <f>[4]Novembro!$D$33</f>
        <v>22</v>
      </c>
      <c r="AE8" s="17">
        <f>[4]Novembro!$D$34</f>
        <v>22.5</v>
      </c>
      <c r="AF8" s="36">
        <f t="shared" ref="AF8" si="3">MIN(B8:AE8)</f>
        <v>17.5</v>
      </c>
      <c r="AG8" s="39">
        <f t="shared" ref="AG8" si="4">AVERAGE(B8:AE8)</f>
        <v>20.636666666666663</v>
      </c>
    </row>
    <row r="9" spans="1:33" ht="17.100000000000001" customHeight="1" x14ac:dyDescent="0.2">
      <c r="A9" s="15" t="s">
        <v>46</v>
      </c>
      <c r="B9" s="17">
        <f>[5]Novembro!$D$5</f>
        <v>24</v>
      </c>
      <c r="C9" s="17">
        <f>[5]Novembro!$D$6</f>
        <v>21.4</v>
      </c>
      <c r="D9" s="17">
        <f>[5]Novembro!$D$7</f>
        <v>23.2</v>
      </c>
      <c r="E9" s="17">
        <f>[5]Novembro!$D$8</f>
        <v>25.4</v>
      </c>
      <c r="F9" s="17">
        <f>[5]Novembro!$D$9</f>
        <v>20.399999999999999</v>
      </c>
      <c r="G9" s="17">
        <f>[5]Novembro!$D$10</f>
        <v>23.4</v>
      </c>
      <c r="H9" s="17">
        <f>[5]Novembro!$D$11</f>
        <v>23.1</v>
      </c>
      <c r="I9" s="17">
        <f>[5]Novembro!$D$12</f>
        <v>21.4</v>
      </c>
      <c r="J9" s="17">
        <f>[5]Novembro!$D$13</f>
        <v>23.4</v>
      </c>
      <c r="K9" s="17">
        <f>[5]Novembro!$D$14</f>
        <v>19.100000000000001</v>
      </c>
      <c r="L9" s="17">
        <f>[5]Novembro!$D$15</f>
        <v>23.6</v>
      </c>
      <c r="M9" s="17">
        <f>[5]Novembro!$D$16</f>
        <v>19.8</v>
      </c>
      <c r="N9" s="17">
        <f>[5]Novembro!$D$17</f>
        <v>18.8</v>
      </c>
      <c r="O9" s="17">
        <f>[5]Novembro!$D$18</f>
        <v>18</v>
      </c>
      <c r="P9" s="17">
        <f>[5]Novembro!$D$19</f>
        <v>13</v>
      </c>
      <c r="Q9" s="17">
        <f>[5]Novembro!$D$20</f>
        <v>13.5</v>
      </c>
      <c r="R9" s="17">
        <f>[5]Novembro!$D$21</f>
        <v>15</v>
      </c>
      <c r="S9" s="17">
        <f>[5]Novembro!$D$22</f>
        <v>15.5</v>
      </c>
      <c r="T9" s="17">
        <f>[5]Novembro!$D$23</f>
        <v>18.2</v>
      </c>
      <c r="U9" s="17">
        <f>[5]Novembro!$D$24</f>
        <v>22.3</v>
      </c>
      <c r="V9" s="17">
        <f>[5]Novembro!$D$25</f>
        <v>21.9</v>
      </c>
      <c r="W9" s="17">
        <f>[5]Novembro!$D$26</f>
        <v>20.100000000000001</v>
      </c>
      <c r="X9" s="17">
        <f>[5]Novembro!$D$27</f>
        <v>19.100000000000001</v>
      </c>
      <c r="Y9" s="17">
        <f>[5]Novembro!$D$28</f>
        <v>21.1</v>
      </c>
      <c r="Z9" s="17">
        <f>[5]Novembro!$D$29</f>
        <v>22.5</v>
      </c>
      <c r="AA9" s="17">
        <f>[5]Novembro!$D$30</f>
        <v>22.6</v>
      </c>
      <c r="AB9" s="17">
        <f>[5]Novembro!$D$31</f>
        <v>19.899999999999999</v>
      </c>
      <c r="AC9" s="17">
        <f>[5]Novembro!$D$32</f>
        <v>20.8</v>
      </c>
      <c r="AD9" s="17">
        <f>[5]Novembro!$D$33</f>
        <v>20.2</v>
      </c>
      <c r="AE9" s="17">
        <f>[5]Novembro!$D$34</f>
        <v>23.1</v>
      </c>
      <c r="AF9" s="36">
        <f t="shared" si="1"/>
        <v>13</v>
      </c>
      <c r="AG9" s="39">
        <f t="shared" si="2"/>
        <v>20.46</v>
      </c>
    </row>
    <row r="10" spans="1:33" ht="17.100000000000001" customHeight="1" x14ac:dyDescent="0.2">
      <c r="A10" s="15" t="s">
        <v>2</v>
      </c>
      <c r="B10" s="17">
        <f>[6]Novembro!$D$5</f>
        <v>22</v>
      </c>
      <c r="C10" s="17">
        <f>[6]Novembro!$D$6</f>
        <v>20.8</v>
      </c>
      <c r="D10" s="17">
        <f>[6]Novembro!$D$7</f>
        <v>21</v>
      </c>
      <c r="E10" s="17">
        <f>[6]Novembro!$D$8</f>
        <v>20.7</v>
      </c>
      <c r="F10" s="17">
        <f>[6]Novembro!$D$9</f>
        <v>20.9</v>
      </c>
      <c r="G10" s="17">
        <f>[6]Novembro!$D$10</f>
        <v>22.8</v>
      </c>
      <c r="H10" s="17">
        <f>[6]Novembro!$D$11</f>
        <v>20.8</v>
      </c>
      <c r="I10" s="17">
        <f>[6]Novembro!$D$12</f>
        <v>18.8</v>
      </c>
      <c r="J10" s="17">
        <f>[6]Novembro!$D$13</f>
        <v>19.600000000000001</v>
      </c>
      <c r="K10" s="17">
        <f>[6]Novembro!$D$14</f>
        <v>20.7</v>
      </c>
      <c r="L10" s="17">
        <f>[6]Novembro!$D$15</f>
        <v>21</v>
      </c>
      <c r="M10" s="17">
        <f>[6]Novembro!$D$16</f>
        <v>17.7</v>
      </c>
      <c r="N10" s="17">
        <f>[6]Novembro!$D$17</f>
        <v>19.100000000000001</v>
      </c>
      <c r="O10" s="17">
        <f>[6]Novembro!$D$18</f>
        <v>17.5</v>
      </c>
      <c r="P10" s="17">
        <f>[6]Novembro!$D$19</f>
        <v>16.7</v>
      </c>
      <c r="Q10" s="17">
        <f>[6]Novembro!$D$20</f>
        <v>16.5</v>
      </c>
      <c r="R10" s="17">
        <f>[6]Novembro!$D$21</f>
        <v>14.8</v>
      </c>
      <c r="S10" s="17">
        <f>[6]Novembro!$D$22</f>
        <v>17.7</v>
      </c>
      <c r="T10" s="17">
        <f>[6]Novembro!$D$23</f>
        <v>18.8</v>
      </c>
      <c r="U10" s="17">
        <f>[6]Novembro!$D$24</f>
        <v>19.899999999999999</v>
      </c>
      <c r="V10" s="17">
        <f>[6]Novembro!$D$25</f>
        <v>21.8</v>
      </c>
      <c r="W10" s="17">
        <f>[6]Novembro!$D$26</f>
        <v>18.8</v>
      </c>
      <c r="X10" s="17">
        <f>[6]Novembro!$D$27</f>
        <v>19.600000000000001</v>
      </c>
      <c r="Y10" s="17">
        <f>[6]Novembro!$D$28</f>
        <v>20.5</v>
      </c>
      <c r="Z10" s="17">
        <f>[6]Novembro!$D$29</f>
        <v>21.2</v>
      </c>
      <c r="AA10" s="17">
        <f>[6]Novembro!$D$30</f>
        <v>19.8</v>
      </c>
      <c r="AB10" s="17">
        <f>[6]Novembro!$D$31</f>
        <v>20.2</v>
      </c>
      <c r="AC10" s="17">
        <f>[6]Novembro!$D$32</f>
        <v>21.3</v>
      </c>
      <c r="AD10" s="17">
        <f>[6]Novembro!$D$33</f>
        <v>21</v>
      </c>
      <c r="AE10" s="17">
        <f>[6]Novembro!$D$34</f>
        <v>21.8</v>
      </c>
      <c r="AF10" s="36">
        <f t="shared" si="1"/>
        <v>14.8</v>
      </c>
      <c r="AG10" s="39">
        <f t="shared" si="2"/>
        <v>19.793333333333333</v>
      </c>
    </row>
    <row r="11" spans="1:33" ht="17.100000000000001" customHeight="1" x14ac:dyDescent="0.2">
      <c r="A11" s="15" t="s">
        <v>3</v>
      </c>
      <c r="B11" s="17">
        <f>[7]Novembro!$D$5</f>
        <v>21.4</v>
      </c>
      <c r="C11" s="17">
        <f>[7]Novembro!$D$6</f>
        <v>21.7</v>
      </c>
      <c r="D11" s="17">
        <f>[7]Novembro!$D$7</f>
        <v>21</v>
      </c>
      <c r="E11" s="17">
        <f>[7]Novembro!$D$8</f>
        <v>22.1</v>
      </c>
      <c r="F11" s="17">
        <f>[7]Novembro!$D$9</f>
        <v>22.5</v>
      </c>
      <c r="G11" s="17">
        <f>[7]Novembro!$D$10</f>
        <v>23.5</v>
      </c>
      <c r="H11" s="17">
        <f>[7]Novembro!$D$11</f>
        <v>20.8</v>
      </c>
      <c r="I11" s="17">
        <f>[7]Novembro!$D$12</f>
        <v>21.5</v>
      </c>
      <c r="J11" s="17">
        <f>[7]Novembro!$D$13</f>
        <v>19.5</v>
      </c>
      <c r="K11" s="17">
        <f>[7]Novembro!$D$14</f>
        <v>20.399999999999999</v>
      </c>
      <c r="L11" s="17">
        <f>[7]Novembro!$D$15</f>
        <v>20.399999999999999</v>
      </c>
      <c r="M11" s="17">
        <f>[7]Novembro!$D$16</f>
        <v>20.8</v>
      </c>
      <c r="N11" s="17">
        <f>[7]Novembro!$D$17</f>
        <v>19.8</v>
      </c>
      <c r="O11" s="17">
        <f>[7]Novembro!$D$18</f>
        <v>21</v>
      </c>
      <c r="P11" s="17">
        <f>[7]Novembro!$D$19</f>
        <v>19.2</v>
      </c>
      <c r="Q11" s="17">
        <f>[7]Novembro!$D$20</f>
        <v>18.899999999999999</v>
      </c>
      <c r="R11" s="17">
        <f>[7]Novembro!$D$21</f>
        <v>16.2</v>
      </c>
      <c r="S11" s="17">
        <f>[7]Novembro!$D$22</f>
        <v>15.9</v>
      </c>
      <c r="T11" s="17">
        <f>[7]Novembro!$D$23</f>
        <v>23.8</v>
      </c>
      <c r="U11" s="17">
        <f>[7]Novembro!$D$24</f>
        <v>20.3</v>
      </c>
      <c r="V11" s="17">
        <f>[7]Novembro!$D$25</f>
        <v>20.8</v>
      </c>
      <c r="W11" s="17">
        <f>[7]Novembro!$D$26</f>
        <v>22.4</v>
      </c>
      <c r="X11" s="17">
        <f>[7]Novembro!$D$27</f>
        <v>21</v>
      </c>
      <c r="Y11" s="17">
        <f>[7]Novembro!$D$28</f>
        <v>21.5</v>
      </c>
      <c r="Z11" s="17">
        <f>[7]Novembro!$D$29</f>
        <v>21.3</v>
      </c>
      <c r="AA11" s="17">
        <f>[7]Novembro!$D$30</f>
        <v>19.399999999999999</v>
      </c>
      <c r="AB11" s="17">
        <f>[7]Novembro!$D$31</f>
        <v>21.4</v>
      </c>
      <c r="AC11" s="17">
        <f>[7]Novembro!$D$32</f>
        <v>19.7</v>
      </c>
      <c r="AD11" s="17">
        <f>[7]Novembro!$D$33</f>
        <v>21.8</v>
      </c>
      <c r="AE11" s="17">
        <f>[7]Novembro!$D$34</f>
        <v>20.9</v>
      </c>
      <c r="AF11" s="36">
        <f t="shared" si="1"/>
        <v>15.9</v>
      </c>
      <c r="AG11" s="39">
        <f t="shared" si="2"/>
        <v>20.696666666666662</v>
      </c>
    </row>
    <row r="12" spans="1:33" ht="17.100000000000001" customHeight="1" x14ac:dyDescent="0.2">
      <c r="A12" s="15" t="s">
        <v>4</v>
      </c>
      <c r="B12" s="17">
        <f>[8]Novembro!$D$5</f>
        <v>19.5</v>
      </c>
      <c r="C12" s="17">
        <f>[8]Novembro!$D$6</f>
        <v>19.3</v>
      </c>
      <c r="D12" s="17">
        <f>[8]Novembro!$D$7</f>
        <v>20.100000000000001</v>
      </c>
      <c r="E12" s="17">
        <f>[8]Novembro!$D$8</f>
        <v>20.2</v>
      </c>
      <c r="F12" s="17">
        <f>[8]Novembro!$D$9</f>
        <v>20.3</v>
      </c>
      <c r="G12" s="17">
        <f>[8]Novembro!$D$10</f>
        <v>20.399999999999999</v>
      </c>
      <c r="H12" s="17">
        <f>[8]Novembro!$D$11</f>
        <v>20.3</v>
      </c>
      <c r="I12" s="17">
        <f>[8]Novembro!$D$12</f>
        <v>17.899999999999999</v>
      </c>
      <c r="J12" s="17">
        <f>[8]Novembro!$D$13</f>
        <v>17.7</v>
      </c>
      <c r="K12" s="17">
        <f>[8]Novembro!$D$14</f>
        <v>19.7</v>
      </c>
      <c r="L12" s="17">
        <f>[8]Novembro!$D$15</f>
        <v>19</v>
      </c>
      <c r="M12" s="17">
        <f>[8]Novembro!$D$16</f>
        <v>19.7</v>
      </c>
      <c r="N12" s="17">
        <f>[8]Novembro!$D$17</f>
        <v>18.600000000000001</v>
      </c>
      <c r="O12" s="17">
        <f>[8]Novembro!$D$18</f>
        <v>18.7</v>
      </c>
      <c r="P12" s="17">
        <f>[8]Novembro!$D$19</f>
        <v>16.899999999999999</v>
      </c>
      <c r="Q12" s="17">
        <f>[8]Novembro!$D$20</f>
        <v>16.3</v>
      </c>
      <c r="R12" s="17">
        <f>[8]Novembro!$D$21</f>
        <v>16.399999999999999</v>
      </c>
      <c r="S12" s="17">
        <f>[8]Novembro!$D$22</f>
        <v>19.2</v>
      </c>
      <c r="T12" s="17">
        <f>[8]Novembro!$D$23</f>
        <v>20.8</v>
      </c>
      <c r="U12" s="17">
        <f>[8]Novembro!$D$24</f>
        <v>18.7</v>
      </c>
      <c r="V12" s="17">
        <f>[8]Novembro!$D$25</f>
        <v>18.3</v>
      </c>
      <c r="W12" s="17">
        <f>[8]Novembro!$D$26</f>
        <v>19.7</v>
      </c>
      <c r="X12" s="17">
        <f>[8]Novembro!$D$27</f>
        <v>20</v>
      </c>
      <c r="Y12" s="17">
        <f>[8]Novembro!$D$28</f>
        <v>20</v>
      </c>
      <c r="Z12" s="17">
        <f>[8]Novembro!$D$29</f>
        <v>20.3</v>
      </c>
      <c r="AA12" s="17">
        <f>[8]Novembro!$D$30</f>
        <v>18.5</v>
      </c>
      <c r="AB12" s="17">
        <f>[8]Novembro!$D$31</f>
        <v>19</v>
      </c>
      <c r="AC12" s="17">
        <f>[8]Novembro!$D$32</f>
        <v>18.399999999999999</v>
      </c>
      <c r="AD12" s="17">
        <f>[8]Novembro!$D$33</f>
        <v>20</v>
      </c>
      <c r="AE12" s="17">
        <f>[8]Novembro!$D$34</f>
        <v>18.899999999999999</v>
      </c>
      <c r="AF12" s="36">
        <f t="shared" si="1"/>
        <v>16.3</v>
      </c>
      <c r="AG12" s="39">
        <f t="shared" si="2"/>
        <v>19.09333333333333</v>
      </c>
    </row>
    <row r="13" spans="1:33" ht="17.100000000000001" customHeight="1" x14ac:dyDescent="0.2">
      <c r="A13" s="15" t="s">
        <v>5</v>
      </c>
      <c r="B13" s="17">
        <f>[9]Novembro!$D$5</f>
        <v>25.5</v>
      </c>
      <c r="C13" s="17">
        <f>[9]Novembro!$D$6</f>
        <v>24.5</v>
      </c>
      <c r="D13" s="18">
        <f>[9]Novembro!$D$7</f>
        <v>24.2</v>
      </c>
      <c r="E13" s="18">
        <f>[9]Novembro!$D$8</f>
        <v>24.3</v>
      </c>
      <c r="F13" s="18">
        <f>[9]Novembro!$D$9</f>
        <v>21.5</v>
      </c>
      <c r="G13" s="18">
        <f>[9]Novembro!$D$10</f>
        <v>25.7</v>
      </c>
      <c r="H13" s="18">
        <f>[9]Novembro!$D$11</f>
        <v>25.4</v>
      </c>
      <c r="I13" s="18">
        <f>[9]Novembro!$D$12</f>
        <v>26</v>
      </c>
      <c r="J13" s="18">
        <f>[9]Novembro!$D$13</f>
        <v>24.5</v>
      </c>
      <c r="K13" s="18">
        <f>[9]Novembro!$D$14</f>
        <v>26.7</v>
      </c>
      <c r="L13" s="18">
        <f>[9]Novembro!$D$15</f>
        <v>25.5</v>
      </c>
      <c r="M13" s="18">
        <f>[9]Novembro!$D$16</f>
        <v>19.2</v>
      </c>
      <c r="N13" s="18">
        <f>[9]Novembro!$D$17</f>
        <v>22.2</v>
      </c>
      <c r="O13" s="18">
        <f>[9]Novembro!$D$18</f>
        <v>23.2</v>
      </c>
      <c r="P13" s="17">
        <f>[9]Novembro!$D$19</f>
        <v>22.2</v>
      </c>
      <c r="Q13" s="17">
        <f>[9]Novembro!$D$20</f>
        <v>19</v>
      </c>
      <c r="R13" s="17">
        <f>[9]Novembro!$D$21</f>
        <v>22</v>
      </c>
      <c r="S13" s="17">
        <f>[9]Novembro!$D$22</f>
        <v>22</v>
      </c>
      <c r="T13" s="17">
        <f>[9]Novembro!$D$23</f>
        <v>21.8</v>
      </c>
      <c r="U13" s="17">
        <f>[9]Novembro!$D$24</f>
        <v>22.3</v>
      </c>
      <c r="V13" s="17">
        <f>[9]Novembro!$D$25</f>
        <v>23.8</v>
      </c>
      <c r="W13" s="17">
        <f>[9]Novembro!$D$26</f>
        <v>20.9</v>
      </c>
      <c r="X13" s="17">
        <f>[9]Novembro!$D$27</f>
        <v>21.1</v>
      </c>
      <c r="Y13" s="17">
        <f>[9]Novembro!$D$28</f>
        <v>23.2</v>
      </c>
      <c r="Z13" s="17">
        <f>[9]Novembro!$D$29</f>
        <v>25.8</v>
      </c>
      <c r="AA13" s="17">
        <f>[9]Novembro!$D$30</f>
        <v>23.8</v>
      </c>
      <c r="AB13" s="17">
        <f>[9]Novembro!$D$31</f>
        <v>24.9</v>
      </c>
      <c r="AC13" s="17">
        <f>[9]Novembro!$D$32</f>
        <v>21.6</v>
      </c>
      <c r="AD13" s="17">
        <f>[9]Novembro!$D$33</f>
        <v>24</v>
      </c>
      <c r="AE13" s="17">
        <f>[9]Novembro!$D$34</f>
        <v>24.8</v>
      </c>
      <c r="AF13" s="36">
        <f t="shared" si="1"/>
        <v>19</v>
      </c>
      <c r="AG13" s="39">
        <f t="shared" si="2"/>
        <v>23.386666666666663</v>
      </c>
    </row>
    <row r="14" spans="1:33" ht="17.100000000000001" customHeight="1" x14ac:dyDescent="0.2">
      <c r="A14" s="15" t="s">
        <v>48</v>
      </c>
      <c r="B14" s="17">
        <f>[10]Novembro!$D$5</f>
        <v>20.2</v>
      </c>
      <c r="C14" s="17">
        <f>[10]Novembro!$D$6</f>
        <v>19.8</v>
      </c>
      <c r="D14" s="18">
        <f>[10]Novembro!$D$7</f>
        <v>19.7</v>
      </c>
      <c r="E14" s="18">
        <f>[10]Novembro!$D$8</f>
        <v>20.8</v>
      </c>
      <c r="F14" s="18">
        <f>[10]Novembro!$D$9</f>
        <v>21.1</v>
      </c>
      <c r="G14" s="18">
        <f>[10]Novembro!$D$10</f>
        <v>21.1</v>
      </c>
      <c r="H14" s="18">
        <f>[10]Novembro!$D$11</f>
        <v>19.7</v>
      </c>
      <c r="I14" s="18">
        <f>[10]Novembro!$D$12</f>
        <v>19</v>
      </c>
      <c r="J14" s="18">
        <f>[10]Novembro!$D$13</f>
        <v>18</v>
      </c>
      <c r="K14" s="18">
        <f>[10]Novembro!$D$14</f>
        <v>19.899999999999999</v>
      </c>
      <c r="L14" s="18">
        <f>[10]Novembro!$D$15</f>
        <v>19.7</v>
      </c>
      <c r="M14" s="18">
        <f>[10]Novembro!$D$16</f>
        <v>20.5</v>
      </c>
      <c r="N14" s="18">
        <f>[10]Novembro!$D$17</f>
        <v>19.5</v>
      </c>
      <c r="O14" s="18">
        <f>[10]Novembro!$D$18</f>
        <v>19.399999999999999</v>
      </c>
      <c r="P14" s="17">
        <f>[10]Novembro!$D$19</f>
        <v>17.5</v>
      </c>
      <c r="Q14" s="17">
        <f>[10]Novembro!$D$20</f>
        <v>17</v>
      </c>
      <c r="R14" s="17">
        <f>[10]Novembro!$D$21</f>
        <v>14.6</v>
      </c>
      <c r="S14" s="17">
        <f>[10]Novembro!$D$22</f>
        <v>16.399999999999999</v>
      </c>
      <c r="T14" s="17">
        <f>[10]Novembro!$D$23</f>
        <v>20.2</v>
      </c>
      <c r="U14" s="17">
        <f>[10]Novembro!$D$24</f>
        <v>19.8</v>
      </c>
      <c r="V14" s="17">
        <f>[10]Novembro!$D$25</f>
        <v>18.7</v>
      </c>
      <c r="W14" s="17">
        <f>[10]Novembro!$D$26</f>
        <v>20.100000000000001</v>
      </c>
      <c r="X14" s="17">
        <f>[10]Novembro!$D$27</f>
        <v>20.100000000000001</v>
      </c>
      <c r="Y14" s="17">
        <f>[10]Novembro!$D$28</f>
        <v>20.5</v>
      </c>
      <c r="Z14" s="17">
        <f>[10]Novembro!$D$29</f>
        <v>21.1</v>
      </c>
      <c r="AA14" s="17">
        <f>[10]Novembro!$D$30</f>
        <v>18.5</v>
      </c>
      <c r="AB14" s="17">
        <f>[10]Novembro!$D$31</f>
        <v>18.8</v>
      </c>
      <c r="AC14" s="17">
        <f>[10]Novembro!$D$32</f>
        <v>20.3</v>
      </c>
      <c r="AD14" s="17">
        <f>[10]Novembro!$D$33</f>
        <v>20</v>
      </c>
      <c r="AE14" s="17">
        <f>[10]Novembro!$D$34</f>
        <v>20.399999999999999</v>
      </c>
      <c r="AF14" s="36">
        <f>MIN(B14:AE14)</f>
        <v>14.6</v>
      </c>
      <c r="AG14" s="39">
        <f>AVERAGE(B14:AE14)</f>
        <v>19.413333333333334</v>
      </c>
    </row>
    <row r="15" spans="1:33" ht="17.100000000000001" customHeight="1" x14ac:dyDescent="0.2">
      <c r="A15" s="15" t="s">
        <v>6</v>
      </c>
      <c r="B15" s="18">
        <f>[11]Novembro!$D$5</f>
        <v>23</v>
      </c>
      <c r="C15" s="18">
        <f>[11]Novembro!$D$6</f>
        <v>21.9</v>
      </c>
      <c r="D15" s="18">
        <f>[11]Novembro!$D$7</f>
        <v>22.4</v>
      </c>
      <c r="E15" s="18">
        <f>[11]Novembro!$D$8</f>
        <v>22.4</v>
      </c>
      <c r="F15" s="18">
        <f>[11]Novembro!$D$9</f>
        <v>23.3</v>
      </c>
      <c r="G15" s="18">
        <f>[11]Novembro!$D$10</f>
        <v>21.7</v>
      </c>
      <c r="H15" s="18">
        <f>[11]Novembro!$D$11</f>
        <v>20.7</v>
      </c>
      <c r="I15" s="18">
        <f>[11]Novembro!$D$12</f>
        <v>20.399999999999999</v>
      </c>
      <c r="J15" s="18">
        <f>[11]Novembro!$D$13</f>
        <v>19.8</v>
      </c>
      <c r="K15" s="18">
        <f>[11]Novembro!$D$14</f>
        <v>22</v>
      </c>
      <c r="L15" s="18">
        <f>[11]Novembro!$D$15</f>
        <v>21.7</v>
      </c>
      <c r="M15" s="18">
        <f>[11]Novembro!$D$16</f>
        <v>20.9</v>
      </c>
      <c r="N15" s="18">
        <f>[11]Novembro!$D$17</f>
        <v>22.4</v>
      </c>
      <c r="O15" s="18">
        <f>[11]Novembro!$D$18</f>
        <v>21.3</v>
      </c>
      <c r="P15" s="18">
        <f>[11]Novembro!$D$19</f>
        <v>19.8</v>
      </c>
      <c r="Q15" s="18">
        <f>[11]Novembro!$D$20</f>
        <v>15.2</v>
      </c>
      <c r="R15" s="18">
        <f>[11]Novembro!$D$21</f>
        <v>15.9</v>
      </c>
      <c r="S15" s="18">
        <f>[11]Novembro!$D$22</f>
        <v>16.2</v>
      </c>
      <c r="T15" s="18">
        <f>[11]Novembro!$D$23</f>
        <v>19.600000000000001</v>
      </c>
      <c r="U15" s="18">
        <f>[11]Novembro!$D$24</f>
        <v>21.1</v>
      </c>
      <c r="V15" s="18">
        <f>[11]Novembro!$D$25</f>
        <v>20.8</v>
      </c>
      <c r="W15" s="18">
        <f>[11]Novembro!$D$26</f>
        <v>21.7</v>
      </c>
      <c r="X15" s="18">
        <f>[11]Novembro!$D$27</f>
        <v>20.399999999999999</v>
      </c>
      <c r="Y15" s="18">
        <f>[11]Novembro!$D$28</f>
        <v>21.3</v>
      </c>
      <c r="Z15" s="18">
        <f>[11]Novembro!$D$29</f>
        <v>22.8</v>
      </c>
      <c r="AA15" s="18">
        <f>[11]Novembro!$D$30</f>
        <v>20.2</v>
      </c>
      <c r="AB15" s="18">
        <f>[11]Novembro!$D$31</f>
        <v>21.3</v>
      </c>
      <c r="AC15" s="18">
        <f>[11]Novembro!$D$32</f>
        <v>22.7</v>
      </c>
      <c r="AD15" s="18">
        <f>[11]Novembro!$D$33</f>
        <v>22.9</v>
      </c>
      <c r="AE15" s="18">
        <f>[11]Novembro!$D$34</f>
        <v>22.6</v>
      </c>
      <c r="AF15" s="36">
        <f t="shared" ref="AF15:AF30" si="5">MIN(B15:AE15)</f>
        <v>15.2</v>
      </c>
      <c r="AG15" s="39">
        <f t="shared" ref="AG15:AG30" si="6">AVERAGE(B15:AE15)</f>
        <v>20.946666666666665</v>
      </c>
    </row>
    <row r="16" spans="1:33" ht="17.100000000000001" customHeight="1" x14ac:dyDescent="0.2">
      <c r="A16" s="15" t="s">
        <v>7</v>
      </c>
      <c r="B16" s="18">
        <f>[12]Novembro!$D$5</f>
        <v>21.9</v>
      </c>
      <c r="C16" s="18">
        <f>[12]Novembro!$D$6</f>
        <v>20.8</v>
      </c>
      <c r="D16" s="18">
        <f>[12]Novembro!$D$7</f>
        <v>21.7</v>
      </c>
      <c r="E16" s="18">
        <f>[12]Novembro!$D$8</f>
        <v>21.3</v>
      </c>
      <c r="F16" s="18">
        <f>[12]Novembro!$D$9</f>
        <v>20.7</v>
      </c>
      <c r="G16" s="18">
        <f>[12]Novembro!$D$10</f>
        <v>22.8</v>
      </c>
      <c r="H16" s="18">
        <f>[12]Novembro!$D$11</f>
        <v>20.100000000000001</v>
      </c>
      <c r="I16" s="18">
        <f>[12]Novembro!$D$12</f>
        <v>18.5</v>
      </c>
      <c r="J16" s="18">
        <f>[12]Novembro!$D$13</f>
        <v>18.7</v>
      </c>
      <c r="K16" s="18">
        <f>[12]Novembro!$D$14</f>
        <v>20.9</v>
      </c>
      <c r="L16" s="18">
        <f>[12]Novembro!$D$15</f>
        <v>19.899999999999999</v>
      </c>
      <c r="M16" s="18">
        <f>[12]Novembro!$D$16</f>
        <v>18.5</v>
      </c>
      <c r="N16" s="18">
        <f>[12]Novembro!$D$17</f>
        <v>18.100000000000001</v>
      </c>
      <c r="O16" s="18">
        <f>[12]Novembro!$D$18</f>
        <v>16.899999999999999</v>
      </c>
      <c r="P16" s="18">
        <f>[12]Novembro!$D$19</f>
        <v>15</v>
      </c>
      <c r="Q16" s="18">
        <f>[12]Novembro!$D$20</f>
        <v>18.399999999999999</v>
      </c>
      <c r="R16" s="18">
        <f>[12]Novembro!$D$21</f>
        <v>18</v>
      </c>
      <c r="S16" s="18">
        <f>[12]Novembro!$D$22</f>
        <v>18.899999999999999</v>
      </c>
      <c r="T16" s="18">
        <f>[12]Novembro!$D$23</f>
        <v>22.5</v>
      </c>
      <c r="U16" s="18">
        <f>[12]Novembro!$D$24</f>
        <v>19.8</v>
      </c>
      <c r="V16" s="18">
        <f>[12]Novembro!$D$25</f>
        <v>20.6</v>
      </c>
      <c r="W16" s="18">
        <f>[12]Novembro!$D$26</f>
        <v>18.7</v>
      </c>
      <c r="X16" s="18">
        <f>[12]Novembro!$D$27</f>
        <v>17.7</v>
      </c>
      <c r="Y16" s="18">
        <f>[12]Novembro!$D$28</f>
        <v>21.5</v>
      </c>
      <c r="Z16" s="18">
        <f>[12]Novembro!$D$29</f>
        <v>22.1</v>
      </c>
      <c r="AA16" s="18">
        <f>[12]Novembro!$D$30</f>
        <v>21</v>
      </c>
      <c r="AB16" s="18">
        <f>[12]Novembro!$D$31</f>
        <v>21.9</v>
      </c>
      <c r="AC16" s="18">
        <f>[12]Novembro!$D$32</f>
        <v>21.5</v>
      </c>
      <c r="AD16" s="18">
        <f>[12]Novembro!$D$33</f>
        <v>21.4</v>
      </c>
      <c r="AE16" s="18">
        <f>[12]Novembro!$D$34</f>
        <v>22.1</v>
      </c>
      <c r="AF16" s="36">
        <f t="shared" si="5"/>
        <v>15</v>
      </c>
      <c r="AG16" s="39">
        <f t="shared" si="6"/>
        <v>20.063333333333333</v>
      </c>
    </row>
    <row r="17" spans="1:33" ht="17.100000000000001" customHeight="1" x14ac:dyDescent="0.2">
      <c r="A17" s="15" t="s">
        <v>8</v>
      </c>
      <c r="B17" s="18">
        <f>[13]Novembro!$D$5</f>
        <v>21.6</v>
      </c>
      <c r="C17" s="18">
        <f>[13]Novembro!$D$6</f>
        <v>20.2</v>
      </c>
      <c r="D17" s="18">
        <f>[13]Novembro!$D$7</f>
        <v>21.6</v>
      </c>
      <c r="E17" s="18">
        <f>[13]Novembro!$D$8</f>
        <v>22.7</v>
      </c>
      <c r="F17" s="18">
        <f>[13]Novembro!$D$9</f>
        <v>21.1</v>
      </c>
      <c r="G17" s="18">
        <f>[13]Novembro!$D$10</f>
        <v>21.7</v>
      </c>
      <c r="H17" s="18">
        <f>[13]Novembro!$D$11</f>
        <v>19.3</v>
      </c>
      <c r="I17" s="18">
        <f>[13]Novembro!$D$12</f>
        <v>19.5</v>
      </c>
      <c r="J17" s="18">
        <f>[13]Novembro!$D$13</f>
        <v>19.7</v>
      </c>
      <c r="K17" s="18">
        <f>[13]Novembro!$D$14</f>
        <v>19.399999999999999</v>
      </c>
      <c r="L17" s="18">
        <f>[13]Novembro!$D$15</f>
        <v>18.399999999999999</v>
      </c>
      <c r="M17" s="18">
        <f>[13]Novembro!$D$16</f>
        <v>18.2</v>
      </c>
      <c r="N17" s="18">
        <f>[13]Novembro!$D$17</f>
        <v>19.600000000000001</v>
      </c>
      <c r="O17" s="18">
        <f>[13]Novembro!$D$18</f>
        <v>17</v>
      </c>
      <c r="P17" s="18">
        <f>[13]Novembro!$D$19</f>
        <v>16.100000000000001</v>
      </c>
      <c r="Q17" s="18">
        <f>[13]Novembro!$D$20</f>
        <v>17.2</v>
      </c>
      <c r="R17" s="18">
        <f>[13]Novembro!$D$21</f>
        <v>16.3</v>
      </c>
      <c r="S17" s="18">
        <f>[13]Novembro!$D$22</f>
        <v>16.8</v>
      </c>
      <c r="T17" s="18">
        <f>[13]Novembro!$D$23</f>
        <v>20.9</v>
      </c>
      <c r="U17" s="18">
        <f>[13]Novembro!$D$24</f>
        <v>19.5</v>
      </c>
      <c r="V17" s="18">
        <f>[13]Novembro!$D$25</f>
        <v>21.4</v>
      </c>
      <c r="W17" s="18">
        <f>[13]Novembro!$D$26</f>
        <v>20.9</v>
      </c>
      <c r="X17" s="18">
        <f>[13]Novembro!$D$27</f>
        <v>19.600000000000001</v>
      </c>
      <c r="Y17" s="18">
        <f>[13]Novembro!$D$28</f>
        <v>21.7</v>
      </c>
      <c r="Z17" s="18">
        <f>[13]Novembro!$D$29</f>
        <v>21.6</v>
      </c>
      <c r="AA17" s="18">
        <f>[13]Novembro!$D$30</f>
        <v>22</v>
      </c>
      <c r="AB17" s="18">
        <f>[13]Novembro!$D$31</f>
        <v>22.1</v>
      </c>
      <c r="AC17" s="18">
        <f>[13]Novembro!$D$32</f>
        <v>21.8</v>
      </c>
      <c r="AD17" s="18">
        <f>[13]Novembro!$D$33</f>
        <v>22.8</v>
      </c>
      <c r="AE17" s="18">
        <f>[13]Novembro!$D$34</f>
        <v>21.6</v>
      </c>
      <c r="AF17" s="36">
        <f t="shared" si="5"/>
        <v>16.100000000000001</v>
      </c>
      <c r="AG17" s="39">
        <f t="shared" si="6"/>
        <v>20.076666666666664</v>
      </c>
    </row>
    <row r="18" spans="1:33" ht="17.100000000000001" customHeight="1" x14ac:dyDescent="0.2">
      <c r="A18" s="15" t="s">
        <v>9</v>
      </c>
      <c r="B18" s="18">
        <f>[14]Novembro!$D$5</f>
        <v>23.4</v>
      </c>
      <c r="C18" s="18">
        <f>[14]Novembro!$D$6</f>
        <v>21.5</v>
      </c>
      <c r="D18" s="18">
        <f>[14]Novembro!$D$7</f>
        <v>21.7</v>
      </c>
      <c r="E18" s="18">
        <f>[14]Novembro!$D$8</f>
        <v>21.9</v>
      </c>
      <c r="F18" s="18">
        <f>[14]Novembro!$D$9</f>
        <v>21.9</v>
      </c>
      <c r="G18" s="18">
        <f>[14]Novembro!$D$10</f>
        <v>21.9</v>
      </c>
      <c r="H18" s="18">
        <f>[14]Novembro!$D$11</f>
        <v>21.4</v>
      </c>
      <c r="I18" s="18">
        <f>[14]Novembro!$D$12</f>
        <v>19.8</v>
      </c>
      <c r="J18" s="18">
        <f>[14]Novembro!$D$13</f>
        <v>20.2</v>
      </c>
      <c r="K18" s="18">
        <f>[14]Novembro!$D$14</f>
        <v>23</v>
      </c>
      <c r="L18" s="18">
        <f>[14]Novembro!$D$15</f>
        <v>19.8</v>
      </c>
      <c r="M18" s="18">
        <f>[14]Novembro!$D$16</f>
        <v>18.5</v>
      </c>
      <c r="N18" s="18">
        <f>[14]Novembro!$D$17</f>
        <v>20.2</v>
      </c>
      <c r="O18" s="18">
        <f>[14]Novembro!$D$18</f>
        <v>18.5</v>
      </c>
      <c r="P18" s="18">
        <f>[14]Novembro!$D$19</f>
        <v>17.600000000000001</v>
      </c>
      <c r="Q18" s="18">
        <f>[14]Novembro!$D$20</f>
        <v>18.8</v>
      </c>
      <c r="R18" s="18">
        <f>[14]Novembro!$D$21</f>
        <v>18.3</v>
      </c>
      <c r="S18" s="18">
        <f>[14]Novembro!$D$22</f>
        <v>19</v>
      </c>
      <c r="T18" s="18">
        <f>[14]Novembro!$D$23</f>
        <v>21.7</v>
      </c>
      <c r="U18" s="18">
        <f>[14]Novembro!$D$24</f>
        <v>19.899999999999999</v>
      </c>
      <c r="V18" s="18">
        <f>[14]Novembro!$D$25</f>
        <v>21.4</v>
      </c>
      <c r="W18" s="18">
        <f>[14]Novembro!$D$26</f>
        <v>19.899999999999999</v>
      </c>
      <c r="X18" s="18">
        <f>[14]Novembro!$D$27</f>
        <v>18.899999999999999</v>
      </c>
      <c r="Y18" s="18">
        <f>[14]Novembro!$D$28</f>
        <v>22.4</v>
      </c>
      <c r="Z18" s="18">
        <f>[14]Novembro!$D$29</f>
        <v>22.2</v>
      </c>
      <c r="AA18" s="18">
        <f>[14]Novembro!$D$30</f>
        <v>21</v>
      </c>
      <c r="AB18" s="18">
        <f>[14]Novembro!$D$31</f>
        <v>22.3</v>
      </c>
      <c r="AC18" s="18">
        <f>[14]Novembro!$D$32</f>
        <v>21.4</v>
      </c>
      <c r="AD18" s="18">
        <f>[14]Novembro!$D$33</f>
        <v>22.9</v>
      </c>
      <c r="AE18" s="18">
        <f>[14]Novembro!$D$34</f>
        <v>22.5</v>
      </c>
      <c r="AF18" s="36">
        <f t="shared" si="5"/>
        <v>17.600000000000001</v>
      </c>
      <c r="AG18" s="39">
        <f t="shared" si="6"/>
        <v>20.796666666666663</v>
      </c>
    </row>
    <row r="19" spans="1:33" ht="17.100000000000001" customHeight="1" x14ac:dyDescent="0.2">
      <c r="A19" s="15" t="s">
        <v>47</v>
      </c>
      <c r="B19" s="18">
        <f>[15]Novembro!$D$5</f>
        <v>25</v>
      </c>
      <c r="C19" s="18">
        <f>[15]Novembro!$D$6</f>
        <v>22.8</v>
      </c>
      <c r="D19" s="18">
        <f>[15]Novembro!$D$7</f>
        <v>22.2</v>
      </c>
      <c r="E19" s="18">
        <f>[15]Novembro!$D$8</f>
        <v>22.8</v>
      </c>
      <c r="F19" s="18">
        <f>[15]Novembro!$D$9</f>
        <v>21.2</v>
      </c>
      <c r="G19" s="18">
        <f>[15]Novembro!$D$10</f>
        <v>23.3</v>
      </c>
      <c r="H19" s="18">
        <f>[15]Novembro!$D$11</f>
        <v>21.5</v>
      </c>
      <c r="I19" s="18">
        <f>[15]Novembro!$D$12</f>
        <v>20.3</v>
      </c>
      <c r="J19" s="18">
        <f>[15]Novembro!$D$13</f>
        <v>22.1</v>
      </c>
      <c r="K19" s="18">
        <f>[15]Novembro!$D$14</f>
        <v>20.8</v>
      </c>
      <c r="L19" s="18">
        <f>[15]Novembro!$D$15</f>
        <v>24.2</v>
      </c>
      <c r="M19" s="18">
        <f>[15]Novembro!$D$16</f>
        <v>19.3</v>
      </c>
      <c r="N19" s="18">
        <f>[15]Novembro!$D$17</f>
        <v>19.100000000000001</v>
      </c>
      <c r="O19" s="18">
        <f>[15]Novembro!$D$18</f>
        <v>19.8</v>
      </c>
      <c r="P19" s="18">
        <f>[15]Novembro!$D$19</f>
        <v>14.3</v>
      </c>
      <c r="Q19" s="18">
        <f>[15]Novembro!$D$20</f>
        <v>16.3</v>
      </c>
      <c r="R19" s="18">
        <f>[15]Novembro!$D$21</f>
        <v>18</v>
      </c>
      <c r="S19" s="18">
        <f>[15]Novembro!$D$22</f>
        <v>16.399999999999999</v>
      </c>
      <c r="T19" s="18">
        <f>[15]Novembro!$D$23</f>
        <v>18.2</v>
      </c>
      <c r="U19" s="18">
        <f>[15]Novembro!$D$24</f>
        <v>21.5</v>
      </c>
      <c r="V19" s="18">
        <f>[15]Novembro!$D$25</f>
        <v>21.7</v>
      </c>
      <c r="W19" s="18">
        <f>[15]Novembro!$D$26</f>
        <v>19.399999999999999</v>
      </c>
      <c r="X19" s="18">
        <f>[15]Novembro!$D$27</f>
        <v>18.7</v>
      </c>
      <c r="Y19" s="18">
        <f>[15]Novembro!$D$28</f>
        <v>20.9</v>
      </c>
      <c r="Z19" s="18">
        <f>[15]Novembro!$D$29</f>
        <v>23</v>
      </c>
      <c r="AA19" s="18">
        <f>[15]Novembro!$D$30</f>
        <v>22.4</v>
      </c>
      <c r="AB19" s="18">
        <f>[15]Novembro!$D$31</f>
        <v>22.4</v>
      </c>
      <c r="AC19" s="18">
        <f>[15]Novembro!$D$32</f>
        <v>21.9</v>
      </c>
      <c r="AD19" s="18">
        <f>[15]Novembro!$D$33</f>
        <v>21.6</v>
      </c>
      <c r="AE19" s="18">
        <f>[15]Novembro!$D$34</f>
        <v>23.1</v>
      </c>
      <c r="AF19" s="36">
        <f t="shared" si="5"/>
        <v>14.3</v>
      </c>
      <c r="AG19" s="39">
        <f t="shared" si="6"/>
        <v>20.806666666666665</v>
      </c>
    </row>
    <row r="20" spans="1:33" ht="17.100000000000001" customHeight="1" x14ac:dyDescent="0.2">
      <c r="A20" s="15" t="s">
        <v>10</v>
      </c>
      <c r="B20" s="18">
        <f>[16]Novembro!$D$5</f>
        <v>23.1</v>
      </c>
      <c r="C20" s="18">
        <f>[16]Novembro!$D$6</f>
        <v>20.6</v>
      </c>
      <c r="D20" s="18">
        <f>[16]Novembro!$D$7</f>
        <v>21.8</v>
      </c>
      <c r="E20" s="18">
        <f>[16]Novembro!$D$8</f>
        <v>22.4</v>
      </c>
      <c r="F20" s="18">
        <f>[16]Novembro!$D$9</f>
        <v>21.1</v>
      </c>
      <c r="G20" s="18">
        <f>[16]Novembro!$D$10</f>
        <v>22.7</v>
      </c>
      <c r="H20" s="18">
        <f>[16]Novembro!$D$11</f>
        <v>21.3</v>
      </c>
      <c r="I20" s="18">
        <f>[16]Novembro!$D$12</f>
        <v>19.399999999999999</v>
      </c>
      <c r="J20" s="18">
        <f>[16]Novembro!$D$13</f>
        <v>20</v>
      </c>
      <c r="K20" s="18">
        <f>[16]Novembro!$D$14</f>
        <v>19.899999999999999</v>
      </c>
      <c r="L20" s="18">
        <f>[16]Novembro!$D$15</f>
        <v>20.2</v>
      </c>
      <c r="M20" s="18">
        <f>[16]Novembro!$D$16</f>
        <v>18.7</v>
      </c>
      <c r="N20" s="18">
        <f>[16]Novembro!$D$17</f>
        <v>19.399999999999999</v>
      </c>
      <c r="O20" s="18">
        <f>[16]Novembro!$D$18</f>
        <v>17.2</v>
      </c>
      <c r="P20" s="18">
        <f>[16]Novembro!$D$19</f>
        <v>14.9</v>
      </c>
      <c r="Q20" s="18">
        <f>[16]Novembro!$D$20</f>
        <v>16.2</v>
      </c>
      <c r="R20" s="18">
        <f>[16]Novembro!$D$21</f>
        <v>16</v>
      </c>
      <c r="S20" s="18">
        <f>[16]Novembro!$D$22</f>
        <v>15.8</v>
      </c>
      <c r="T20" s="18">
        <f>[16]Novembro!$D$23</f>
        <v>20.399999999999999</v>
      </c>
      <c r="U20" s="18">
        <f>[16]Novembro!$D$24</f>
        <v>20</v>
      </c>
      <c r="V20" s="18">
        <f>[16]Novembro!$D$25</f>
        <v>21.6</v>
      </c>
      <c r="W20" s="18">
        <f>[16]Novembro!$D$26</f>
        <v>19.399999999999999</v>
      </c>
      <c r="X20" s="18">
        <f>[16]Novembro!$D$27</f>
        <v>18.399999999999999</v>
      </c>
      <c r="Y20" s="18">
        <f>[16]Novembro!$D$28</f>
        <v>21.9</v>
      </c>
      <c r="Z20" s="18">
        <f>[16]Novembro!$D$29</f>
        <v>21.7</v>
      </c>
      <c r="AA20" s="18">
        <f>[16]Novembro!$D$30</f>
        <v>21.7</v>
      </c>
      <c r="AB20" s="18">
        <f>[16]Novembro!$D$31</f>
        <v>21.8</v>
      </c>
      <c r="AC20" s="18">
        <f>[16]Novembro!$D$32</f>
        <v>22.1</v>
      </c>
      <c r="AD20" s="18">
        <f>[16]Novembro!$D$33</f>
        <v>22.8</v>
      </c>
      <c r="AE20" s="18">
        <f>[16]Novembro!$D$34</f>
        <v>23</v>
      </c>
      <c r="AF20" s="36">
        <f t="shared" si="5"/>
        <v>14.9</v>
      </c>
      <c r="AG20" s="39">
        <f t="shared" si="6"/>
        <v>20.183333333333326</v>
      </c>
    </row>
    <row r="21" spans="1:33" ht="17.100000000000001" customHeight="1" x14ac:dyDescent="0.2">
      <c r="A21" s="15" t="s">
        <v>11</v>
      </c>
      <c r="B21" s="18">
        <f>[17]Novembro!$D$5</f>
        <v>23</v>
      </c>
      <c r="C21" s="18">
        <f>[17]Novembro!$D$6</f>
        <v>20</v>
      </c>
      <c r="D21" s="18">
        <f>[17]Novembro!$D$7</f>
        <v>21.3</v>
      </c>
      <c r="E21" s="18">
        <f>[17]Novembro!$D$8</f>
        <v>20.6</v>
      </c>
      <c r="F21" s="18">
        <f>[17]Novembro!$D$9</f>
        <v>22.2</v>
      </c>
      <c r="G21" s="18">
        <f>[17]Novembro!$D$10</f>
        <v>21.3</v>
      </c>
      <c r="H21" s="18">
        <f>[17]Novembro!$D$11</f>
        <v>19.100000000000001</v>
      </c>
      <c r="I21" s="18">
        <f>[17]Novembro!$D$12</f>
        <v>19.3</v>
      </c>
      <c r="J21" s="18">
        <f>[17]Novembro!$D$13</f>
        <v>18.600000000000001</v>
      </c>
      <c r="K21" s="18">
        <f>[17]Novembro!$D$14</f>
        <v>17.899999999999999</v>
      </c>
      <c r="L21" s="18">
        <f>[17]Novembro!$D$15</f>
        <v>20.8</v>
      </c>
      <c r="M21" s="18">
        <f>[17]Novembro!$D$16</f>
        <v>19</v>
      </c>
      <c r="N21" s="18">
        <f>[17]Novembro!$D$17</f>
        <v>19.600000000000001</v>
      </c>
      <c r="O21" s="18">
        <f>[17]Novembro!$D$18</f>
        <v>18.600000000000001</v>
      </c>
      <c r="P21" s="18">
        <f>[17]Novembro!$D$19</f>
        <v>14.6</v>
      </c>
      <c r="Q21" s="18">
        <f>[17]Novembro!$D$20</f>
        <v>14.1</v>
      </c>
      <c r="R21" s="18">
        <f>[17]Novembro!$D$21</f>
        <v>14.6</v>
      </c>
      <c r="S21" s="18">
        <f>[17]Novembro!$D$22</f>
        <v>14.7</v>
      </c>
      <c r="T21" s="18">
        <f>[17]Novembro!$D$23</f>
        <v>16.899999999999999</v>
      </c>
      <c r="U21" s="18">
        <f>[17]Novembro!$D$24</f>
        <v>19.899999999999999</v>
      </c>
      <c r="V21" s="18">
        <f>[17]Novembro!$D$25</f>
        <v>20.8</v>
      </c>
      <c r="W21" s="18">
        <f>[17]Novembro!$D$26</f>
        <v>19.100000000000001</v>
      </c>
      <c r="X21" s="18">
        <f>[17]Novembro!$D$27</f>
        <v>16.8</v>
      </c>
      <c r="Y21" s="18">
        <f>[17]Novembro!$D$28</f>
        <v>20.5</v>
      </c>
      <c r="Z21" s="18">
        <f>[17]Novembro!$D$29</f>
        <v>20.399999999999999</v>
      </c>
      <c r="AA21" s="18">
        <f>[17]Novembro!$D$30</f>
        <v>20.9</v>
      </c>
      <c r="AB21" s="18">
        <f>[17]Novembro!$D$31</f>
        <v>22.4</v>
      </c>
      <c r="AC21" s="18">
        <f>[17]Novembro!$D$32</f>
        <v>20.100000000000001</v>
      </c>
      <c r="AD21" s="18">
        <f>[17]Novembro!$D$33</f>
        <v>20.399999999999999</v>
      </c>
      <c r="AE21" s="18">
        <f>[17]Novembro!$D$34</f>
        <v>20.399999999999999</v>
      </c>
      <c r="AF21" s="36">
        <f t="shared" si="5"/>
        <v>14.1</v>
      </c>
      <c r="AG21" s="39">
        <f t="shared" si="6"/>
        <v>19.263333333333335</v>
      </c>
    </row>
    <row r="22" spans="1:33" ht="17.100000000000001" customHeight="1" x14ac:dyDescent="0.2">
      <c r="A22" s="15" t="s">
        <v>12</v>
      </c>
      <c r="B22" s="18">
        <f>[18]Novembro!$D$5</f>
        <v>23.9</v>
      </c>
      <c r="C22" s="18">
        <f>[18]Novembro!$D$6</f>
        <v>23.7</v>
      </c>
      <c r="D22" s="18">
        <f>[18]Novembro!$D$7</f>
        <v>23</v>
      </c>
      <c r="E22" s="18">
        <f>[18]Novembro!$D$8</f>
        <v>22.8</v>
      </c>
      <c r="F22" s="18">
        <f>[18]Novembro!$D$9</f>
        <v>23.7</v>
      </c>
      <c r="G22" s="18">
        <f>[18]Novembro!$D$10</f>
        <v>23.4</v>
      </c>
      <c r="H22" s="18">
        <f>[18]Novembro!$D$11</f>
        <v>22.1</v>
      </c>
      <c r="I22" s="18">
        <f>[18]Novembro!$D$12</f>
        <v>21</v>
      </c>
      <c r="J22" s="18">
        <f>[18]Novembro!$D$13</f>
        <v>22.4</v>
      </c>
      <c r="K22" s="18">
        <f>[18]Novembro!$D$14</f>
        <v>23.2</v>
      </c>
      <c r="L22" s="18">
        <f>[18]Novembro!$D$15</f>
        <v>23.5</v>
      </c>
      <c r="M22" s="18">
        <f>[18]Novembro!$D$16</f>
        <v>19.399999999999999</v>
      </c>
      <c r="N22" s="18">
        <f>[18]Novembro!$D$17</f>
        <v>19.8</v>
      </c>
      <c r="O22" s="18">
        <f>[18]Novembro!$D$18</f>
        <v>21.2</v>
      </c>
      <c r="P22" s="18">
        <f>[18]Novembro!$D$19</f>
        <v>17.100000000000001</v>
      </c>
      <c r="Q22" s="18">
        <f>[18]Novembro!$D$20</f>
        <v>17.5</v>
      </c>
      <c r="R22" s="18">
        <f>[18]Novembro!$D$21</f>
        <v>17.8</v>
      </c>
      <c r="S22" s="18">
        <f>[18]Novembro!$D$22</f>
        <v>17.899999999999999</v>
      </c>
      <c r="T22" s="18">
        <f>[18]Novembro!$D$23</f>
        <v>18.899999999999999</v>
      </c>
      <c r="U22" s="18">
        <f>[18]Novembro!$D$24</f>
        <v>21.6</v>
      </c>
      <c r="V22" s="18">
        <f>[18]Novembro!$D$25</f>
        <v>21.5</v>
      </c>
      <c r="W22" s="18">
        <f>[18]Novembro!$D$26</f>
        <v>20.100000000000001</v>
      </c>
      <c r="X22" s="18">
        <f>[18]Novembro!$D$27</f>
        <v>19.399999999999999</v>
      </c>
      <c r="Y22" s="18">
        <f>[18]Novembro!$D$28</f>
        <v>22</v>
      </c>
      <c r="Z22" s="18">
        <f>[18]Novembro!$D$29</f>
        <v>23.6</v>
      </c>
      <c r="AA22" s="18">
        <f>[18]Novembro!$D$30</f>
        <v>21.5</v>
      </c>
      <c r="AB22" s="18">
        <f>[18]Novembro!$D$31</f>
        <v>22.8</v>
      </c>
      <c r="AC22" s="18">
        <f>[18]Novembro!$D$32</f>
        <v>22.8</v>
      </c>
      <c r="AD22" s="18">
        <f>[18]Novembro!$D$33</f>
        <v>22.6</v>
      </c>
      <c r="AE22" s="18">
        <f>[18]Novembro!$D$34</f>
        <v>23</v>
      </c>
      <c r="AF22" s="36">
        <f t="shared" si="5"/>
        <v>17.100000000000001</v>
      </c>
      <c r="AG22" s="39">
        <f t="shared" si="6"/>
        <v>21.439999999999998</v>
      </c>
    </row>
    <row r="23" spans="1:33" ht="17.100000000000001" customHeight="1" x14ac:dyDescent="0.2">
      <c r="A23" s="15" t="s">
        <v>13</v>
      </c>
      <c r="B23" s="17" t="str">
        <f>[19]Novembro!$D$5</f>
        <v>*</v>
      </c>
      <c r="C23" s="17" t="str">
        <f>[19]Novembro!$D$6</f>
        <v>*</v>
      </c>
      <c r="D23" s="17" t="str">
        <f>[19]Novembro!$D$7</f>
        <v>*</v>
      </c>
      <c r="E23" s="17" t="str">
        <f>[19]Novembro!$D$8</f>
        <v>*</v>
      </c>
      <c r="F23" s="18">
        <f>[19]Novembro!$D$9</f>
        <v>26.5</v>
      </c>
      <c r="G23" s="18">
        <f>[19]Novembro!$D$10</f>
        <v>23.3</v>
      </c>
      <c r="H23" s="18">
        <f>[19]Novembro!$D$11</f>
        <v>24.6</v>
      </c>
      <c r="I23" s="18">
        <f>[19]Novembro!$D$12</f>
        <v>21.8</v>
      </c>
      <c r="J23" s="18">
        <f>[19]Novembro!$D$13</f>
        <v>23.1</v>
      </c>
      <c r="K23" s="18">
        <f>[19]Novembro!$D$14</f>
        <v>23</v>
      </c>
      <c r="L23" s="18">
        <f>[19]Novembro!$D$15</f>
        <v>22.8</v>
      </c>
      <c r="M23" s="18">
        <f>[19]Novembro!$D$16</f>
        <v>21.3</v>
      </c>
      <c r="N23" s="18">
        <f>[19]Novembro!$D$17</f>
        <v>21.4</v>
      </c>
      <c r="O23" s="18">
        <f>[19]Novembro!$D$18</f>
        <v>22.3</v>
      </c>
      <c r="P23" s="18">
        <f>[19]Novembro!$D$19</f>
        <v>17.600000000000001</v>
      </c>
      <c r="Q23" s="18">
        <f>[19]Novembro!$D$20</f>
        <v>13</v>
      </c>
      <c r="R23" s="18">
        <f>[19]Novembro!$D$21</f>
        <v>16.5</v>
      </c>
      <c r="S23" s="18">
        <f>[19]Novembro!$D$22</f>
        <v>14.3</v>
      </c>
      <c r="T23" s="18">
        <f>[19]Novembro!$D$23</f>
        <v>20.3</v>
      </c>
      <c r="U23" s="18">
        <f>[19]Novembro!$D$24</f>
        <v>22.3</v>
      </c>
      <c r="V23" s="18">
        <f>[19]Novembro!$D$25</f>
        <v>22.9</v>
      </c>
      <c r="W23" s="18">
        <f>[19]Novembro!$D$26</f>
        <v>20.100000000000001</v>
      </c>
      <c r="X23" s="18">
        <f>[19]Novembro!$D$27</f>
        <v>19.399999999999999</v>
      </c>
      <c r="Y23" s="18">
        <f>[19]Novembro!$D$28</f>
        <v>20.6</v>
      </c>
      <c r="Z23" s="18">
        <f>[19]Novembro!$D$29</f>
        <v>23.8</v>
      </c>
      <c r="AA23" s="18">
        <f>[19]Novembro!$D$30</f>
        <v>21.9</v>
      </c>
      <c r="AB23" s="18">
        <f>[19]Novembro!$D$31</f>
        <v>22.3</v>
      </c>
      <c r="AC23" s="18">
        <f>[19]Novembro!$D$32</f>
        <v>22.7</v>
      </c>
      <c r="AD23" s="18">
        <f>[19]Novembro!$D$33</f>
        <v>23.4</v>
      </c>
      <c r="AE23" s="18">
        <f>[19]Novembro!$D$34</f>
        <v>23.7</v>
      </c>
      <c r="AF23" s="36">
        <f t="shared" si="5"/>
        <v>13</v>
      </c>
      <c r="AG23" s="39">
        <f t="shared" si="6"/>
        <v>21.342307692307696</v>
      </c>
    </row>
    <row r="24" spans="1:33" ht="17.100000000000001" customHeight="1" x14ac:dyDescent="0.2">
      <c r="A24" s="15" t="s">
        <v>14</v>
      </c>
      <c r="B24" s="18">
        <f>[20]Novembro!$D$5</f>
        <v>22.3</v>
      </c>
      <c r="C24" s="18">
        <f>[20]Novembro!$D$6</f>
        <v>22.6</v>
      </c>
      <c r="D24" s="18">
        <f>[20]Novembro!$D$7</f>
        <v>20.6</v>
      </c>
      <c r="E24" s="18">
        <f>[20]Novembro!$D$8</f>
        <v>22.7</v>
      </c>
      <c r="F24" s="17">
        <f>[20]Novembro!$D$9</f>
        <v>23</v>
      </c>
      <c r="G24" s="17">
        <f>[20]Novembro!$D$10</f>
        <v>24.6</v>
      </c>
      <c r="H24" s="18">
        <f>[20]Novembro!$D$11</f>
        <v>22.9</v>
      </c>
      <c r="I24" s="18">
        <f>[20]Novembro!$D$12</f>
        <v>20.100000000000001</v>
      </c>
      <c r="J24" s="18">
        <f>[20]Novembro!$D$13</f>
        <v>19.600000000000001</v>
      </c>
      <c r="K24" s="18">
        <f>[20]Novembro!$D$14</f>
        <v>20.7</v>
      </c>
      <c r="L24" s="18">
        <f>[20]Novembro!$D$15</f>
        <v>21</v>
      </c>
      <c r="M24" s="18">
        <f>[20]Novembro!$D$16</f>
        <v>21</v>
      </c>
      <c r="N24" s="18">
        <f>[20]Novembro!$D$17</f>
        <v>20.3</v>
      </c>
      <c r="O24" s="18">
        <f>[20]Novembro!$D$18</f>
        <v>21.7</v>
      </c>
      <c r="P24" s="18">
        <f>[20]Novembro!$D$19</f>
        <v>19</v>
      </c>
      <c r="Q24" s="18">
        <f>[20]Novembro!$D$20</f>
        <v>19.100000000000001</v>
      </c>
      <c r="R24" s="18">
        <f>[20]Novembro!$D$21</f>
        <v>18.3</v>
      </c>
      <c r="S24" s="18">
        <f>[20]Novembro!$D$22</f>
        <v>17.2</v>
      </c>
      <c r="T24" s="18">
        <f>[20]Novembro!$D$23</f>
        <v>20.8</v>
      </c>
      <c r="U24" s="18">
        <f>[20]Novembro!$D$24</f>
        <v>21.5</v>
      </c>
      <c r="V24" s="18">
        <f>[20]Novembro!$D$25</f>
        <v>21.6</v>
      </c>
      <c r="W24" s="18">
        <f>[20]Novembro!$D$26</f>
        <v>22.4</v>
      </c>
      <c r="X24" s="18">
        <f>[20]Novembro!$D$27</f>
        <v>21.9</v>
      </c>
      <c r="Y24" s="18">
        <f>[20]Novembro!$D$28</f>
        <v>22.2</v>
      </c>
      <c r="Z24" s="18">
        <f>[20]Novembro!$D$29</f>
        <v>22.8</v>
      </c>
      <c r="AA24" s="18">
        <f>[20]Novembro!$D$30</f>
        <v>20.8</v>
      </c>
      <c r="AB24" s="18">
        <f>[20]Novembro!$D$31</f>
        <v>21.8</v>
      </c>
      <c r="AC24" s="18">
        <f>[20]Novembro!$D$32</f>
        <v>21.9</v>
      </c>
      <c r="AD24" s="18">
        <f>[20]Novembro!$D$33</f>
        <v>22.7</v>
      </c>
      <c r="AE24" s="18">
        <f>[20]Novembro!$D$34</f>
        <v>22.5</v>
      </c>
      <c r="AF24" s="36">
        <f t="shared" si="5"/>
        <v>17.2</v>
      </c>
      <c r="AG24" s="39">
        <f t="shared" si="6"/>
        <v>21.319999999999997</v>
      </c>
    </row>
    <row r="25" spans="1:33" ht="17.100000000000001" customHeight="1" x14ac:dyDescent="0.2">
      <c r="A25" s="15" t="s">
        <v>15</v>
      </c>
      <c r="B25" s="18">
        <f>[21]Novembro!$D$5</f>
        <v>20.399999999999999</v>
      </c>
      <c r="C25" s="18">
        <f>[21]Novembro!$D$6</f>
        <v>19.3</v>
      </c>
      <c r="D25" s="18">
        <f>[21]Novembro!$D$7</f>
        <v>20.5</v>
      </c>
      <c r="E25" s="18">
        <f>[21]Novembro!$D$8</f>
        <v>20.9</v>
      </c>
      <c r="F25" s="18">
        <f>[21]Novembro!$D$9</f>
        <v>19.3</v>
      </c>
      <c r="G25" s="18">
        <f>[21]Novembro!$D$10</f>
        <v>21.5</v>
      </c>
      <c r="H25" s="18">
        <f>[21]Novembro!$D$11</f>
        <v>19.600000000000001</v>
      </c>
      <c r="I25" s="18">
        <f>[21]Novembro!$D$12</f>
        <v>18.3</v>
      </c>
      <c r="J25" s="18">
        <f>[21]Novembro!$D$13</f>
        <v>18.5</v>
      </c>
      <c r="K25" s="18">
        <f>[21]Novembro!$D$14</f>
        <v>19.3</v>
      </c>
      <c r="L25" s="18">
        <f>[21]Novembro!$D$15</f>
        <v>18.399999999999999</v>
      </c>
      <c r="M25" s="18">
        <f>[21]Novembro!$D$16</f>
        <v>18</v>
      </c>
      <c r="N25" s="18">
        <f>[21]Novembro!$D$17</f>
        <v>18.899999999999999</v>
      </c>
      <c r="O25" s="18">
        <f>[21]Novembro!$D$18</f>
        <v>15.2</v>
      </c>
      <c r="P25" s="18">
        <f>[21]Novembro!$D$19</f>
        <v>15.6</v>
      </c>
      <c r="Q25" s="18">
        <f>[21]Novembro!$D$20</f>
        <v>17.3</v>
      </c>
      <c r="R25" s="18">
        <f>[21]Novembro!$D$21</f>
        <v>18</v>
      </c>
      <c r="S25" s="18">
        <f>[21]Novembro!$D$22</f>
        <v>18.2</v>
      </c>
      <c r="T25" s="18">
        <f>[21]Novembro!$D$23</f>
        <v>19.5</v>
      </c>
      <c r="U25" s="18">
        <f>[21]Novembro!$D$24</f>
        <v>18.3</v>
      </c>
      <c r="V25" s="18">
        <f>[21]Novembro!$D$25</f>
        <v>20.3</v>
      </c>
      <c r="W25" s="18">
        <f>[21]Novembro!$D$26</f>
        <v>18.2</v>
      </c>
      <c r="X25" s="18">
        <f>[21]Novembro!$D$27</f>
        <v>18.3</v>
      </c>
      <c r="Y25" s="18">
        <f>[21]Novembro!$D$28</f>
        <v>19.3</v>
      </c>
      <c r="Z25" s="18">
        <f>[21]Novembro!$D$29</f>
        <v>20.3</v>
      </c>
      <c r="AA25" s="18">
        <f>[21]Novembro!$D$30</f>
        <v>20.399999999999999</v>
      </c>
      <c r="AB25" s="18">
        <f>[21]Novembro!$D$31</f>
        <v>20.8</v>
      </c>
      <c r="AC25" s="18">
        <f>[21]Novembro!$D$32</f>
        <v>21.1</v>
      </c>
      <c r="AD25" s="18">
        <f>[21]Novembro!$D$33</f>
        <v>19.2</v>
      </c>
      <c r="AE25" s="18">
        <f>[21]Novembro!$D$34</f>
        <v>20.399999999999999</v>
      </c>
      <c r="AF25" s="36">
        <f t="shared" si="5"/>
        <v>15.2</v>
      </c>
      <c r="AG25" s="39">
        <f t="shared" si="6"/>
        <v>19.110000000000003</v>
      </c>
    </row>
    <row r="26" spans="1:33" ht="17.100000000000001" customHeight="1" x14ac:dyDescent="0.2">
      <c r="A26" s="15" t="s">
        <v>16</v>
      </c>
      <c r="B26" s="18">
        <f>[22]Novembro!$D$5</f>
        <v>23.3</v>
      </c>
      <c r="C26" s="18">
        <f>[22]Novembro!$D$6</f>
        <v>24.2</v>
      </c>
      <c r="D26" s="18">
        <f>[22]Novembro!$D$7</f>
        <v>24</v>
      </c>
      <c r="E26" s="18">
        <f>[22]Novembro!$D$8</f>
        <v>22.7</v>
      </c>
      <c r="F26" s="18">
        <f>[22]Novembro!$D$9</f>
        <v>18.8</v>
      </c>
      <c r="G26" s="18">
        <f>[22]Novembro!$D$10</f>
        <v>23.6</v>
      </c>
      <c r="H26" s="18">
        <f>[22]Novembro!$D$11</f>
        <v>25.3</v>
      </c>
      <c r="I26" s="18">
        <f>[22]Novembro!$D$12</f>
        <v>22.5</v>
      </c>
      <c r="J26" s="18">
        <f>[22]Novembro!$D$13</f>
        <v>24.7</v>
      </c>
      <c r="K26" s="18">
        <f>[22]Novembro!$D$14</f>
        <v>23.7</v>
      </c>
      <c r="L26" s="18">
        <f>[22]Novembro!$D$15</f>
        <v>26.4</v>
      </c>
      <c r="M26" s="18">
        <f>[22]Novembro!$D$16</f>
        <v>20.399999999999999</v>
      </c>
      <c r="N26" s="18">
        <f>[22]Novembro!$D$17</f>
        <v>21.6</v>
      </c>
      <c r="O26" s="18">
        <f>[22]Novembro!$D$18</f>
        <v>20.100000000000001</v>
      </c>
      <c r="P26" s="18">
        <f>[22]Novembro!$D$19</f>
        <v>16.5</v>
      </c>
      <c r="Q26" s="18">
        <f>[22]Novembro!$D$20</f>
        <v>17.5</v>
      </c>
      <c r="R26" s="18">
        <f>[22]Novembro!$D$21</f>
        <v>18.8</v>
      </c>
      <c r="S26" s="18">
        <f>[22]Novembro!$D$22</f>
        <v>19.3</v>
      </c>
      <c r="T26" s="18">
        <f>[22]Novembro!$D$23</f>
        <v>22.1</v>
      </c>
      <c r="U26" s="18">
        <f>[22]Novembro!$D$24</f>
        <v>21.4</v>
      </c>
      <c r="V26" s="18">
        <f>[22]Novembro!$D$25</f>
        <v>22.9</v>
      </c>
      <c r="W26" s="18">
        <f>[22]Novembro!$D$26</f>
        <v>20.8</v>
      </c>
      <c r="X26" s="18">
        <f>[22]Novembro!$D$27</f>
        <v>21.9</v>
      </c>
      <c r="Y26" s="18">
        <f>[22]Novembro!$D$28</f>
        <v>23.3</v>
      </c>
      <c r="Z26" s="18">
        <f>[22]Novembro!$D$29</f>
        <v>21.7</v>
      </c>
      <c r="AA26" s="18">
        <f>[22]Novembro!$D$30</f>
        <v>22.6</v>
      </c>
      <c r="AB26" s="18">
        <f>[22]Novembro!$D$31</f>
        <v>23.7</v>
      </c>
      <c r="AC26" s="18">
        <f>[22]Novembro!$D$32</f>
        <v>23.6</v>
      </c>
      <c r="AD26" s="18">
        <f>[22]Novembro!$D$33</f>
        <v>23.5</v>
      </c>
      <c r="AE26" s="18">
        <f>[22]Novembro!$D$34</f>
        <v>25.6</v>
      </c>
      <c r="AF26" s="36">
        <f t="shared" si="5"/>
        <v>16.5</v>
      </c>
      <c r="AG26" s="39">
        <f t="shared" si="6"/>
        <v>22.216666666666672</v>
      </c>
    </row>
    <row r="27" spans="1:33" ht="17.100000000000001" customHeight="1" x14ac:dyDescent="0.2">
      <c r="A27" s="15" t="s">
        <v>17</v>
      </c>
      <c r="B27" s="18">
        <f>[23]Novembro!$D$5</f>
        <v>22.5</v>
      </c>
      <c r="C27" s="18">
        <f>[23]Novembro!$D$6</f>
        <v>20</v>
      </c>
      <c r="D27" s="18">
        <f>[23]Novembro!$D$7</f>
        <v>22</v>
      </c>
      <c r="E27" s="18">
        <f>[23]Novembro!$D$8</f>
        <v>22.6</v>
      </c>
      <c r="F27" s="18">
        <f>[23]Novembro!$D$9</f>
        <v>21.8</v>
      </c>
      <c r="G27" s="18">
        <f>[23]Novembro!$D$10</f>
        <v>22.9</v>
      </c>
      <c r="H27" s="18">
        <f>[23]Novembro!$D$11</f>
        <v>19.899999999999999</v>
      </c>
      <c r="I27" s="18">
        <f>[23]Novembro!$D$12</f>
        <v>19.600000000000001</v>
      </c>
      <c r="J27" s="18">
        <f>[23]Novembro!$D$13</f>
        <v>18.7</v>
      </c>
      <c r="K27" s="18">
        <f>[23]Novembro!$D$14</f>
        <v>18.100000000000001</v>
      </c>
      <c r="L27" s="18">
        <f>[23]Novembro!$D$15</f>
        <v>21</v>
      </c>
      <c r="M27" s="18">
        <f>[23]Novembro!$D$16</f>
        <v>18.899999999999999</v>
      </c>
      <c r="N27" s="18">
        <f>[23]Novembro!$D$17</f>
        <v>17</v>
      </c>
      <c r="O27" s="18">
        <f>[23]Novembro!$D$18</f>
        <v>18.600000000000001</v>
      </c>
      <c r="P27" s="18">
        <f>[23]Novembro!$D$19</f>
        <v>13.7</v>
      </c>
      <c r="Q27" s="18">
        <f>[23]Novembro!$D$20</f>
        <v>14.2</v>
      </c>
      <c r="R27" s="18">
        <f>[23]Novembro!$D$21</f>
        <v>13.6</v>
      </c>
      <c r="S27" s="18">
        <f>[23]Novembro!$D$22</f>
        <v>13.1</v>
      </c>
      <c r="T27" s="18">
        <f>[23]Novembro!$D$23</f>
        <v>18.7</v>
      </c>
      <c r="U27" s="18">
        <f>[23]Novembro!$D$24</f>
        <v>20</v>
      </c>
      <c r="V27" s="18">
        <f>[23]Novembro!$D$25</f>
        <v>22.2</v>
      </c>
      <c r="W27" s="18">
        <f>[23]Novembro!$D$26</f>
        <v>19.2</v>
      </c>
      <c r="X27" s="18">
        <f>[23]Novembro!$D$27</f>
        <v>17.600000000000001</v>
      </c>
      <c r="Y27" s="18">
        <f>[23]Novembro!$D$28</f>
        <v>22</v>
      </c>
      <c r="Z27" s="18">
        <f>[23]Novembro!$D$29</f>
        <v>23.2</v>
      </c>
      <c r="AA27" s="18">
        <f>[23]Novembro!$D$30</f>
        <v>21.2</v>
      </c>
      <c r="AB27" s="18">
        <f>[23]Novembro!$D$31</f>
        <v>22.6</v>
      </c>
      <c r="AC27" s="18">
        <f>[23]Novembro!$D$32</f>
        <v>20.9</v>
      </c>
      <c r="AD27" s="18">
        <f>[23]Novembro!$D$33</f>
        <v>22.1</v>
      </c>
      <c r="AE27" s="18">
        <f>[23]Novembro!$D$34</f>
        <v>22.3</v>
      </c>
      <c r="AF27" s="36">
        <f>MIN(B27:AE27)</f>
        <v>13.1</v>
      </c>
      <c r="AG27" s="39">
        <f>AVERAGE(B27:AE27)</f>
        <v>19.673333333333332</v>
      </c>
    </row>
    <row r="28" spans="1:33" ht="17.100000000000001" customHeight="1" x14ac:dyDescent="0.2">
      <c r="A28" s="15" t="s">
        <v>18</v>
      </c>
      <c r="B28" s="18">
        <f>[24]Novembro!$D$5</f>
        <v>22.1</v>
      </c>
      <c r="C28" s="18">
        <f>[24]Novembro!$D$6</f>
        <v>21.5</v>
      </c>
      <c r="D28" s="18">
        <f>[24]Novembro!$D$7</f>
        <v>21.5</v>
      </c>
      <c r="E28" s="18">
        <f>[24]Novembro!$D$8</f>
        <v>21.6</v>
      </c>
      <c r="F28" s="18">
        <f>[24]Novembro!$D$9</f>
        <v>20.9</v>
      </c>
      <c r="G28" s="18">
        <f>[24]Novembro!$D$10</f>
        <v>23</v>
      </c>
      <c r="H28" s="18">
        <f>[24]Novembro!$D$11</f>
        <v>20.7</v>
      </c>
      <c r="I28" s="18">
        <f>[24]Novembro!$D$12</f>
        <v>19.8</v>
      </c>
      <c r="J28" s="18">
        <f>[24]Novembro!$D$13</f>
        <v>19.100000000000001</v>
      </c>
      <c r="K28" s="18">
        <f>[24]Novembro!$D$14</f>
        <v>21.3</v>
      </c>
      <c r="L28" s="18">
        <f>[24]Novembro!$D$15</f>
        <v>21</v>
      </c>
      <c r="M28" s="18">
        <f>[24]Novembro!$D$16</f>
        <v>19.399999999999999</v>
      </c>
      <c r="N28" s="18">
        <f>[24]Novembro!$D$17</f>
        <v>20.100000000000001</v>
      </c>
      <c r="O28" s="18">
        <f>[24]Novembro!$D$18</f>
        <v>18.3</v>
      </c>
      <c r="P28" s="18">
        <f>[24]Novembro!$D$19</f>
        <v>17.3</v>
      </c>
      <c r="Q28" s="18">
        <f>[24]Novembro!$D$20</f>
        <v>17.399999999999999</v>
      </c>
      <c r="R28" s="18" t="str">
        <f>[24]Novembro!$D$21</f>
        <v>*</v>
      </c>
      <c r="S28" s="18">
        <f>[24]Novembro!$D$22</f>
        <v>21</v>
      </c>
      <c r="T28" s="18">
        <f>[24]Novembro!$D$23</f>
        <v>20.5</v>
      </c>
      <c r="U28" s="18">
        <f>[24]Novembro!$D$24</f>
        <v>19.2</v>
      </c>
      <c r="V28" s="18">
        <f>[24]Novembro!$D$25</f>
        <v>20.6</v>
      </c>
      <c r="W28" s="18">
        <f>[24]Novembro!$D$26</f>
        <v>21.1</v>
      </c>
      <c r="X28" s="18">
        <f>[24]Novembro!$D$27</f>
        <v>20.7</v>
      </c>
      <c r="Y28" s="18">
        <f>[24]Novembro!$D$28</f>
        <v>20.8</v>
      </c>
      <c r="Z28" s="18">
        <f>[24]Novembro!$D$29</f>
        <v>22.8</v>
      </c>
      <c r="AA28" s="18">
        <f>[24]Novembro!$D$30</f>
        <v>19.600000000000001</v>
      </c>
      <c r="AB28" s="18">
        <f>[24]Novembro!$D$31</f>
        <v>19.899999999999999</v>
      </c>
      <c r="AC28" s="18">
        <f>[24]Novembro!$D$32</f>
        <v>20.7</v>
      </c>
      <c r="AD28" s="18">
        <f>[24]Novembro!$D$33</f>
        <v>21.4</v>
      </c>
      <c r="AE28" s="18">
        <f>[24]Novembro!$D$34</f>
        <v>21.8</v>
      </c>
      <c r="AF28" s="36">
        <f t="shared" si="5"/>
        <v>17.3</v>
      </c>
      <c r="AG28" s="39">
        <f t="shared" si="6"/>
        <v>20.520689655172415</v>
      </c>
    </row>
    <row r="29" spans="1:33" ht="17.100000000000001" customHeight="1" x14ac:dyDescent="0.2">
      <c r="A29" s="15" t="s">
        <v>19</v>
      </c>
      <c r="B29" s="18">
        <f>[25]Novembro!$D$5</f>
        <v>21.6</v>
      </c>
      <c r="C29" s="18">
        <f>[25]Novembro!$D$6</f>
        <v>19.899999999999999</v>
      </c>
      <c r="D29" s="18">
        <f>[25]Novembro!$D$7</f>
        <v>21.1</v>
      </c>
      <c r="E29" s="18">
        <f>[25]Novembro!$D$8</f>
        <v>20.2</v>
      </c>
      <c r="F29" s="18">
        <f>[25]Novembro!$D$9</f>
        <v>19</v>
      </c>
      <c r="G29" s="18">
        <f>[25]Novembro!$D$10</f>
        <v>22.9</v>
      </c>
      <c r="H29" s="18">
        <f>[25]Novembro!$D$11</f>
        <v>18.899999999999999</v>
      </c>
      <c r="I29" s="18">
        <f>[25]Novembro!$D$12</f>
        <v>19.100000000000001</v>
      </c>
      <c r="J29" s="18">
        <f>[25]Novembro!$D$13</f>
        <v>19.5</v>
      </c>
      <c r="K29" s="18">
        <f>[25]Novembro!$D$14</f>
        <v>20.6</v>
      </c>
      <c r="L29" s="18">
        <f>[25]Novembro!$D$15</f>
        <v>18.100000000000001</v>
      </c>
      <c r="M29" s="18">
        <f>[25]Novembro!$D$16</f>
        <v>18.399999999999999</v>
      </c>
      <c r="N29" s="18">
        <f>[25]Novembro!$D$17</f>
        <v>18.600000000000001</v>
      </c>
      <c r="O29" s="18">
        <f>[25]Novembro!$D$18</f>
        <v>15.1</v>
      </c>
      <c r="P29" s="18">
        <f>[25]Novembro!$D$19</f>
        <v>14.9</v>
      </c>
      <c r="Q29" s="18">
        <f>[25]Novembro!$D$20</f>
        <v>16.8</v>
      </c>
      <c r="R29" s="18">
        <f>[25]Novembro!$D$21</f>
        <v>17.399999999999999</v>
      </c>
      <c r="S29" s="18">
        <f>[25]Novembro!$D$22</f>
        <v>17.8</v>
      </c>
      <c r="T29" s="18">
        <f>[25]Novembro!$D$23</f>
        <v>20.2</v>
      </c>
      <c r="U29" s="18">
        <f>[25]Novembro!$D$24</f>
        <v>19.100000000000001</v>
      </c>
      <c r="V29" s="18">
        <f>[25]Novembro!$D$25</f>
        <v>19.899999999999999</v>
      </c>
      <c r="W29" s="18">
        <f>[25]Novembro!$D$26</f>
        <v>20.399999999999999</v>
      </c>
      <c r="X29" s="18">
        <f>[25]Novembro!$D$27</f>
        <v>17.399999999999999</v>
      </c>
      <c r="Y29" s="18">
        <f>[25]Novembro!$D$28</f>
        <v>20.2</v>
      </c>
      <c r="Z29" s="18">
        <f>[25]Novembro!$D$29</f>
        <v>21.1</v>
      </c>
      <c r="AA29" s="18">
        <f>[25]Novembro!$D$30</f>
        <v>20.7</v>
      </c>
      <c r="AB29" s="18">
        <f>[25]Novembro!$D$31</f>
        <v>21.1</v>
      </c>
      <c r="AC29" s="18">
        <f>[25]Novembro!$D$32</f>
        <v>20.9</v>
      </c>
      <c r="AD29" s="18">
        <f>[25]Novembro!$D$33</f>
        <v>22.8</v>
      </c>
      <c r="AE29" s="18">
        <f>[25]Novembro!$D$34</f>
        <v>22.4</v>
      </c>
      <c r="AF29" s="36">
        <f t="shared" si="5"/>
        <v>14.9</v>
      </c>
      <c r="AG29" s="39">
        <f t="shared" si="6"/>
        <v>19.536666666666658</v>
      </c>
    </row>
    <row r="30" spans="1:33" ht="17.100000000000001" customHeight="1" x14ac:dyDescent="0.2">
      <c r="A30" s="15" t="s">
        <v>31</v>
      </c>
      <c r="B30" s="18">
        <f>[26]Novembro!$D$5</f>
        <v>22.9</v>
      </c>
      <c r="C30" s="18">
        <f>[26]Novembro!$D$6</f>
        <v>20.7</v>
      </c>
      <c r="D30" s="18">
        <f>[26]Novembro!$D$7</f>
        <v>21.3</v>
      </c>
      <c r="E30" s="18">
        <f>[26]Novembro!$D$8</f>
        <v>21.3</v>
      </c>
      <c r="F30" s="18">
        <f>[26]Novembro!$D$9</f>
        <v>21.6</v>
      </c>
      <c r="G30" s="18">
        <f>[26]Novembro!$D$10</f>
        <v>22.1</v>
      </c>
      <c r="H30" s="18">
        <f>[26]Novembro!$D$11</f>
        <v>20.6</v>
      </c>
      <c r="I30" s="18">
        <f>[26]Novembro!$D$12</f>
        <v>18.8</v>
      </c>
      <c r="J30" s="18">
        <f>[26]Novembro!$D$13</f>
        <v>18.8</v>
      </c>
      <c r="K30" s="18">
        <f>[26]Novembro!$D$14</f>
        <v>19.3</v>
      </c>
      <c r="L30" s="18">
        <f>[26]Novembro!$D$15</f>
        <v>21.3</v>
      </c>
      <c r="M30" s="18">
        <f>[26]Novembro!$D$16</f>
        <v>18.8</v>
      </c>
      <c r="N30" s="18">
        <f>[26]Novembro!$D$17</f>
        <v>17.899999999999999</v>
      </c>
      <c r="O30" s="18">
        <f>[26]Novembro!$D$18</f>
        <v>18</v>
      </c>
      <c r="P30" s="18">
        <f>[26]Novembro!$D$19</f>
        <v>13.7</v>
      </c>
      <c r="Q30" s="18">
        <f>[26]Novembro!$D$20</f>
        <v>15.2</v>
      </c>
      <c r="R30" s="18">
        <f>[26]Novembro!$D$21</f>
        <v>16.3</v>
      </c>
      <c r="S30" s="18">
        <f>[26]Novembro!$D$22</f>
        <v>17.399999999999999</v>
      </c>
      <c r="T30" s="18">
        <f>[26]Novembro!$D$23</f>
        <v>19.3</v>
      </c>
      <c r="U30" s="18">
        <f>[26]Novembro!$D$24</f>
        <v>19.399999999999999</v>
      </c>
      <c r="V30" s="18">
        <f>[26]Novembro!$D$25</f>
        <v>21</v>
      </c>
      <c r="W30" s="18">
        <f>[26]Novembro!$D$26</f>
        <v>18.5</v>
      </c>
      <c r="X30" s="18">
        <f>[26]Novembro!$D$27</f>
        <v>17.600000000000001</v>
      </c>
      <c r="Y30" s="18">
        <f>[26]Novembro!$D$28</f>
        <v>22.4</v>
      </c>
      <c r="Z30" s="18">
        <f>[26]Novembro!$D$29</f>
        <v>22.5</v>
      </c>
      <c r="AA30" s="18">
        <f>[26]Novembro!$D$30</f>
        <v>20.2</v>
      </c>
      <c r="AB30" s="18">
        <f>[26]Novembro!$D$31</f>
        <v>21.1</v>
      </c>
      <c r="AC30" s="18">
        <f>[26]Novembro!$D$32</f>
        <v>20</v>
      </c>
      <c r="AD30" s="18">
        <f>[26]Novembro!$D$33</f>
        <v>20.3</v>
      </c>
      <c r="AE30" s="18">
        <f>[26]Novembro!$D$34</f>
        <v>21.1</v>
      </c>
      <c r="AF30" s="36">
        <f t="shared" si="5"/>
        <v>13.7</v>
      </c>
      <c r="AG30" s="39">
        <f t="shared" si="6"/>
        <v>19.646666666666665</v>
      </c>
    </row>
    <row r="31" spans="1:33" ht="17.100000000000001" customHeight="1" x14ac:dyDescent="0.2">
      <c r="A31" s="15" t="s">
        <v>49</v>
      </c>
      <c r="B31" s="18">
        <f>[27]Novembro!$D$5</f>
        <v>21.9</v>
      </c>
      <c r="C31" s="18">
        <f>[27]Novembro!$D$6</f>
        <v>21.5</v>
      </c>
      <c r="D31" s="18">
        <f>[27]Novembro!$D$7</f>
        <v>21.4</v>
      </c>
      <c r="E31" s="18">
        <f>[27]Novembro!$D$8</f>
        <v>21.8</v>
      </c>
      <c r="F31" s="18">
        <f>[27]Novembro!$D$9</f>
        <v>22</v>
      </c>
      <c r="G31" s="18">
        <f>[27]Novembro!$D$10</f>
        <v>21.9</v>
      </c>
      <c r="H31" s="18">
        <f>[27]Novembro!$D$11</f>
        <v>21.5</v>
      </c>
      <c r="I31" s="18">
        <f>[27]Novembro!$D$12</f>
        <v>19.399999999999999</v>
      </c>
      <c r="J31" s="18">
        <f>[27]Novembro!$D$13</f>
        <v>19</v>
      </c>
      <c r="K31" s="18">
        <f>[27]Novembro!$D$14</f>
        <v>19.899999999999999</v>
      </c>
      <c r="L31" s="18">
        <f>[27]Novembro!$D$15</f>
        <v>20.9</v>
      </c>
      <c r="M31" s="18">
        <f>[27]Novembro!$D$16</f>
        <v>21</v>
      </c>
      <c r="N31" s="18">
        <f>[27]Novembro!$D$17</f>
        <v>19.5</v>
      </c>
      <c r="O31" s="18">
        <f>[27]Novembro!$D$18</f>
        <v>21</v>
      </c>
      <c r="P31" s="18">
        <f>[27]Novembro!$D$19</f>
        <v>17.899999999999999</v>
      </c>
      <c r="Q31" s="18">
        <f>[27]Novembro!$D$20</f>
        <v>18.100000000000001</v>
      </c>
      <c r="R31" s="18">
        <f>[27]Novembro!$D$21</f>
        <v>19.2</v>
      </c>
      <c r="S31" s="18">
        <f>[27]Novembro!$D$22</f>
        <v>19.600000000000001</v>
      </c>
      <c r="T31" s="18">
        <f>[27]Novembro!$D$23</f>
        <v>22.2</v>
      </c>
      <c r="U31" s="18">
        <f>[27]Novembro!$D$24</f>
        <v>22.8</v>
      </c>
      <c r="V31" s="18">
        <f>[27]Novembro!$D$25</f>
        <v>20.9</v>
      </c>
      <c r="W31" s="18">
        <f>[27]Novembro!$D$26</f>
        <v>20.7</v>
      </c>
      <c r="X31" s="18">
        <f>[27]Novembro!$D$27</f>
        <v>20.399999999999999</v>
      </c>
      <c r="Y31" s="18">
        <f>[27]Novembro!$D$28</f>
        <v>21.7</v>
      </c>
      <c r="Z31" s="18">
        <f>[27]Novembro!$D$29</f>
        <v>22.8</v>
      </c>
      <c r="AA31" s="18">
        <f>[27]Novembro!$D$30</f>
        <v>18.7</v>
      </c>
      <c r="AB31" s="18">
        <f>[27]Novembro!$D$31</f>
        <v>20.100000000000001</v>
      </c>
      <c r="AC31" s="18">
        <f>[27]Novembro!$D$32</f>
        <v>20.8</v>
      </c>
      <c r="AD31" s="18">
        <f>[27]Novembro!$D$33</f>
        <v>21.8</v>
      </c>
      <c r="AE31" s="18">
        <f>[27]Novembro!$D$34</f>
        <v>22.6</v>
      </c>
      <c r="AF31" s="36">
        <f>MIN(B31:AE31)</f>
        <v>17.899999999999999</v>
      </c>
      <c r="AG31" s="39">
        <f>AVERAGE(B31:AE31)</f>
        <v>20.766666666666666</v>
      </c>
    </row>
    <row r="32" spans="1:33" ht="17.100000000000001" customHeight="1" x14ac:dyDescent="0.2">
      <c r="A32" s="15" t="s">
        <v>20</v>
      </c>
      <c r="B32" s="18">
        <f>[28]Novembro!$D$5</f>
        <v>23.1</v>
      </c>
      <c r="C32" s="18">
        <f>[28]Novembro!$D$6</f>
        <v>23.8</v>
      </c>
      <c r="D32" s="18">
        <f>[28]Novembro!$D$7</f>
        <v>23.4</v>
      </c>
      <c r="E32" s="18">
        <f>[28]Novembro!$D$8</f>
        <v>22</v>
      </c>
      <c r="F32" s="18">
        <f>[28]Novembro!$D$9</f>
        <v>22.2</v>
      </c>
      <c r="G32" s="18">
        <f>[28]Novembro!$D$10</f>
        <v>22.6</v>
      </c>
      <c r="H32" s="18">
        <f>[28]Novembro!$D$11</f>
        <v>24.6</v>
      </c>
      <c r="I32" s="18">
        <f>[28]Novembro!$D$12</f>
        <v>20.9</v>
      </c>
      <c r="J32" s="18">
        <f>[28]Novembro!$D$13</f>
        <v>21.1</v>
      </c>
      <c r="K32" s="18">
        <f>[28]Novembro!$D$14</f>
        <v>22.2</v>
      </c>
      <c r="L32" s="18">
        <f>[28]Novembro!$D$15</f>
        <v>22.4</v>
      </c>
      <c r="M32" s="18">
        <f>[28]Novembro!$D$16</f>
        <v>20.399999999999999</v>
      </c>
      <c r="N32" s="18">
        <f>[28]Novembro!$D$17</f>
        <v>21.9</v>
      </c>
      <c r="O32" s="18">
        <f>[28]Novembro!$D$18</f>
        <v>21.1</v>
      </c>
      <c r="P32" s="18">
        <f>[28]Novembro!$D$19</f>
        <v>18.7</v>
      </c>
      <c r="Q32" s="18">
        <f>[28]Novembro!$D$20</f>
        <v>18.5</v>
      </c>
      <c r="R32" s="18">
        <f>[28]Novembro!$D$21</f>
        <v>19.3</v>
      </c>
      <c r="S32" s="18">
        <f>[28]Novembro!$D$22</f>
        <v>19</v>
      </c>
      <c r="T32" s="18">
        <f>[28]Novembro!$D$23</f>
        <v>19.7</v>
      </c>
      <c r="U32" s="18">
        <f>[28]Novembro!$D$24</f>
        <v>20.8</v>
      </c>
      <c r="V32" s="18">
        <f>[28]Novembro!$D$25</f>
        <v>22.7</v>
      </c>
      <c r="W32" s="18">
        <f>[28]Novembro!$D$26</f>
        <v>21</v>
      </c>
      <c r="X32" s="18">
        <f>[28]Novembro!$D$27</f>
        <v>20.5</v>
      </c>
      <c r="Y32" s="18">
        <f>[28]Novembro!$D$28</f>
        <v>23.2</v>
      </c>
      <c r="Z32" s="18">
        <f>[28]Novembro!$D$29</f>
        <v>21.5</v>
      </c>
      <c r="AA32" s="18">
        <f>[28]Novembro!$D$30</f>
        <v>21.4</v>
      </c>
      <c r="AB32" s="18">
        <f>[28]Novembro!$D$31</f>
        <v>23.2</v>
      </c>
      <c r="AC32" s="18">
        <f>[28]Novembro!$D$32</f>
        <v>23.5</v>
      </c>
      <c r="AD32" s="18">
        <f>[28]Novembro!$D$33</f>
        <v>22.3</v>
      </c>
      <c r="AE32" s="18">
        <f>[28]Novembro!$D$34</f>
        <v>23.8</v>
      </c>
      <c r="AF32" s="36">
        <f>MIN(B32:AE32)</f>
        <v>18.5</v>
      </c>
      <c r="AG32" s="39">
        <f>AVERAGE(B32:AE32)</f>
        <v>21.693333333333332</v>
      </c>
    </row>
    <row r="33" spans="1:35" s="5" customFormat="1" ht="17.100000000000001" customHeight="1" x14ac:dyDescent="0.2">
      <c r="A33" s="29" t="s">
        <v>35</v>
      </c>
      <c r="B33" s="30">
        <f t="shared" ref="B33:AF33" si="7">MIN(B5:B32)</f>
        <v>19.5</v>
      </c>
      <c r="C33" s="30">
        <f t="shared" si="7"/>
        <v>19.3</v>
      </c>
      <c r="D33" s="30">
        <f t="shared" si="7"/>
        <v>19.7</v>
      </c>
      <c r="E33" s="30">
        <f t="shared" si="7"/>
        <v>20.2</v>
      </c>
      <c r="F33" s="30">
        <f t="shared" si="7"/>
        <v>18.8</v>
      </c>
      <c r="G33" s="30">
        <f t="shared" si="7"/>
        <v>20.399999999999999</v>
      </c>
      <c r="H33" s="30">
        <f t="shared" si="7"/>
        <v>18.899999999999999</v>
      </c>
      <c r="I33" s="30">
        <f t="shared" si="7"/>
        <v>17.899999999999999</v>
      </c>
      <c r="J33" s="30">
        <f t="shared" si="7"/>
        <v>17.7</v>
      </c>
      <c r="K33" s="30">
        <f t="shared" si="7"/>
        <v>17.899999999999999</v>
      </c>
      <c r="L33" s="30">
        <f t="shared" si="7"/>
        <v>18.100000000000001</v>
      </c>
      <c r="M33" s="30">
        <f t="shared" si="7"/>
        <v>17.7</v>
      </c>
      <c r="N33" s="30">
        <f t="shared" si="7"/>
        <v>17</v>
      </c>
      <c r="O33" s="30">
        <f t="shared" si="7"/>
        <v>15.1</v>
      </c>
      <c r="P33" s="30">
        <f t="shared" si="7"/>
        <v>12.8</v>
      </c>
      <c r="Q33" s="30">
        <f t="shared" si="7"/>
        <v>13</v>
      </c>
      <c r="R33" s="30">
        <f t="shared" si="7"/>
        <v>13.6</v>
      </c>
      <c r="S33" s="30">
        <f t="shared" si="7"/>
        <v>13.1</v>
      </c>
      <c r="T33" s="30">
        <f t="shared" si="7"/>
        <v>16.899999999999999</v>
      </c>
      <c r="U33" s="30">
        <f t="shared" si="7"/>
        <v>18.3</v>
      </c>
      <c r="V33" s="30">
        <f t="shared" si="7"/>
        <v>18.3</v>
      </c>
      <c r="W33" s="30">
        <f t="shared" si="7"/>
        <v>18.2</v>
      </c>
      <c r="X33" s="30">
        <f t="shared" si="7"/>
        <v>16.8</v>
      </c>
      <c r="Y33" s="30">
        <f t="shared" si="7"/>
        <v>19.3</v>
      </c>
      <c r="Z33" s="30">
        <f t="shared" si="7"/>
        <v>20.3</v>
      </c>
      <c r="AA33" s="30">
        <f t="shared" si="7"/>
        <v>18.5</v>
      </c>
      <c r="AB33" s="30">
        <f t="shared" si="7"/>
        <v>18.8</v>
      </c>
      <c r="AC33" s="30">
        <f t="shared" si="7"/>
        <v>18.399999999999999</v>
      </c>
      <c r="AD33" s="30">
        <f t="shared" si="7"/>
        <v>19.2</v>
      </c>
      <c r="AE33" s="30">
        <f t="shared" si="7"/>
        <v>18.899999999999999</v>
      </c>
      <c r="AF33" s="36">
        <f t="shared" si="7"/>
        <v>12.8</v>
      </c>
      <c r="AG33" s="39">
        <f>AVERAGE(AG5:AG32)</f>
        <v>20.467574580591823</v>
      </c>
    </row>
    <row r="34" spans="1:35" s="56" customFormat="1" x14ac:dyDescent="0.2">
      <c r="A34" s="76"/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7"/>
      <c r="AG34" s="78"/>
    </row>
    <row r="35" spans="1:35" s="56" customFormat="1" x14ac:dyDescent="0.2">
      <c r="A35" s="76"/>
      <c r="B35" s="76"/>
      <c r="C35" s="79"/>
      <c r="D35" s="79" t="s">
        <v>134</v>
      </c>
      <c r="E35" s="79"/>
      <c r="F35" s="79"/>
      <c r="G35" s="79"/>
      <c r="H35" s="76"/>
      <c r="I35" s="76"/>
      <c r="J35" s="76"/>
      <c r="K35" s="76"/>
      <c r="L35" s="76"/>
      <c r="M35" s="76" t="s">
        <v>50</v>
      </c>
      <c r="N35" s="76"/>
      <c r="O35" s="76"/>
      <c r="P35" s="76"/>
      <c r="Q35" s="76"/>
      <c r="R35" s="76"/>
      <c r="S35" s="76"/>
      <c r="T35" s="76"/>
      <c r="U35" s="76"/>
      <c r="V35" s="76" t="s">
        <v>132</v>
      </c>
      <c r="W35" s="76"/>
      <c r="X35" s="76"/>
      <c r="Y35" s="76"/>
      <c r="Z35" s="76"/>
      <c r="AA35" s="76"/>
      <c r="AB35" s="76"/>
      <c r="AC35" s="76"/>
      <c r="AD35" s="77"/>
      <c r="AE35" s="76"/>
      <c r="AF35" s="76"/>
      <c r="AG35" s="77"/>
      <c r="AH35" s="76"/>
    </row>
    <row r="36" spans="1:35" s="56" customFormat="1" x14ac:dyDescent="0.2">
      <c r="A36" s="76"/>
      <c r="B36" s="76"/>
      <c r="C36" s="76"/>
      <c r="D36" s="76"/>
      <c r="E36" s="76"/>
      <c r="F36" s="76"/>
      <c r="G36" s="76"/>
      <c r="H36" s="76"/>
      <c r="I36" s="76"/>
      <c r="J36" s="80"/>
      <c r="K36" s="80"/>
      <c r="L36" s="80"/>
      <c r="M36" s="80" t="s">
        <v>51</v>
      </c>
      <c r="N36" s="80"/>
      <c r="O36" s="80"/>
      <c r="P36" s="80"/>
      <c r="Q36" s="76"/>
      <c r="R36" s="76"/>
      <c r="S36" s="76"/>
      <c r="T36" s="76"/>
      <c r="U36" s="76"/>
      <c r="V36" s="80" t="s">
        <v>133</v>
      </c>
      <c r="W36" s="80"/>
      <c r="X36" s="76"/>
      <c r="Y36" s="76"/>
      <c r="Z36" s="76"/>
      <c r="AA36" s="76"/>
      <c r="AB36" s="76"/>
      <c r="AC36" s="76"/>
      <c r="AD36" s="77"/>
      <c r="AE36" s="78"/>
      <c r="AG36" s="76"/>
      <c r="AH36" s="76"/>
      <c r="AI36" s="76"/>
    </row>
    <row r="37" spans="1:35" s="56" customFormat="1" x14ac:dyDescent="0.2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81"/>
      <c r="R37" s="81"/>
      <c r="S37" s="81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7"/>
      <c r="AG37" s="78"/>
      <c r="AH37" s="82"/>
    </row>
    <row r="38" spans="1:35" x14ac:dyDescent="0.2">
      <c r="AF38" s="9" t="s">
        <v>52</v>
      </c>
    </row>
    <row r="39" spans="1:35" x14ac:dyDescent="0.2">
      <c r="F39" s="2" t="s">
        <v>52</v>
      </c>
      <c r="AG39" s="26" t="s">
        <v>52</v>
      </c>
    </row>
    <row r="40" spans="1:35" x14ac:dyDescent="0.2">
      <c r="H40" s="2" t="s">
        <v>52</v>
      </c>
    </row>
    <row r="42" spans="1:35" x14ac:dyDescent="0.2">
      <c r="D42" s="2" t="s">
        <v>52</v>
      </c>
      <c r="M42" s="2" t="s">
        <v>52</v>
      </c>
    </row>
  </sheetData>
  <mergeCells count="33">
    <mergeCell ref="L3:L4"/>
    <mergeCell ref="N3:N4"/>
    <mergeCell ref="V3:V4"/>
    <mergeCell ref="S3:S4"/>
    <mergeCell ref="B2:AG2"/>
    <mergeCell ref="T3:T4"/>
    <mergeCell ref="AE3:AE4"/>
    <mergeCell ref="B3:B4"/>
    <mergeCell ref="C3:C4"/>
    <mergeCell ref="D3:D4"/>
    <mergeCell ref="E3:E4"/>
    <mergeCell ref="F3:F4"/>
    <mergeCell ref="G3:G4"/>
    <mergeCell ref="H3:H4"/>
    <mergeCell ref="U3:U4"/>
    <mergeCell ref="J3:J4"/>
    <mergeCell ref="M3:M4"/>
    <mergeCell ref="A2:A4"/>
    <mergeCell ref="I3:I4"/>
    <mergeCell ref="Z3:Z4"/>
    <mergeCell ref="K3:K4"/>
    <mergeCell ref="A1:AG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33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0"/>
  <sheetViews>
    <sheetView zoomScale="90" zoomScaleNormal="90" workbookViewId="0">
      <selection activeCell="O47" sqref="O47"/>
    </sheetView>
  </sheetViews>
  <sheetFormatPr defaultRowHeight="12.75" x14ac:dyDescent="0.2"/>
  <cols>
    <col min="1" max="1" width="18.7109375" style="2" customWidth="1"/>
    <col min="2" max="3" width="5.5703125" style="2" customWidth="1"/>
    <col min="4" max="4" width="6.5703125" style="2" customWidth="1"/>
    <col min="5" max="5" width="5.42578125" style="2" customWidth="1"/>
    <col min="6" max="6" width="5.5703125" style="2" customWidth="1"/>
    <col min="7" max="7" width="5.42578125" style="2" customWidth="1"/>
    <col min="8" max="8" width="5.7109375" style="2" customWidth="1"/>
    <col min="9" max="9" width="5.42578125" style="2" customWidth="1"/>
    <col min="10" max="10" width="6.140625" style="2" customWidth="1"/>
    <col min="11" max="11" width="5.7109375" style="2" customWidth="1"/>
    <col min="12" max="12" width="5.5703125" style="2" customWidth="1"/>
    <col min="13" max="15" width="6" style="2" customWidth="1"/>
    <col min="16" max="16" width="6.5703125" style="2" customWidth="1"/>
    <col min="17" max="17" width="6" style="2" customWidth="1"/>
    <col min="18" max="18" width="5.85546875" style="2" customWidth="1"/>
    <col min="19" max="20" width="6.28515625" style="2" customWidth="1"/>
    <col min="21" max="21" width="6.140625" style="2" customWidth="1"/>
    <col min="22" max="29" width="6" style="2" customWidth="1"/>
    <col min="30" max="30" width="5.85546875" style="2" customWidth="1"/>
    <col min="31" max="31" width="5.7109375" style="2" customWidth="1"/>
    <col min="32" max="32" width="6.140625" style="9" customWidth="1"/>
    <col min="33" max="33" width="9.28515625" style="1" bestFit="1" customWidth="1"/>
  </cols>
  <sheetData>
    <row r="1" spans="1:34" ht="20.100000000000001" customHeight="1" x14ac:dyDescent="0.2">
      <c r="A1" s="94" t="s">
        <v>25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</row>
    <row r="2" spans="1:34" s="4" customFormat="1" ht="20.100000000000001" customHeight="1" x14ac:dyDescent="0.2">
      <c r="A2" s="92" t="s">
        <v>21</v>
      </c>
      <c r="B2" s="90" t="s">
        <v>135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7"/>
    </row>
    <row r="3" spans="1:34" s="5" customFormat="1" ht="20.100000000000001" customHeight="1" x14ac:dyDescent="0.2">
      <c r="A3" s="92"/>
      <c r="B3" s="93">
        <v>1</v>
      </c>
      <c r="C3" s="93">
        <f>SUM(B3+1)</f>
        <v>2</v>
      </c>
      <c r="D3" s="93">
        <f t="shared" ref="D3:AD3" si="0">SUM(C3+1)</f>
        <v>3</v>
      </c>
      <c r="E3" s="93">
        <f t="shared" si="0"/>
        <v>4</v>
      </c>
      <c r="F3" s="93">
        <f t="shared" si="0"/>
        <v>5</v>
      </c>
      <c r="G3" s="93">
        <f t="shared" si="0"/>
        <v>6</v>
      </c>
      <c r="H3" s="93">
        <f t="shared" si="0"/>
        <v>7</v>
      </c>
      <c r="I3" s="93">
        <f t="shared" si="0"/>
        <v>8</v>
      </c>
      <c r="J3" s="93">
        <f t="shared" si="0"/>
        <v>9</v>
      </c>
      <c r="K3" s="93">
        <f t="shared" si="0"/>
        <v>10</v>
      </c>
      <c r="L3" s="93">
        <f t="shared" si="0"/>
        <v>11</v>
      </c>
      <c r="M3" s="93">
        <f t="shared" si="0"/>
        <v>12</v>
      </c>
      <c r="N3" s="93">
        <f t="shared" si="0"/>
        <v>13</v>
      </c>
      <c r="O3" s="93">
        <f t="shared" si="0"/>
        <v>14</v>
      </c>
      <c r="P3" s="93">
        <f t="shared" si="0"/>
        <v>15</v>
      </c>
      <c r="Q3" s="93">
        <f t="shared" si="0"/>
        <v>16</v>
      </c>
      <c r="R3" s="93">
        <f t="shared" si="0"/>
        <v>17</v>
      </c>
      <c r="S3" s="93">
        <f t="shared" si="0"/>
        <v>18</v>
      </c>
      <c r="T3" s="93">
        <f t="shared" si="0"/>
        <v>19</v>
      </c>
      <c r="U3" s="93">
        <f t="shared" si="0"/>
        <v>20</v>
      </c>
      <c r="V3" s="93">
        <f t="shared" si="0"/>
        <v>21</v>
      </c>
      <c r="W3" s="93">
        <f t="shared" si="0"/>
        <v>22</v>
      </c>
      <c r="X3" s="93">
        <f t="shared" si="0"/>
        <v>23</v>
      </c>
      <c r="Y3" s="93">
        <f t="shared" si="0"/>
        <v>24</v>
      </c>
      <c r="Z3" s="93">
        <f t="shared" si="0"/>
        <v>25</v>
      </c>
      <c r="AA3" s="93">
        <f t="shared" si="0"/>
        <v>26</v>
      </c>
      <c r="AB3" s="93">
        <f t="shared" si="0"/>
        <v>27</v>
      </c>
      <c r="AC3" s="93">
        <f t="shared" si="0"/>
        <v>28</v>
      </c>
      <c r="AD3" s="93">
        <f t="shared" si="0"/>
        <v>29</v>
      </c>
      <c r="AE3" s="93">
        <v>30</v>
      </c>
      <c r="AF3" s="34" t="s">
        <v>40</v>
      </c>
      <c r="AG3" s="8"/>
    </row>
    <row r="4" spans="1:34" s="5" customFormat="1" ht="20.100000000000001" customHeight="1" x14ac:dyDescent="0.2">
      <c r="A4" s="92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34" t="s">
        <v>39</v>
      </c>
      <c r="AG4" s="8"/>
    </row>
    <row r="5" spans="1:34" s="5" customFormat="1" ht="20.100000000000001" customHeight="1" x14ac:dyDescent="0.2">
      <c r="A5" s="15" t="s">
        <v>45</v>
      </c>
      <c r="B5" s="16">
        <f>[1]Novembro!$E$5</f>
        <v>81.958333333333329</v>
      </c>
      <c r="C5" s="16">
        <f>[1]Novembro!$E$6</f>
        <v>87.916666666666671</v>
      </c>
      <c r="D5" s="16">
        <f>[1]Novembro!$E$7</f>
        <v>80.625</v>
      </c>
      <c r="E5" s="16">
        <f>[1]Novembro!$E$8</f>
        <v>79.458333333333329</v>
      </c>
      <c r="F5" s="16">
        <f>[1]Novembro!$E$9</f>
        <v>73.791666666666671</v>
      </c>
      <c r="G5" s="16">
        <f>[1]Novembro!$E$10</f>
        <v>69.291666666666671</v>
      </c>
      <c r="H5" s="16">
        <f>[1]Novembro!$E$11</f>
        <v>63.541666666666664</v>
      </c>
      <c r="I5" s="16">
        <f>[1]Novembro!$E$12</f>
        <v>81.833333333333329</v>
      </c>
      <c r="J5" s="16">
        <f>[1]Novembro!$E$13</f>
        <v>77.458333333333329</v>
      </c>
      <c r="K5" s="16">
        <f>[1]Novembro!$E$14</f>
        <v>69.583333333333329</v>
      </c>
      <c r="L5" s="16">
        <f>[1]Novembro!$E$15</f>
        <v>64.375</v>
      </c>
      <c r="M5" s="16">
        <f>[1]Novembro!$E$16</f>
        <v>82</v>
      </c>
      <c r="N5" s="16">
        <f>[1]Novembro!$E$17</f>
        <v>69.833333333333329</v>
      </c>
      <c r="O5" s="16">
        <f>[1]Novembro!$E$18</f>
        <v>55.958333333333336</v>
      </c>
      <c r="P5" s="16">
        <f>[1]Novembro!$E$19</f>
        <v>55.708333333333336</v>
      </c>
      <c r="Q5" s="16">
        <f>[1]Novembro!$E$20</f>
        <v>56.458333333333336</v>
      </c>
      <c r="R5" s="16">
        <f>[1]Novembro!$E$21</f>
        <v>56</v>
      </c>
      <c r="S5" s="16">
        <f>[1]Novembro!$E$22</f>
        <v>53.541666666666664</v>
      </c>
      <c r="T5" s="16">
        <f>[1]Novembro!$E$23</f>
        <v>68.958333333333329</v>
      </c>
      <c r="U5" s="16">
        <f>[1]Novembro!$E$24</f>
        <v>91.75</v>
      </c>
      <c r="V5" s="16">
        <f>[1]Novembro!$E$25</f>
        <v>79.125</v>
      </c>
      <c r="W5" s="16">
        <f>[1]Novembro!$E$26</f>
        <v>86.208333333333329</v>
      </c>
      <c r="X5" s="16">
        <f>[1]Novembro!$E$27</f>
        <v>87.5</v>
      </c>
      <c r="Y5" s="16">
        <f>[1]Novembro!$E$28</f>
        <v>82.833333333333329</v>
      </c>
      <c r="Z5" s="16">
        <f>[1]Novembro!$E$29</f>
        <v>90</v>
      </c>
      <c r="AA5" s="16">
        <f>[1]Novembro!$E$30</f>
        <v>84.25</v>
      </c>
      <c r="AB5" s="16">
        <f>[1]Novembro!$E$31</f>
        <v>70.666666666666671</v>
      </c>
      <c r="AC5" s="16">
        <f>[1]Novembro!$E$32</f>
        <v>77.875</v>
      </c>
      <c r="AD5" s="16">
        <f>[1]Novembro!$E$33</f>
        <v>80.583333333333329</v>
      </c>
      <c r="AE5" s="16">
        <f>[1]Novembro!$E$34</f>
        <v>88</v>
      </c>
      <c r="AF5" s="35">
        <f t="shared" ref="AF5:AF13" si="1">AVERAGE(B5:AE5)</f>
        <v>74.902777777777786</v>
      </c>
      <c r="AG5" s="8"/>
    </row>
    <row r="6" spans="1:34" ht="17.100000000000001" customHeight="1" x14ac:dyDescent="0.2">
      <c r="A6" s="15" t="s">
        <v>0</v>
      </c>
      <c r="B6" s="17">
        <f>[2]Novembro!$E$5</f>
        <v>84.041666666666671</v>
      </c>
      <c r="C6" s="17">
        <f>[2]Novembro!$E$6</f>
        <v>80.416666666666671</v>
      </c>
      <c r="D6" s="17">
        <f>[2]Novembro!$E$7</f>
        <v>76.75</v>
      </c>
      <c r="E6" s="17">
        <f>[2]Novembro!$E$8</f>
        <v>85.041666666666671</v>
      </c>
      <c r="F6" s="17">
        <f>[2]Novembro!$E$9</f>
        <v>80.75</v>
      </c>
      <c r="G6" s="17">
        <f>[2]Novembro!$E$10</f>
        <v>76.375</v>
      </c>
      <c r="H6" s="17">
        <f>[2]Novembro!$E$11</f>
        <v>83.166666666666671</v>
      </c>
      <c r="I6" s="17">
        <f>[2]Novembro!$E$12</f>
        <v>85.083333333333329</v>
      </c>
      <c r="J6" s="17">
        <f>[2]Novembro!$E$13</f>
        <v>74.875</v>
      </c>
      <c r="K6" s="17">
        <f>[2]Novembro!$E$14</f>
        <v>65.208333333333329</v>
      </c>
      <c r="L6" s="17">
        <f>[2]Novembro!$E$15</f>
        <v>79.916666666666671</v>
      </c>
      <c r="M6" s="17">
        <f>[2]Novembro!$E$16</f>
        <v>85.458333333333329</v>
      </c>
      <c r="N6" s="17">
        <f>[2]Novembro!$E$17</f>
        <v>75.458333333333329</v>
      </c>
      <c r="O6" s="17">
        <f>[2]Novembro!$E$18</f>
        <v>59.958333333333336</v>
      </c>
      <c r="P6" s="17">
        <f>[2]Novembro!$E$19</f>
        <v>60.958333333333336</v>
      </c>
      <c r="Q6" s="17">
        <f>[2]Novembro!$E$20</f>
        <v>55</v>
      </c>
      <c r="R6" s="17">
        <f>[2]Novembro!$E$21</f>
        <v>53.375</v>
      </c>
      <c r="S6" s="17">
        <f>[2]Novembro!$E$22</f>
        <v>54.208333333333336</v>
      </c>
      <c r="T6" s="17">
        <f>[2]Novembro!$E$23</f>
        <v>64.208333333333329</v>
      </c>
      <c r="U6" s="17">
        <f>[2]Novembro!$E$24</f>
        <v>78.291666666666671</v>
      </c>
      <c r="V6" s="17">
        <f>[2]Novembro!$E$25</f>
        <v>77.875</v>
      </c>
      <c r="W6" s="17">
        <f>[2]Novembro!$E$26</f>
        <v>89</v>
      </c>
      <c r="X6" s="17">
        <f>[2]Novembro!$E$27</f>
        <v>78.416666666666671</v>
      </c>
      <c r="Y6" s="17">
        <f>[2]Novembro!$E$28</f>
        <v>76.25</v>
      </c>
      <c r="Z6" s="17">
        <f>[2]Novembro!$E$29</f>
        <v>90.708333333333329</v>
      </c>
      <c r="AA6" s="17">
        <f>[2]Novembro!$E$30</f>
        <v>90.625</v>
      </c>
      <c r="AB6" s="17">
        <f>[2]Novembro!$E$31</f>
        <v>80.416666666666671</v>
      </c>
      <c r="AC6" s="17">
        <f>[2]Novembro!$E$32</f>
        <v>82.208333333333329</v>
      </c>
      <c r="AD6" s="17">
        <f>[2]Novembro!$E$33</f>
        <v>79.166666666666671</v>
      </c>
      <c r="AE6" s="17">
        <f>[2]Novembro!$E$34</f>
        <v>79.458333333333329</v>
      </c>
      <c r="AF6" s="36">
        <f t="shared" si="1"/>
        <v>76.088888888888889</v>
      </c>
    </row>
    <row r="7" spans="1:34" ht="17.100000000000001" customHeight="1" x14ac:dyDescent="0.2">
      <c r="A7" s="15" t="s">
        <v>1</v>
      </c>
      <c r="B7" s="17" t="str">
        <f>[3]Novembro!$E$5</f>
        <v>*</v>
      </c>
      <c r="C7" s="17" t="str">
        <f>[3]Novembro!$E$6</f>
        <v>*</v>
      </c>
      <c r="D7" s="17" t="str">
        <f>[3]Novembro!$E$7</f>
        <v>*</v>
      </c>
      <c r="E7" s="17" t="str">
        <f>[3]Novembro!$E$8</f>
        <v>*</v>
      </c>
      <c r="F7" s="17" t="str">
        <f>[3]Novembro!$E$9</f>
        <v>*</v>
      </c>
      <c r="G7" s="17" t="str">
        <f>[3]Novembro!$E$10</f>
        <v>*</v>
      </c>
      <c r="H7" s="17" t="str">
        <f>[3]Novembro!$E$11</f>
        <v>*</v>
      </c>
      <c r="I7" s="17" t="str">
        <f>[3]Novembro!$E$12</f>
        <v>*</v>
      </c>
      <c r="J7" s="17">
        <f>[3]Novembro!$E$13</f>
        <v>59.6</v>
      </c>
      <c r="K7" s="17">
        <f>[3]Novembro!$E$14</f>
        <v>71.166666666666671</v>
      </c>
      <c r="L7" s="17">
        <f>[3]Novembro!$E$15</f>
        <v>70.5</v>
      </c>
      <c r="M7" s="17">
        <f>[3]Novembro!$E$16</f>
        <v>88.708333333333329</v>
      </c>
      <c r="N7" s="17">
        <f>[3]Novembro!$E$17</f>
        <v>77.916666666666671</v>
      </c>
      <c r="O7" s="17">
        <f>[3]Novembro!$E$18</f>
        <v>60.458333333333336</v>
      </c>
      <c r="P7" s="17">
        <f>[3]Novembro!$E$19</f>
        <v>60.083333333333336</v>
      </c>
      <c r="Q7" s="17">
        <f>[3]Novembro!$E$20</f>
        <v>60.625</v>
      </c>
      <c r="R7" s="17">
        <f>[3]Novembro!$E$21</f>
        <v>52.666666666666664</v>
      </c>
      <c r="S7" s="17">
        <f>[3]Novembro!$E$22</f>
        <v>54.625</v>
      </c>
      <c r="T7" s="17">
        <f>[3]Novembro!$E$23</f>
        <v>76.125</v>
      </c>
      <c r="U7" s="17">
        <f>[3]Novembro!$E$24</f>
        <v>85</v>
      </c>
      <c r="V7" s="17">
        <f>[3]Novembro!$E$25</f>
        <v>76.375</v>
      </c>
      <c r="W7" s="17">
        <f>[3]Novembro!$E$26</f>
        <v>92.083333333333329</v>
      </c>
      <c r="X7" s="17">
        <f>[3]Novembro!$E$27</f>
        <v>81</v>
      </c>
      <c r="Y7" s="17">
        <f>[3]Novembro!$E$28</f>
        <v>73.625</v>
      </c>
      <c r="Z7" s="17">
        <f>[3]Novembro!$E$29</f>
        <v>82.083333333333329</v>
      </c>
      <c r="AA7" s="17">
        <f>[3]Novembro!$E$30</f>
        <v>90.375</v>
      </c>
      <c r="AB7" s="17">
        <f>[3]Novembro!$E$31</f>
        <v>85.083333333333329</v>
      </c>
      <c r="AC7" s="17">
        <f>[3]Novembro!$E$32</f>
        <v>83.666666666666671</v>
      </c>
      <c r="AD7" s="17">
        <f>[3]Novembro!$E$33</f>
        <v>78.791666666666671</v>
      </c>
      <c r="AE7" s="17">
        <f>[3]Novembro!$E$34</f>
        <v>78.791666666666671</v>
      </c>
      <c r="AF7" s="36">
        <f t="shared" si="1"/>
        <v>74.515909090909091</v>
      </c>
    </row>
    <row r="8" spans="1:34" ht="17.100000000000001" customHeight="1" x14ac:dyDescent="0.2">
      <c r="A8" s="15" t="s">
        <v>53</v>
      </c>
      <c r="B8" s="17">
        <f>[4]Novembro!$E$5</f>
        <v>73.333333333333329</v>
      </c>
      <c r="C8" s="17">
        <f>[4]Novembro!$E$6</f>
        <v>79.875</v>
      </c>
      <c r="D8" s="17">
        <f>[4]Novembro!$E$7</f>
        <v>86.125</v>
      </c>
      <c r="E8" s="17">
        <f>[4]Novembro!$E$8</f>
        <v>85.25</v>
      </c>
      <c r="F8" s="17">
        <f>[4]Novembro!$E$9</f>
        <v>76.75</v>
      </c>
      <c r="G8" s="17">
        <f>[4]Novembro!$E$10</f>
        <v>69.375</v>
      </c>
      <c r="H8" s="17">
        <f>[4]Novembro!$E$11</f>
        <v>62.5</v>
      </c>
      <c r="I8" s="17">
        <f>[4]Novembro!$E$12</f>
        <v>82.875</v>
      </c>
      <c r="J8" s="17">
        <f>[4]Novembro!$E$13</f>
        <v>73.75</v>
      </c>
      <c r="K8" s="17">
        <f>[4]Novembro!$E$14</f>
        <v>57.375</v>
      </c>
      <c r="L8" s="17">
        <f>[4]Novembro!$E$15</f>
        <v>53.208333333333336</v>
      </c>
      <c r="M8" s="17">
        <f>[4]Novembro!$E$16</f>
        <v>79.958333333333329</v>
      </c>
      <c r="N8" s="17">
        <f>[4]Novembro!$E$17</f>
        <v>71.583333333333329</v>
      </c>
      <c r="O8" s="17">
        <f>[4]Novembro!$E$18</f>
        <v>68.333333333333329</v>
      </c>
      <c r="P8" s="17">
        <f>[4]Novembro!$E$19</f>
        <v>59.416666666666664</v>
      </c>
      <c r="Q8" s="17">
        <f>[4]Novembro!$E$20</f>
        <v>50.875</v>
      </c>
      <c r="R8" s="17">
        <f>[4]Novembro!$E$21</f>
        <v>45</v>
      </c>
      <c r="S8" s="17">
        <f>[4]Novembro!$E$22</f>
        <v>45.791666666666664</v>
      </c>
      <c r="T8" s="17">
        <f>[4]Novembro!$E$23</f>
        <v>60</v>
      </c>
      <c r="U8" s="17">
        <f>[4]Novembro!$E$24</f>
        <v>77</v>
      </c>
      <c r="V8" s="17">
        <f>[4]Novembro!$E$25</f>
        <v>75.458333333333329</v>
      </c>
      <c r="W8" s="17">
        <f>[4]Novembro!$E$26</f>
        <v>85.291666666666671</v>
      </c>
      <c r="X8" s="17">
        <f>[4]Novembro!$E$27</f>
        <v>80.166666666666671</v>
      </c>
      <c r="Y8" s="17">
        <f>[4]Novembro!$E$28</f>
        <v>80.541666666666671</v>
      </c>
      <c r="Z8" s="17">
        <f>[4]Novembro!$E$29</f>
        <v>85.583333333333329</v>
      </c>
      <c r="AA8" s="17">
        <f>[4]Novembro!$E$30</f>
        <v>81.625</v>
      </c>
      <c r="AB8" s="17">
        <f>[4]Novembro!$E$31</f>
        <v>80.666666666666671</v>
      </c>
      <c r="AC8" s="17">
        <f>[4]Novembro!$E$32</f>
        <v>78.458333333333329</v>
      </c>
      <c r="AD8" s="17">
        <f>[4]Novembro!$E$33</f>
        <v>70.791666666666671</v>
      </c>
      <c r="AE8" s="17">
        <f>[4]Novembro!$E$34</f>
        <v>81.416666666666671</v>
      </c>
      <c r="AF8" s="36">
        <f t="shared" ref="AF8" si="2">AVERAGE(B8:AE8)</f>
        <v>71.94583333333334</v>
      </c>
    </row>
    <row r="9" spans="1:34" ht="17.100000000000001" customHeight="1" x14ac:dyDescent="0.2">
      <c r="A9" s="15" t="s">
        <v>46</v>
      </c>
      <c r="B9" s="17">
        <f>[5]Novembro!$E$5</f>
        <v>99</v>
      </c>
      <c r="C9" s="17">
        <f>[5]Novembro!$E$6</f>
        <v>95</v>
      </c>
      <c r="D9" s="17">
        <f>[5]Novembro!$E$7</f>
        <v>100</v>
      </c>
      <c r="E9" s="17">
        <f>[5]Novembro!$E$8</f>
        <v>87</v>
      </c>
      <c r="F9" s="17">
        <f>[5]Novembro!$E$9</f>
        <v>84</v>
      </c>
      <c r="G9" s="17">
        <f>[5]Novembro!$E$10</f>
        <v>89</v>
      </c>
      <c r="H9" s="17">
        <f>[5]Novembro!$E$11</f>
        <v>86</v>
      </c>
      <c r="I9" s="17">
        <f>[5]Novembro!$E$12</f>
        <v>88</v>
      </c>
      <c r="J9" s="17">
        <f>[5]Novembro!$E$13</f>
        <v>100</v>
      </c>
      <c r="K9" s="17">
        <f>[5]Novembro!$E$14</f>
        <v>93</v>
      </c>
      <c r="L9" s="17">
        <f>[5]Novembro!$E$15</f>
        <v>92</v>
      </c>
      <c r="M9" s="17">
        <f>[5]Novembro!$E$16</f>
        <v>94</v>
      </c>
      <c r="N9" s="17">
        <f>[5]Novembro!$E$17</f>
        <v>68</v>
      </c>
      <c r="O9" s="17">
        <f>[5]Novembro!$E$18</f>
        <v>90</v>
      </c>
      <c r="P9" s="17">
        <f>[5]Novembro!$E$19</f>
        <v>100</v>
      </c>
      <c r="Q9" s="17">
        <f>[5]Novembro!$E$20</f>
        <v>98</v>
      </c>
      <c r="R9" s="17">
        <f>[5]Novembro!$E$21</f>
        <v>90</v>
      </c>
      <c r="S9" s="17">
        <f>[5]Novembro!$E$22</f>
        <v>100</v>
      </c>
      <c r="T9" s="17">
        <f>[5]Novembro!$E$23</f>
        <v>100</v>
      </c>
      <c r="U9" s="17">
        <f>[5]Novembro!$E$24</f>
        <v>100</v>
      </c>
      <c r="V9" s="17">
        <f>[5]Novembro!$E$25</f>
        <v>97</v>
      </c>
      <c r="W9" s="17">
        <f>[5]Novembro!$E$26</f>
        <v>100</v>
      </c>
      <c r="X9" s="17">
        <f>[5]Novembro!$E$27</f>
        <v>96</v>
      </c>
      <c r="Y9" s="17">
        <f>[5]Novembro!$E$28</f>
        <v>83</v>
      </c>
      <c r="Z9" s="17">
        <f>[5]Novembro!$E$29</f>
        <v>100</v>
      </c>
      <c r="AA9" s="17">
        <f>[5]Novembro!$E$30</f>
        <v>96</v>
      </c>
      <c r="AB9" s="17">
        <f>[5]Novembro!$E$31</f>
        <v>86</v>
      </c>
      <c r="AC9" s="17">
        <f>[5]Novembro!$E$32</f>
        <v>94</v>
      </c>
      <c r="AD9" s="17">
        <f>[5]Novembro!$E$33</f>
        <v>94</v>
      </c>
      <c r="AE9" s="17">
        <f>[5]Novembro!$E$34</f>
        <v>99</v>
      </c>
      <c r="AF9" s="36">
        <f t="shared" si="1"/>
        <v>93.266666666666666</v>
      </c>
      <c r="AH9" s="44" t="s">
        <v>52</v>
      </c>
    </row>
    <row r="10" spans="1:34" ht="17.100000000000001" customHeight="1" x14ac:dyDescent="0.2">
      <c r="A10" s="15" t="s">
        <v>2</v>
      </c>
      <c r="B10" s="17">
        <f>[6]Novembro!$E$5</f>
        <v>74.125</v>
      </c>
      <c r="C10" s="17">
        <f>[6]Novembro!$E$6</f>
        <v>78.625</v>
      </c>
      <c r="D10" s="17">
        <f>[6]Novembro!$E$7</f>
        <v>74.791666666666671</v>
      </c>
      <c r="E10" s="17">
        <f>[6]Novembro!$E$8</f>
        <v>74.166666666666671</v>
      </c>
      <c r="F10" s="17">
        <f>[6]Novembro!$E$9</f>
        <v>67.625</v>
      </c>
      <c r="G10" s="17">
        <f>[6]Novembro!$E$10</f>
        <v>71.125</v>
      </c>
      <c r="H10" s="17">
        <f>[6]Novembro!$E$11</f>
        <v>64.041666666666671</v>
      </c>
      <c r="I10" s="17">
        <f>[6]Novembro!$E$12</f>
        <v>82.166666666666671</v>
      </c>
      <c r="J10" s="17">
        <f>[6]Novembro!$E$13</f>
        <v>72.333333333333329</v>
      </c>
      <c r="K10" s="17">
        <f>[6]Novembro!$E$14</f>
        <v>65.125</v>
      </c>
      <c r="L10" s="17">
        <f>[6]Novembro!$E$15</f>
        <v>66.375</v>
      </c>
      <c r="M10" s="17">
        <f>[6]Novembro!$E$16</f>
        <v>85.458333333333329</v>
      </c>
      <c r="N10" s="17">
        <f>[6]Novembro!$E$17</f>
        <v>71</v>
      </c>
      <c r="O10" s="17">
        <f>[6]Novembro!$E$18</f>
        <v>57.583333333333336</v>
      </c>
      <c r="P10" s="17">
        <f>[6]Novembro!$E$19</f>
        <v>47.458333333333336</v>
      </c>
      <c r="Q10" s="17">
        <f>[6]Novembro!$E$20</f>
        <v>45.666666666666664</v>
      </c>
      <c r="R10" s="17">
        <f>[6]Novembro!$E$21</f>
        <v>41.916666666666664</v>
      </c>
      <c r="S10" s="17">
        <f>[6]Novembro!$E$22</f>
        <v>36.791666666666664</v>
      </c>
      <c r="T10" s="17">
        <f>[6]Novembro!$E$23</f>
        <v>59.458333333333336</v>
      </c>
      <c r="U10" s="17">
        <f>[6]Novembro!$E$24</f>
        <v>73.75</v>
      </c>
      <c r="V10" s="17">
        <f>[6]Novembro!$E$25</f>
        <v>69.375</v>
      </c>
      <c r="W10" s="17">
        <f>[6]Novembro!$E$26</f>
        <v>84.791666666666671</v>
      </c>
      <c r="X10" s="17">
        <f>[6]Novembro!$E$27</f>
        <v>80.5</v>
      </c>
      <c r="Y10" s="17">
        <f>[6]Novembro!$E$28</f>
        <v>73.416666666666671</v>
      </c>
      <c r="Z10" s="17">
        <f>[6]Novembro!$E$29</f>
        <v>84.125</v>
      </c>
      <c r="AA10" s="17">
        <f>[6]Novembro!$E$30</f>
        <v>90.708333333333329</v>
      </c>
      <c r="AB10" s="17">
        <f>[6]Novembro!$E$31</f>
        <v>80.958333333333329</v>
      </c>
      <c r="AC10" s="17">
        <f>[6]Novembro!$E$32</f>
        <v>78.958333333333329</v>
      </c>
      <c r="AD10" s="17">
        <f>[6]Novembro!$E$33</f>
        <v>82.166666666666671</v>
      </c>
      <c r="AE10" s="17">
        <f>[6]Novembro!$E$34</f>
        <v>76.083333333333329</v>
      </c>
      <c r="AF10" s="36">
        <f t="shared" si="1"/>
        <v>70.355555555555569</v>
      </c>
    </row>
    <row r="11" spans="1:34" ht="17.100000000000001" customHeight="1" x14ac:dyDescent="0.2">
      <c r="A11" s="15" t="s">
        <v>3</v>
      </c>
      <c r="B11" s="17">
        <f>[7]Novembro!$E$5</f>
        <v>69.625</v>
      </c>
      <c r="C11" s="17">
        <f>[7]Novembro!$E$6</f>
        <v>71.5</v>
      </c>
      <c r="D11" s="17">
        <f>[7]Novembro!$E$7</f>
        <v>81.083333333333329</v>
      </c>
      <c r="E11" s="17">
        <f>[7]Novembro!$E$8</f>
        <v>81.333333333333329</v>
      </c>
      <c r="F11" s="17">
        <f>[7]Novembro!$E$9</f>
        <v>69.083333333333329</v>
      </c>
      <c r="G11" s="17">
        <f>[7]Novembro!$E$10</f>
        <v>63.375</v>
      </c>
      <c r="H11" s="17">
        <f>[7]Novembro!$E$11</f>
        <v>62.125</v>
      </c>
      <c r="I11" s="17">
        <f>[7]Novembro!$E$12</f>
        <v>74.166666666666671</v>
      </c>
      <c r="J11" s="17">
        <f>[7]Novembro!$E$13</f>
        <v>68.666666666666671</v>
      </c>
      <c r="K11" s="17">
        <f>[7]Novembro!$E$14</f>
        <v>66.75</v>
      </c>
      <c r="L11" s="17">
        <f>[7]Novembro!$E$15</f>
        <v>74.416666666666671</v>
      </c>
      <c r="M11" s="17">
        <f>[7]Novembro!$E$16</f>
        <v>82.333333333333329</v>
      </c>
      <c r="N11" s="17">
        <f>[7]Novembro!$E$17</f>
        <v>71.583333333333329</v>
      </c>
      <c r="O11" s="17">
        <f>[7]Novembro!$E$18</f>
        <v>67.583333333333329</v>
      </c>
      <c r="P11" s="17">
        <f>[7]Novembro!$E$19</f>
        <v>58.833333333333336</v>
      </c>
      <c r="Q11" s="17">
        <f>[7]Novembro!$E$20</f>
        <v>48.625</v>
      </c>
      <c r="R11" s="17">
        <f>[7]Novembro!$E$21</f>
        <v>46.875</v>
      </c>
      <c r="S11" s="17">
        <f>[7]Novembro!$E$22</f>
        <v>50.333333333333336</v>
      </c>
      <c r="T11" s="17">
        <f>[7]Novembro!$E$23</f>
        <v>53.833333333333336</v>
      </c>
      <c r="U11" s="17">
        <f>[7]Novembro!$E$24</f>
        <v>80.541666666666671</v>
      </c>
      <c r="V11" s="17">
        <f>[7]Novembro!$E$25</f>
        <v>79.958333333333329</v>
      </c>
      <c r="W11" s="17">
        <f>[7]Novembro!$E$26</f>
        <v>76.833333333333329</v>
      </c>
      <c r="X11" s="17">
        <f>[7]Novembro!$E$27</f>
        <v>86.875</v>
      </c>
      <c r="Y11" s="17">
        <f>[7]Novembro!$E$28</f>
        <v>79.5</v>
      </c>
      <c r="Z11" s="17">
        <f>[7]Novembro!$E$29</f>
        <v>89.125</v>
      </c>
      <c r="AA11" s="17">
        <f>[7]Novembro!$E$30</f>
        <v>81.875</v>
      </c>
      <c r="AB11" s="17">
        <f>[7]Novembro!$E$31</f>
        <v>74.583333333333329</v>
      </c>
      <c r="AC11" s="17">
        <f>[7]Novembro!$E$32</f>
        <v>78.833333333333329</v>
      </c>
      <c r="AD11" s="17">
        <f>[7]Novembro!$E$33</f>
        <v>82.25</v>
      </c>
      <c r="AE11" s="17">
        <f>[7]Novembro!$E$34</f>
        <v>91</v>
      </c>
      <c r="AF11" s="36">
        <f t="shared" si="1"/>
        <v>72.116666666666646</v>
      </c>
    </row>
    <row r="12" spans="1:34" ht="17.100000000000001" customHeight="1" x14ac:dyDescent="0.2">
      <c r="A12" s="15" t="s">
        <v>4</v>
      </c>
      <c r="B12" s="17">
        <f>[8]Novembro!$E$5</f>
        <v>81.5</v>
      </c>
      <c r="C12" s="17">
        <f>[8]Novembro!$E$6</f>
        <v>76</v>
      </c>
      <c r="D12" s="17">
        <f>[8]Novembro!$E$7</f>
        <v>83.833333333333329</v>
      </c>
      <c r="E12" s="17">
        <f>[8]Novembro!$E$8</f>
        <v>82.666666666666671</v>
      </c>
      <c r="F12" s="17">
        <f>[8]Novembro!$E$9</f>
        <v>79.416666666666671</v>
      </c>
      <c r="G12" s="17">
        <f>[8]Novembro!$E$10</f>
        <v>72.25</v>
      </c>
      <c r="H12" s="17">
        <f>[8]Novembro!$E$11</f>
        <v>64.333333333333329</v>
      </c>
      <c r="I12" s="17">
        <f>[8]Novembro!$E$12</f>
        <v>82.625</v>
      </c>
      <c r="J12" s="17">
        <f>[8]Novembro!$E$13</f>
        <v>76.75</v>
      </c>
      <c r="K12" s="17">
        <f>[8]Novembro!$E$14</f>
        <v>73.333333333333329</v>
      </c>
      <c r="L12" s="17">
        <f>[8]Novembro!$E$15</f>
        <v>79.291666666666671</v>
      </c>
      <c r="M12" s="17">
        <f>[8]Novembro!$E$16</f>
        <v>81.791666666666671</v>
      </c>
      <c r="N12" s="17">
        <f>[8]Novembro!$E$17</f>
        <v>80.458333333333329</v>
      </c>
      <c r="O12" s="17">
        <f>[8]Novembro!$E$18</f>
        <v>75</v>
      </c>
      <c r="P12" s="17">
        <f>[8]Novembro!$E$19</f>
        <v>61.083333333333336</v>
      </c>
      <c r="Q12" s="17">
        <f>[8]Novembro!$E$20</f>
        <v>55</v>
      </c>
      <c r="R12" s="17">
        <f>[8]Novembro!$E$21</f>
        <v>46.958333333333336</v>
      </c>
      <c r="S12" s="17">
        <f>[8]Novembro!$E$22</f>
        <v>45.666666666666664</v>
      </c>
      <c r="T12" s="17">
        <f>[8]Novembro!$E$23</f>
        <v>66.541666666666671</v>
      </c>
      <c r="U12" s="17">
        <f>[8]Novembro!$E$24</f>
        <v>82.125</v>
      </c>
      <c r="V12" s="17">
        <f>[8]Novembro!$E$25</f>
        <v>82.791666666666671</v>
      </c>
      <c r="W12" s="17">
        <f>[8]Novembro!$E$26</f>
        <v>82.833333333333329</v>
      </c>
      <c r="X12" s="17">
        <f>[8]Novembro!$E$27</f>
        <v>90.416666666666671</v>
      </c>
      <c r="Y12" s="17">
        <f>[8]Novembro!$E$28</f>
        <v>81.791666666666671</v>
      </c>
      <c r="Z12" s="17">
        <f>[8]Novembro!$E$29</f>
        <v>85.291666666666671</v>
      </c>
      <c r="AA12" s="17">
        <f>[8]Novembro!$E$30</f>
        <v>88.708333333333329</v>
      </c>
      <c r="AB12" s="17">
        <f>[8]Novembro!$E$31</f>
        <v>78.583333333333329</v>
      </c>
      <c r="AC12" s="17">
        <f>[8]Novembro!$E$32</f>
        <v>87.375</v>
      </c>
      <c r="AD12" s="17">
        <f>[8]Novembro!$E$33</f>
        <v>87</v>
      </c>
      <c r="AE12" s="17">
        <f>[8]Novembro!$E$34</f>
        <v>91.458333333333329</v>
      </c>
      <c r="AF12" s="36">
        <f t="shared" si="1"/>
        <v>76.762500000000017</v>
      </c>
    </row>
    <row r="13" spans="1:34" ht="17.100000000000001" customHeight="1" x14ac:dyDescent="0.2">
      <c r="A13" s="15" t="s">
        <v>5</v>
      </c>
      <c r="B13" s="17">
        <f>[9]Novembro!$E$5</f>
        <v>71.375</v>
      </c>
      <c r="C13" s="17">
        <f>[9]Novembro!$E$6</f>
        <v>77.208333333333329</v>
      </c>
      <c r="D13" s="17">
        <f>[9]Novembro!$E$7</f>
        <v>81.958333333333329</v>
      </c>
      <c r="E13" s="17">
        <f>[9]Novembro!$E$8</f>
        <v>78.958333333333329</v>
      </c>
      <c r="F13" s="17">
        <f>[9]Novembro!$E$9</f>
        <v>76.583333333333329</v>
      </c>
      <c r="G13" s="17">
        <f>[9]Novembro!$E$10</f>
        <v>72.708333333333329</v>
      </c>
      <c r="H13" s="17">
        <f>[9]Novembro!$E$11</f>
        <v>69.958333333333329</v>
      </c>
      <c r="I13" s="17">
        <f>[9]Novembro!$E$12</f>
        <v>70.75</v>
      </c>
      <c r="J13" s="17">
        <f>[9]Novembro!$E$13</f>
        <v>69.75</v>
      </c>
      <c r="K13" s="17">
        <f>[9]Novembro!$E$14</f>
        <v>64.916666666666671</v>
      </c>
      <c r="L13" s="17">
        <f>[9]Novembro!$E$15</f>
        <v>69.208333333333329</v>
      </c>
      <c r="M13" s="17">
        <f>[9]Novembro!$E$16</f>
        <v>76.333333333333329</v>
      </c>
      <c r="N13" s="17">
        <f>[9]Novembro!$E$17</f>
        <v>71.791666666666671</v>
      </c>
      <c r="O13" s="17">
        <f>[9]Novembro!$E$18</f>
        <v>48.166666666666664</v>
      </c>
      <c r="P13" s="17">
        <f>[9]Novembro!$E$19</f>
        <v>35.666666666666664</v>
      </c>
      <c r="Q13" s="17">
        <f>[9]Novembro!$E$20</f>
        <v>46.208333333333336</v>
      </c>
      <c r="R13" s="17">
        <f>[9]Novembro!$E$21</f>
        <v>42.125</v>
      </c>
      <c r="S13" s="17">
        <f>[9]Novembro!$E$22</f>
        <v>46.041666666666664</v>
      </c>
      <c r="T13" s="17">
        <f>[9]Novembro!$E$23</f>
        <v>68.625</v>
      </c>
      <c r="U13" s="17">
        <f>[9]Novembro!$E$24</f>
        <v>86.583333333333329</v>
      </c>
      <c r="V13" s="17">
        <f>[9]Novembro!$E$25</f>
        <v>80.5</v>
      </c>
      <c r="W13" s="17">
        <f>[9]Novembro!$E$26</f>
        <v>85.583333333333329</v>
      </c>
      <c r="X13" s="17">
        <f>[9]Novembro!$E$27</f>
        <v>78.583333333333329</v>
      </c>
      <c r="Y13" s="17">
        <f>[9]Novembro!$E$28</f>
        <v>76.083333333333329</v>
      </c>
      <c r="Z13" s="17">
        <f>[9]Novembro!$E$29</f>
        <v>73.708333333333329</v>
      </c>
      <c r="AA13" s="17">
        <f>[9]Novembro!$E$30</f>
        <v>80.208333333333329</v>
      </c>
      <c r="AB13" s="17">
        <f>[9]Novembro!$E$31</f>
        <v>74.916666666666671</v>
      </c>
      <c r="AC13" s="17">
        <f>[9]Novembro!$E$32</f>
        <v>78.583333333333329</v>
      </c>
      <c r="AD13" s="17">
        <f>[9]Novembro!$E$33</f>
        <v>80.25</v>
      </c>
      <c r="AE13" s="17">
        <f>[9]Novembro!$E$34</f>
        <v>72.541666666666671</v>
      </c>
      <c r="AF13" s="36">
        <f t="shared" si="1"/>
        <v>70.195833333333312</v>
      </c>
    </row>
    <row r="14" spans="1:34" ht="17.100000000000001" customHeight="1" x14ac:dyDescent="0.2">
      <c r="A14" s="15" t="s">
        <v>48</v>
      </c>
      <c r="B14" s="17">
        <f>[10]Novembro!$E$5</f>
        <v>86.5</v>
      </c>
      <c r="C14" s="17">
        <f>[10]Novembro!$E$6</f>
        <v>82.291666666666671</v>
      </c>
      <c r="D14" s="17">
        <f>[10]Novembro!$E$7</f>
        <v>86.791666666666671</v>
      </c>
      <c r="E14" s="17">
        <f>[10]Novembro!$E$8</f>
        <v>81.791666666666671</v>
      </c>
      <c r="F14" s="17">
        <f>[10]Novembro!$E$9</f>
        <v>77.416666666666671</v>
      </c>
      <c r="G14" s="17">
        <f>[10]Novembro!$E$10</f>
        <v>73.25</v>
      </c>
      <c r="H14" s="17">
        <f>[10]Novembro!$E$11</f>
        <v>69.416666666666671</v>
      </c>
      <c r="I14" s="17">
        <f>[10]Novembro!$E$12</f>
        <v>84.416666666666671</v>
      </c>
      <c r="J14" s="17">
        <f>[10]Novembro!$E$13</f>
        <v>75.833333333333329</v>
      </c>
      <c r="K14" s="17">
        <f>[10]Novembro!$E$14</f>
        <v>77.041666666666671</v>
      </c>
      <c r="L14" s="17">
        <f>[10]Novembro!$E$15</f>
        <v>78.083333333333329</v>
      </c>
      <c r="M14" s="17">
        <f>[10]Novembro!$E$16</f>
        <v>84.666666666666671</v>
      </c>
      <c r="N14" s="17">
        <f>[10]Novembro!$E$17</f>
        <v>76.875</v>
      </c>
      <c r="O14" s="17">
        <f>[10]Novembro!$E$18</f>
        <v>73.541666666666671</v>
      </c>
      <c r="P14" s="17">
        <f>[10]Novembro!$E$19</f>
        <v>56.208333333333336</v>
      </c>
      <c r="Q14" s="17">
        <f>[10]Novembro!$E$20</f>
        <v>50.666666666666664</v>
      </c>
      <c r="R14" s="17">
        <f>[10]Novembro!$E$21</f>
        <v>45</v>
      </c>
      <c r="S14" s="17">
        <f>[10]Novembro!$E$22</f>
        <v>51.416666666666664</v>
      </c>
      <c r="T14" s="17">
        <f>[10]Novembro!$E$23</f>
        <v>65.916666666666671</v>
      </c>
      <c r="U14" s="17">
        <f>[10]Novembro!$E$24</f>
        <v>74.541666666666671</v>
      </c>
      <c r="V14" s="17">
        <f>[10]Novembro!$E$25</f>
        <v>81.708333333333329</v>
      </c>
      <c r="W14" s="17">
        <f>[10]Novembro!$E$26</f>
        <v>81.916666666666671</v>
      </c>
      <c r="X14" s="17">
        <f>[10]Novembro!$E$27</f>
        <v>81.333333333333329</v>
      </c>
      <c r="Y14" s="17">
        <f>[10]Novembro!$E$28</f>
        <v>80.708333333333329</v>
      </c>
      <c r="Z14" s="17">
        <f>[10]Novembro!$E$29</f>
        <v>84.416666666666671</v>
      </c>
      <c r="AA14" s="17">
        <f>[10]Novembro!$E$30</f>
        <v>89.791666666666671</v>
      </c>
      <c r="AB14" s="17">
        <f>[10]Novembro!$E$31</f>
        <v>77.791666666666671</v>
      </c>
      <c r="AC14" s="17">
        <f>[10]Novembro!$E$32</f>
        <v>86.458333333333329</v>
      </c>
      <c r="AD14" s="17">
        <f>[10]Novembro!$E$33</f>
        <v>80.291666666666671</v>
      </c>
      <c r="AE14" s="17">
        <f>[10]Novembro!$E$34</f>
        <v>89.708333333333329</v>
      </c>
      <c r="AF14" s="36">
        <f>AVERAGE(B14:AE14)</f>
        <v>76.19305555555556</v>
      </c>
    </row>
    <row r="15" spans="1:34" ht="17.100000000000001" customHeight="1" x14ac:dyDescent="0.2">
      <c r="A15" s="15" t="s">
        <v>6</v>
      </c>
      <c r="B15" s="17">
        <f>[11]Novembro!$E$5</f>
        <v>79.541666666666671</v>
      </c>
      <c r="C15" s="17">
        <f>[11]Novembro!$E$6</f>
        <v>71.583333333333329</v>
      </c>
      <c r="D15" s="17">
        <f>[11]Novembro!$E$7</f>
        <v>84.375</v>
      </c>
      <c r="E15" s="17">
        <f>[11]Novembro!$E$8</f>
        <v>77.958333333333329</v>
      </c>
      <c r="F15" s="17">
        <f>[11]Novembro!$E$9</f>
        <v>69.25</v>
      </c>
      <c r="G15" s="17">
        <f>[11]Novembro!$E$10</f>
        <v>85.857142857142861</v>
      </c>
      <c r="H15" s="17">
        <f>[11]Novembro!$E$11</f>
        <v>76.416666666666671</v>
      </c>
      <c r="I15" s="17">
        <f>[11]Novembro!$E$12</f>
        <v>88</v>
      </c>
      <c r="J15" s="17">
        <f>[11]Novembro!$E$13</f>
        <v>75.541666666666671</v>
      </c>
      <c r="K15" s="17">
        <f>[11]Novembro!$E$14</f>
        <v>74.5</v>
      </c>
      <c r="L15" s="17">
        <f>[11]Novembro!$E$15</f>
        <v>70.333333333333329</v>
      </c>
      <c r="M15" s="17">
        <f>[11]Novembro!$E$16</f>
        <v>85.083333333333329</v>
      </c>
      <c r="N15" s="17">
        <f>[11]Novembro!$E$17</f>
        <v>78.708333333333329</v>
      </c>
      <c r="O15" s="17">
        <f>[11]Novembro!$E$18</f>
        <v>64.666666666666671</v>
      </c>
      <c r="P15" s="17">
        <f>[11]Novembro!$E$19</f>
        <v>53.833333333333336</v>
      </c>
      <c r="Q15" s="17">
        <f>[11]Novembro!$E$20</f>
        <v>51.208333333333336</v>
      </c>
      <c r="R15" s="17">
        <f>[11]Novembro!$E$21</f>
        <v>51.833333333333336</v>
      </c>
      <c r="S15" s="17">
        <f>[11]Novembro!$E$22</f>
        <v>58.708333333333336</v>
      </c>
      <c r="T15" s="17">
        <f>[11]Novembro!$E$23</f>
        <v>72.208333333333329</v>
      </c>
      <c r="U15" s="17">
        <f>[11]Novembro!$E$24</f>
        <v>74.333333333333329</v>
      </c>
      <c r="V15" s="17">
        <f>[11]Novembro!$E$25</f>
        <v>80.75</v>
      </c>
      <c r="W15" s="17">
        <f>[11]Novembro!$E$26</f>
        <v>81.916666666666671</v>
      </c>
      <c r="X15" s="17">
        <f>[11]Novembro!$E$27</f>
        <v>79.833333333333329</v>
      </c>
      <c r="Y15" s="17">
        <f>[11]Novembro!$E$28</f>
        <v>79.5</v>
      </c>
      <c r="Z15" s="17">
        <f>[11]Novembro!$E$29</f>
        <v>85.833333333333329</v>
      </c>
      <c r="AA15" s="17">
        <f>[11]Novembro!$E$30</f>
        <v>91.166666666666671</v>
      </c>
      <c r="AB15" s="17">
        <f>[11]Novembro!$E$31</f>
        <v>78.666666666666671</v>
      </c>
      <c r="AC15" s="17">
        <f>[11]Novembro!$E$32</f>
        <v>79.458333333333329</v>
      </c>
      <c r="AD15" s="17">
        <f>[11]Novembro!$E$33</f>
        <v>85.916666666666671</v>
      </c>
      <c r="AE15" s="17">
        <f>[11]Novembro!$E$34</f>
        <v>87.25</v>
      </c>
      <c r="AF15" s="36">
        <f t="shared" ref="AF15:AF32" si="3">AVERAGE(B15:AE15)</f>
        <v>75.807738095238079</v>
      </c>
    </row>
    <row r="16" spans="1:34" ht="17.100000000000001" customHeight="1" x14ac:dyDescent="0.2">
      <c r="A16" s="15" t="s">
        <v>7</v>
      </c>
      <c r="B16" s="17">
        <f>[12]Novembro!$E$5</f>
        <v>77.958333333333329</v>
      </c>
      <c r="C16" s="17">
        <f>[12]Novembro!$E$6</f>
        <v>81.25</v>
      </c>
      <c r="D16" s="17">
        <f>[12]Novembro!$E$7</f>
        <v>74.458333333333329</v>
      </c>
      <c r="E16" s="17">
        <f>[12]Novembro!$E$8</f>
        <v>80.583333333333329</v>
      </c>
      <c r="F16" s="17">
        <f>[12]Novembro!$E$9</f>
        <v>80.541666666666671</v>
      </c>
      <c r="G16" s="17">
        <f>[12]Novembro!$E$10</f>
        <v>74.583333333333329</v>
      </c>
      <c r="H16" s="17">
        <f>[12]Novembro!$E$11</f>
        <v>77.958333333333329</v>
      </c>
      <c r="I16" s="17">
        <f>[12]Novembro!$E$12</f>
        <v>85.583333333333329</v>
      </c>
      <c r="J16" s="17">
        <f>[12]Novembro!$E$13</f>
        <v>73.208333333333329</v>
      </c>
      <c r="K16" s="17">
        <f>[12]Novembro!$E$14</f>
        <v>57.625</v>
      </c>
      <c r="L16" s="17">
        <f>[12]Novembro!$E$15</f>
        <v>68.291666666666671</v>
      </c>
      <c r="M16" s="17">
        <f>[12]Novembro!$E$16</f>
        <v>84.5</v>
      </c>
      <c r="N16" s="17">
        <f>[12]Novembro!$E$17</f>
        <v>75.791666666666671</v>
      </c>
      <c r="O16" s="17">
        <f>[12]Novembro!$E$18</f>
        <v>61</v>
      </c>
      <c r="P16" s="17">
        <f>[12]Novembro!$E$19</f>
        <v>56.958333333333336</v>
      </c>
      <c r="Q16" s="17">
        <f>[12]Novembro!$E$20</f>
        <v>50.708333333333336</v>
      </c>
      <c r="R16" s="17">
        <f>[12]Novembro!$E$21</f>
        <v>45.75</v>
      </c>
      <c r="S16" s="17">
        <f>[12]Novembro!$E$22</f>
        <v>38.75</v>
      </c>
      <c r="T16" s="17">
        <f>[12]Novembro!$E$23</f>
        <v>50</v>
      </c>
      <c r="U16" s="17">
        <f>[12]Novembro!$E$24</f>
        <v>74</v>
      </c>
      <c r="V16" s="17">
        <f>[12]Novembro!$E$25</f>
        <v>77.625</v>
      </c>
      <c r="W16" s="17">
        <f>[12]Novembro!$E$26</f>
        <v>90.875</v>
      </c>
      <c r="X16" s="17">
        <f>[12]Novembro!$E$27</f>
        <v>79.875</v>
      </c>
      <c r="Y16" s="17">
        <f>[12]Novembro!$E$28</f>
        <v>69.916666666666671</v>
      </c>
      <c r="Z16" s="17">
        <f>[12]Novembro!$E$29</f>
        <v>83.125</v>
      </c>
      <c r="AA16" s="17">
        <f>[12]Novembro!$E$30</f>
        <v>90.708333333333329</v>
      </c>
      <c r="AB16" s="17">
        <f>[12]Novembro!$E$31</f>
        <v>83.083333333333329</v>
      </c>
      <c r="AC16" s="17">
        <f>[12]Novembro!$E$32</f>
        <v>79.916666666666671</v>
      </c>
      <c r="AD16" s="17">
        <f>[12]Novembro!$E$33</f>
        <v>81.458333333333329</v>
      </c>
      <c r="AE16" s="17">
        <f>[12]Novembro!$E$34</f>
        <v>78.75</v>
      </c>
      <c r="AF16" s="36">
        <f t="shared" si="3"/>
        <v>72.827777777777769</v>
      </c>
    </row>
    <row r="17" spans="1:33" ht="17.100000000000001" customHeight="1" x14ac:dyDescent="0.2">
      <c r="A17" s="15" t="s">
        <v>8</v>
      </c>
      <c r="B17" s="17">
        <f>[13]Novembro!$E$5</f>
        <v>83.833333333333329</v>
      </c>
      <c r="C17" s="17">
        <f>[13]Novembro!$E$6</f>
        <v>81.173913043478265</v>
      </c>
      <c r="D17" s="17">
        <f>[13]Novembro!$E$7</f>
        <v>80.333333333333329</v>
      </c>
      <c r="E17" s="17">
        <f>[13]Novembro!$E$8</f>
        <v>81.916666666666671</v>
      </c>
      <c r="F17" s="17">
        <f>[13]Novembro!$E$9</f>
        <v>77.208333333333329</v>
      </c>
      <c r="G17" s="17">
        <f>[13]Novembro!$E$10</f>
        <v>71.791666666666671</v>
      </c>
      <c r="H17" s="17">
        <f>[13]Novembro!$E$11</f>
        <v>85.041666666666671</v>
      </c>
      <c r="I17" s="17">
        <f>[13]Novembro!$E$12</f>
        <v>84.958333333333329</v>
      </c>
      <c r="J17" s="17">
        <f>[13]Novembro!$E$13</f>
        <v>76.5</v>
      </c>
      <c r="K17" s="17">
        <f>[13]Novembro!$E$14</f>
        <v>66.5</v>
      </c>
      <c r="L17" s="17">
        <f>[13]Novembro!$E$15</f>
        <v>75.5</v>
      </c>
      <c r="M17" s="17">
        <f>[13]Novembro!$E$16</f>
        <v>84.833333333333329</v>
      </c>
      <c r="N17" s="17">
        <f>[13]Novembro!$E$17</f>
        <v>78.25</v>
      </c>
      <c r="O17" s="17">
        <f>[13]Novembro!$E$18</f>
        <v>61.791666666666664</v>
      </c>
      <c r="P17" s="17">
        <f>[13]Novembro!$E$19</f>
        <v>60.708333333333336</v>
      </c>
      <c r="Q17" s="17">
        <f>[13]Novembro!$E$20</f>
        <v>54</v>
      </c>
      <c r="R17" s="17">
        <f>[13]Novembro!$E$21</f>
        <v>50.333333333333336</v>
      </c>
      <c r="S17" s="17">
        <f>[13]Novembro!$E$22</f>
        <v>51.416666666666664</v>
      </c>
      <c r="T17" s="17">
        <f>[13]Novembro!$E$23</f>
        <v>56.375</v>
      </c>
      <c r="U17" s="17">
        <f>[13]Novembro!$E$24</f>
        <v>81.5</v>
      </c>
      <c r="V17" s="17">
        <f>[13]Novembro!$E$25</f>
        <v>83.333333333333329</v>
      </c>
      <c r="W17" s="17">
        <f>[13]Novembro!$E$26</f>
        <v>87</v>
      </c>
      <c r="X17" s="17">
        <f>[13]Novembro!$E$27</f>
        <v>76.916666666666671</v>
      </c>
      <c r="Y17" s="17">
        <f>[13]Novembro!$E$28</f>
        <v>80.25</v>
      </c>
      <c r="Z17" s="17">
        <f>[13]Novembro!$E$29</f>
        <v>87.791666666666671</v>
      </c>
      <c r="AA17" s="17">
        <f>[13]Novembro!$E$30</f>
        <v>84.791666666666671</v>
      </c>
      <c r="AB17" s="17">
        <f>[13]Novembro!$E$31</f>
        <v>75.333333333333329</v>
      </c>
      <c r="AC17" s="17">
        <f>[13]Novembro!$E$32</f>
        <v>75.333333333333329</v>
      </c>
      <c r="AD17" s="17">
        <f>[13]Novembro!$E$33</f>
        <v>67.583333333333329</v>
      </c>
      <c r="AE17" s="17">
        <f>[13]Novembro!$E$34</f>
        <v>76.458333333333329</v>
      </c>
      <c r="AF17" s="36">
        <f t="shared" si="3"/>
        <v>74.625241545893729</v>
      </c>
    </row>
    <row r="18" spans="1:33" ht="17.100000000000001" customHeight="1" x14ac:dyDescent="0.2">
      <c r="A18" s="15" t="s">
        <v>9</v>
      </c>
      <c r="B18" s="17">
        <f>[14]Novembro!$E$5</f>
        <v>73.5</v>
      </c>
      <c r="C18" s="17">
        <f>[14]Novembro!$E$6</f>
        <v>74.541666666666671</v>
      </c>
      <c r="D18" s="17">
        <f>[14]Novembro!$E$7</f>
        <v>80.375</v>
      </c>
      <c r="E18" s="17">
        <f>[14]Novembro!$E$8</f>
        <v>83.25</v>
      </c>
      <c r="F18" s="17">
        <f>[14]Novembro!$E$9</f>
        <v>75.041666666666671</v>
      </c>
      <c r="G18" s="17">
        <f>[14]Novembro!$E$10</f>
        <v>66.541666666666671</v>
      </c>
      <c r="H18" s="17">
        <f>[14]Novembro!$E$11</f>
        <v>73.458333333333329</v>
      </c>
      <c r="I18" s="17">
        <f>[14]Novembro!$E$12</f>
        <v>83.041666666666671</v>
      </c>
      <c r="J18" s="17">
        <f>[14]Novembro!$E$13</f>
        <v>70.458333333333329</v>
      </c>
      <c r="K18" s="17">
        <f>[14]Novembro!$E$14</f>
        <v>59.083333333333336</v>
      </c>
      <c r="L18" s="17">
        <f>[14]Novembro!$E$15</f>
        <v>60.5</v>
      </c>
      <c r="M18" s="17">
        <f>[14]Novembro!$E$16</f>
        <v>84.708333333333329</v>
      </c>
      <c r="N18" s="17">
        <f>[14]Novembro!$E$17</f>
        <v>70.958333333333329</v>
      </c>
      <c r="O18" s="17">
        <f>[14]Novembro!$E$18</f>
        <v>60.333333333333336</v>
      </c>
      <c r="P18" s="17">
        <f>[14]Novembro!$E$19</f>
        <v>57.083333333333336</v>
      </c>
      <c r="Q18" s="17">
        <f>[14]Novembro!$E$20</f>
        <v>50.208333333333336</v>
      </c>
      <c r="R18" s="17">
        <f>[14]Novembro!$E$21</f>
        <v>45.666666666666664</v>
      </c>
      <c r="S18" s="17">
        <f>[14]Novembro!$E$22</f>
        <v>42.416666666666664</v>
      </c>
      <c r="T18" s="17">
        <f>[14]Novembro!$E$23</f>
        <v>49.916666666666664</v>
      </c>
      <c r="U18" s="17">
        <f>[14]Novembro!$E$24</f>
        <v>78.25</v>
      </c>
      <c r="V18" s="17">
        <f>[14]Novembro!$E$25</f>
        <v>79.125</v>
      </c>
      <c r="W18" s="17">
        <f>[14]Novembro!$E$26</f>
        <v>89</v>
      </c>
      <c r="X18" s="17">
        <f>[14]Novembro!$E$27</f>
        <v>78.25</v>
      </c>
      <c r="Y18" s="17">
        <f>[14]Novembro!$E$28</f>
        <v>74.583333333333329</v>
      </c>
      <c r="Z18" s="17">
        <f>[14]Novembro!$E$29</f>
        <v>87.375</v>
      </c>
      <c r="AA18" s="17">
        <f>[14]Novembro!$E$30</f>
        <v>85.083333333333329</v>
      </c>
      <c r="AB18" s="17">
        <f>[14]Novembro!$E$31</f>
        <v>78.541666666666671</v>
      </c>
      <c r="AC18" s="17">
        <f>[14]Novembro!$E$32</f>
        <v>75.333333333333329</v>
      </c>
      <c r="AD18" s="17">
        <f>[14]Novembro!$E$33</f>
        <v>69.416666666666671</v>
      </c>
      <c r="AE18" s="17">
        <f>[14]Novembro!$E$34</f>
        <v>77.5</v>
      </c>
      <c r="AF18" s="36">
        <f t="shared" si="3"/>
        <v>71.118055555555571</v>
      </c>
    </row>
    <row r="19" spans="1:33" ht="17.100000000000001" customHeight="1" x14ac:dyDescent="0.2">
      <c r="A19" s="15" t="s">
        <v>47</v>
      </c>
      <c r="B19" s="17">
        <f>[15]Novembro!$E$5</f>
        <v>69.458333333333329</v>
      </c>
      <c r="C19" s="17">
        <f>[15]Novembro!$E$6</f>
        <v>74.375</v>
      </c>
      <c r="D19" s="17">
        <f>[15]Novembro!$E$7</f>
        <v>73.625</v>
      </c>
      <c r="E19" s="17">
        <f>[15]Novembro!$E$8</f>
        <v>78.458333333333329</v>
      </c>
      <c r="F19" s="17">
        <f>[15]Novembro!$E$9</f>
        <v>76.043478260869563</v>
      </c>
      <c r="G19" s="17">
        <f>[15]Novembro!$E$10</f>
        <v>75.958333333333329</v>
      </c>
      <c r="H19" s="17">
        <f>[15]Novembro!$E$11</f>
        <v>74</v>
      </c>
      <c r="I19" s="17">
        <f>[15]Novembro!$E$12</f>
        <v>80.625</v>
      </c>
      <c r="J19" s="17">
        <f>[15]Novembro!$E$13</f>
        <v>71.541666666666671</v>
      </c>
      <c r="K19" s="17">
        <f>[15]Novembro!$E$14</f>
        <v>61.791666666666664</v>
      </c>
      <c r="L19" s="17">
        <f>[15]Novembro!$E$15</f>
        <v>65.695652173913047</v>
      </c>
      <c r="M19" s="17">
        <f>[15]Novembro!$E$16</f>
        <v>87.75</v>
      </c>
      <c r="N19" s="17">
        <f>[15]Novembro!$E$17</f>
        <v>74.375</v>
      </c>
      <c r="O19" s="17">
        <f>[15]Novembro!$E$18</f>
        <v>57.333333333333336</v>
      </c>
      <c r="P19" s="17">
        <f>[15]Novembro!$E$19</f>
        <v>56.791666666666664</v>
      </c>
      <c r="Q19" s="17">
        <f>[15]Novembro!$E$20</f>
        <v>52</v>
      </c>
      <c r="R19" s="17">
        <f>[15]Novembro!$E$21</f>
        <v>47.541666666666664</v>
      </c>
      <c r="S19" s="17">
        <f>[15]Novembro!$E$22</f>
        <v>47.625</v>
      </c>
      <c r="T19" s="17">
        <f>[15]Novembro!$E$23</f>
        <v>63.166666666666664</v>
      </c>
      <c r="U19" s="17">
        <f>[15]Novembro!$E$24</f>
        <v>77.666666666666671</v>
      </c>
      <c r="V19" s="17">
        <f>[15]Novembro!$E$25</f>
        <v>73.565217391304344</v>
      </c>
      <c r="W19" s="17">
        <f>[15]Novembro!$E$26</f>
        <v>86.791666666666671</v>
      </c>
      <c r="X19" s="17">
        <f>[15]Novembro!$E$27</f>
        <v>76.416666666666671</v>
      </c>
      <c r="Y19" s="17">
        <f>[15]Novembro!$E$28</f>
        <v>71.083333333333329</v>
      </c>
      <c r="Z19" s="17">
        <f>[15]Novembro!$E$29</f>
        <v>82.739130434782609</v>
      </c>
      <c r="AA19" s="17">
        <f>[15]Novembro!$E$30</f>
        <v>89.666666666666671</v>
      </c>
      <c r="AB19" s="17">
        <f>[15]Novembro!$E$31</f>
        <v>86.291666666666671</v>
      </c>
      <c r="AC19" s="17">
        <f>[15]Novembro!$E$32</f>
        <v>81.041666666666671</v>
      </c>
      <c r="AD19" s="17">
        <f>[15]Novembro!$E$33</f>
        <v>73.791666666666671</v>
      </c>
      <c r="AE19" s="17">
        <f>[15]Novembro!$E$34</f>
        <v>72.125</v>
      </c>
      <c r="AF19" s="36">
        <f t="shared" si="3"/>
        <v>71.97783816425121</v>
      </c>
    </row>
    <row r="20" spans="1:33" ht="17.100000000000001" customHeight="1" x14ac:dyDescent="0.2">
      <c r="A20" s="15" t="s">
        <v>10</v>
      </c>
      <c r="B20" s="17">
        <f>[16]Novembro!$E$5</f>
        <v>77.25</v>
      </c>
      <c r="C20" s="17">
        <f>[16]Novembro!$E$6</f>
        <v>75.541666666666671</v>
      </c>
      <c r="D20" s="17">
        <f>[16]Novembro!$E$7</f>
        <v>71.166666666666671</v>
      </c>
      <c r="E20" s="17">
        <f>[16]Novembro!$E$8</f>
        <v>84.041666666666671</v>
      </c>
      <c r="F20" s="17">
        <f>[16]Novembro!$E$9</f>
        <v>77.666666666666671</v>
      </c>
      <c r="G20" s="17">
        <f>[16]Novembro!$E$10</f>
        <v>71.75</v>
      </c>
      <c r="H20" s="17">
        <f>[16]Novembro!$E$11</f>
        <v>80.25</v>
      </c>
      <c r="I20" s="17">
        <f>[16]Novembro!$E$12</f>
        <v>84.583333333333329</v>
      </c>
      <c r="J20" s="17">
        <f>[16]Novembro!$E$13</f>
        <v>73.583333333333329</v>
      </c>
      <c r="K20" s="17">
        <f>[16]Novembro!$E$14</f>
        <v>65.416666666666671</v>
      </c>
      <c r="L20" s="17">
        <f>[16]Novembro!$E$15</f>
        <v>68.083333333333329</v>
      </c>
      <c r="M20" s="17">
        <f>[16]Novembro!$E$16</f>
        <v>82.25</v>
      </c>
      <c r="N20" s="17">
        <f>[16]Novembro!$E$17</f>
        <v>73.88</v>
      </c>
      <c r="O20" s="17">
        <f>[16]Novembro!$E$18</f>
        <v>58.478260869565219</v>
      </c>
      <c r="P20" s="17">
        <f>[16]Novembro!$E$19</f>
        <v>58.625</v>
      </c>
      <c r="Q20" s="17">
        <f>[16]Novembro!$E$20</f>
        <v>54.375</v>
      </c>
      <c r="R20" s="17">
        <f>[16]Novembro!$E$21</f>
        <v>51.916666666666664</v>
      </c>
      <c r="S20" s="17">
        <f>[16]Novembro!$E$22</f>
        <v>49.583333333333336</v>
      </c>
      <c r="T20" s="17">
        <f>[16]Novembro!$E$23</f>
        <v>51.625</v>
      </c>
      <c r="U20" s="17">
        <f>[16]Novembro!$E$24</f>
        <v>72.833333333333329</v>
      </c>
      <c r="V20" s="17">
        <f>[16]Novembro!$E$25</f>
        <v>78</v>
      </c>
      <c r="W20" s="17">
        <f>[16]Novembro!$E$26</f>
        <v>90.916666666666671</v>
      </c>
      <c r="X20" s="17">
        <f>[16]Novembro!$E$27</f>
        <v>79.25</v>
      </c>
      <c r="Y20" s="17">
        <f>[16]Novembro!$E$28</f>
        <v>74.791666666666671</v>
      </c>
      <c r="Z20" s="17">
        <f>[16]Novembro!$E$29</f>
        <v>84.958333333333329</v>
      </c>
      <c r="AA20" s="17">
        <f>[16]Novembro!$E$30</f>
        <v>90.083333333333329</v>
      </c>
      <c r="AB20" s="17">
        <f>[16]Novembro!$E$31</f>
        <v>76.666666666666671</v>
      </c>
      <c r="AC20" s="17">
        <f>[16]Novembro!$E$32</f>
        <v>76.166666666666671</v>
      </c>
      <c r="AD20" s="17">
        <f>[16]Novembro!$E$33</f>
        <v>70.333333333333329</v>
      </c>
      <c r="AE20" s="17">
        <f>[16]Novembro!$E$34</f>
        <v>74.416666666666671</v>
      </c>
      <c r="AF20" s="36">
        <f t="shared" si="3"/>
        <v>72.616108695652173</v>
      </c>
    </row>
    <row r="21" spans="1:33" ht="17.100000000000001" customHeight="1" x14ac:dyDescent="0.2">
      <c r="A21" s="15" t="s">
        <v>11</v>
      </c>
      <c r="B21" s="17">
        <f>[17]Novembro!$E$5</f>
        <v>75.291666666666671</v>
      </c>
      <c r="C21" s="17">
        <f>[17]Novembro!$E$6</f>
        <v>82.5</v>
      </c>
      <c r="D21" s="17">
        <f>[17]Novembro!$E$7</f>
        <v>76.458333333333329</v>
      </c>
      <c r="E21" s="17">
        <f>[17]Novembro!$E$8</f>
        <v>75.25</v>
      </c>
      <c r="F21" s="17">
        <f>[17]Novembro!$E$9</f>
        <v>84.583333333333329</v>
      </c>
      <c r="G21" s="17">
        <f>[17]Novembro!$E$10</f>
        <v>82.875</v>
      </c>
      <c r="H21" s="17">
        <f>[17]Novembro!$E$11</f>
        <v>78.208333333333329</v>
      </c>
      <c r="I21" s="17">
        <f>[17]Novembro!$E$12</f>
        <v>89.75</v>
      </c>
      <c r="J21" s="17">
        <f>[17]Novembro!$E$13</f>
        <v>78.208333333333329</v>
      </c>
      <c r="K21" s="17">
        <f>[17]Novembro!$E$14</f>
        <v>72.208333333333329</v>
      </c>
      <c r="L21" s="17">
        <f>[17]Novembro!$E$15</f>
        <v>73.583333333333329</v>
      </c>
      <c r="M21" s="17">
        <f>[17]Novembro!$E$16</f>
        <v>88.125</v>
      </c>
      <c r="N21" s="17">
        <f>[17]Novembro!$E$17</f>
        <v>73.583333333333329</v>
      </c>
      <c r="O21" s="17">
        <f>[17]Novembro!$E$18</f>
        <v>55.125</v>
      </c>
      <c r="P21" s="17">
        <f>[17]Novembro!$E$19</f>
        <v>54.208333333333336</v>
      </c>
      <c r="Q21" s="17">
        <f>[17]Novembro!$E$20</f>
        <v>54.875</v>
      </c>
      <c r="R21" s="17">
        <f>[17]Novembro!$E$21</f>
        <v>52.625</v>
      </c>
      <c r="S21" s="17">
        <f>[17]Novembro!$E$22</f>
        <v>47.625</v>
      </c>
      <c r="T21" s="17">
        <f>[17]Novembro!$E$23</f>
        <v>61.833333333333336</v>
      </c>
      <c r="U21" s="17">
        <f>[17]Novembro!$E$24</f>
        <v>75.791666666666671</v>
      </c>
      <c r="V21" s="17">
        <f>[17]Novembro!$E$25</f>
        <v>70.541666666666671</v>
      </c>
      <c r="W21" s="17">
        <f>[17]Novembro!$E$26</f>
        <v>93.75</v>
      </c>
      <c r="X21" s="17">
        <f>[17]Novembro!$E$27</f>
        <v>81.086956521739125</v>
      </c>
      <c r="Y21" s="17">
        <f>[17]Novembro!$E$28</f>
        <v>74.541666666666671</v>
      </c>
      <c r="Z21" s="17">
        <f>[17]Novembro!$E$29</f>
        <v>83.541666666666671</v>
      </c>
      <c r="AA21" s="17">
        <f>[17]Novembro!$E$30</f>
        <v>88.307692307692307</v>
      </c>
      <c r="AB21" s="17">
        <f>[17]Novembro!$E$31</f>
        <v>88.875</v>
      </c>
      <c r="AC21" s="17">
        <f>[17]Novembro!$E$32</f>
        <v>86.208333333333329</v>
      </c>
      <c r="AD21" s="17">
        <f>[17]Novembro!$E$33</f>
        <v>88.083333333333329</v>
      </c>
      <c r="AE21" s="17">
        <f>[17]Novembro!$E$34</f>
        <v>82.208333333333329</v>
      </c>
      <c r="AF21" s="36">
        <f t="shared" si="3"/>
        <v>75.661766072092178</v>
      </c>
    </row>
    <row r="22" spans="1:33" ht="17.100000000000001" customHeight="1" x14ac:dyDescent="0.2">
      <c r="A22" s="15" t="s">
        <v>12</v>
      </c>
      <c r="B22" s="17">
        <f>[18]Novembro!$E$5</f>
        <v>72</v>
      </c>
      <c r="C22" s="17">
        <f>[18]Novembro!$E$6</f>
        <v>72.166666666666671</v>
      </c>
      <c r="D22" s="17">
        <f>[18]Novembro!$E$7</f>
        <v>77.75</v>
      </c>
      <c r="E22" s="17">
        <f>[18]Novembro!$E$8</f>
        <v>82.041666666666671</v>
      </c>
      <c r="F22" s="17">
        <f>[18]Novembro!$E$9</f>
        <v>76.583333333333329</v>
      </c>
      <c r="G22" s="17">
        <f>[18]Novembro!$E$10</f>
        <v>78.791666666666671</v>
      </c>
      <c r="H22" s="17">
        <f>[18]Novembro!$E$11</f>
        <v>75.916666666666671</v>
      </c>
      <c r="I22" s="17">
        <f>[18]Novembro!$E$12</f>
        <v>83.958333333333329</v>
      </c>
      <c r="J22" s="17">
        <f>[18]Novembro!$E$13</f>
        <v>75.625</v>
      </c>
      <c r="K22" s="17">
        <f>[18]Novembro!$E$14</f>
        <v>72.166666666666671</v>
      </c>
      <c r="L22" s="17">
        <f>[18]Novembro!$E$15</f>
        <v>72.458333333333329</v>
      </c>
      <c r="M22" s="17">
        <f>[18]Novembro!$E$16</f>
        <v>87.166666666666671</v>
      </c>
      <c r="N22" s="17">
        <f>[18]Novembro!$E$17</f>
        <v>75.5</v>
      </c>
      <c r="O22" s="17">
        <f>[18]Novembro!$E$18</f>
        <v>52.875</v>
      </c>
      <c r="P22" s="17">
        <f>[18]Novembro!$E$19</f>
        <v>51.875</v>
      </c>
      <c r="Q22" s="17">
        <f>[18]Novembro!$E$20</f>
        <v>57.208333333333336</v>
      </c>
      <c r="R22" s="17">
        <f>[18]Novembro!$E$21</f>
        <v>55.541666666666664</v>
      </c>
      <c r="S22" s="17">
        <f>[18]Novembro!$E$22</f>
        <v>55.25</v>
      </c>
      <c r="T22" s="17">
        <f>[18]Novembro!$E$23</f>
        <v>77.125</v>
      </c>
      <c r="U22" s="17">
        <f>[18]Novembro!$E$24</f>
        <v>90.958333333333329</v>
      </c>
      <c r="V22" s="17">
        <f>[18]Novembro!$E$25</f>
        <v>81.708333333333329</v>
      </c>
      <c r="W22" s="17">
        <f>[18]Novembro!$E$26</f>
        <v>90.625</v>
      </c>
      <c r="X22" s="17">
        <f>[18]Novembro!$E$27</f>
        <v>79.083333333333329</v>
      </c>
      <c r="Y22" s="17">
        <f>[18]Novembro!$E$28</f>
        <v>73.833333333333329</v>
      </c>
      <c r="Z22" s="17">
        <f>[18]Novembro!$E$29</f>
        <v>79.041666666666671</v>
      </c>
      <c r="AA22" s="17">
        <f>[18]Novembro!$E$30</f>
        <v>89.75</v>
      </c>
      <c r="AB22" s="17">
        <f>[18]Novembro!$E$31</f>
        <v>84.458333333333329</v>
      </c>
      <c r="AC22" s="17">
        <f>[18]Novembro!$E$32</f>
        <v>81.25</v>
      </c>
      <c r="AD22" s="17">
        <f>[18]Novembro!$E$33</f>
        <v>78.458333333333329</v>
      </c>
      <c r="AE22" s="17">
        <f>[18]Novembro!$E$34</f>
        <v>74.083333333333329</v>
      </c>
      <c r="AF22" s="36">
        <f t="shared" si="3"/>
        <v>75.174999999999997</v>
      </c>
    </row>
    <row r="23" spans="1:33" ht="17.100000000000001" customHeight="1" x14ac:dyDescent="0.2">
      <c r="A23" s="15" t="s">
        <v>13</v>
      </c>
      <c r="B23" s="17" t="str">
        <f>[19]Novembro!$E$5</f>
        <v>*</v>
      </c>
      <c r="C23" s="17" t="str">
        <f>[19]Novembro!$E$6</f>
        <v>*</v>
      </c>
      <c r="D23" s="17" t="str">
        <f>[19]Novembro!$E$7</f>
        <v>*</v>
      </c>
      <c r="E23" s="17" t="str">
        <f>[19]Novembro!$E$8</f>
        <v>*</v>
      </c>
      <c r="F23" s="17">
        <f>[19]Novembro!$E$9</f>
        <v>64.714285714285708</v>
      </c>
      <c r="G23" s="17">
        <f>[19]Novembro!$E$10</f>
        <v>81.0625</v>
      </c>
      <c r="H23" s="17">
        <f>[19]Novembro!$E$11</f>
        <v>53.857142857142854</v>
      </c>
      <c r="I23" s="17">
        <f>[19]Novembro!$E$12</f>
        <v>78.913043478260875</v>
      </c>
      <c r="J23" s="17">
        <f>[19]Novembro!$E$13</f>
        <v>69.777777777777771</v>
      </c>
      <c r="K23" s="17">
        <f>[19]Novembro!$E$14</f>
        <v>71.5</v>
      </c>
      <c r="L23" s="17">
        <f>[19]Novembro!$E$15</f>
        <v>66.954545454545453</v>
      </c>
      <c r="M23" s="17">
        <f>[19]Novembro!$E$16</f>
        <v>76.8</v>
      </c>
      <c r="N23" s="17">
        <f>[19]Novembro!$E$17</f>
        <v>72.708333333333329</v>
      </c>
      <c r="O23" s="17">
        <f>[19]Novembro!$E$18</f>
        <v>56.666666666666664</v>
      </c>
      <c r="P23" s="17">
        <f>[19]Novembro!$E$19</f>
        <v>50.791666666666664</v>
      </c>
      <c r="Q23" s="17">
        <f>[19]Novembro!$E$20</f>
        <v>55.958333333333336</v>
      </c>
      <c r="R23" s="17">
        <f>[19]Novembro!$E$21</f>
        <v>52.625</v>
      </c>
      <c r="S23" s="17">
        <f>[19]Novembro!$E$22</f>
        <v>50.25</v>
      </c>
      <c r="T23" s="17">
        <f>[19]Novembro!$E$23</f>
        <v>70.416666666666671</v>
      </c>
      <c r="U23" s="17">
        <f>[19]Novembro!$E$24</f>
        <v>84.458333333333329</v>
      </c>
      <c r="V23" s="17">
        <f>[19]Novembro!$E$25</f>
        <v>79.291666666666671</v>
      </c>
      <c r="W23" s="17">
        <f>[19]Novembro!$E$26</f>
        <v>89.25</v>
      </c>
      <c r="X23" s="17">
        <f>[19]Novembro!$E$27</f>
        <v>81.666666666666671</v>
      </c>
      <c r="Y23" s="17">
        <f>[19]Novembro!$E$28</f>
        <v>77.375</v>
      </c>
      <c r="Z23" s="17">
        <f>[19]Novembro!$E$29</f>
        <v>76.375</v>
      </c>
      <c r="AA23" s="17">
        <f>[19]Novembro!$E$30</f>
        <v>86.583333333333329</v>
      </c>
      <c r="AB23" s="17">
        <f>[19]Novembro!$E$31</f>
        <v>82.208333333333329</v>
      </c>
      <c r="AC23" s="17">
        <f>[19]Novembro!$E$32</f>
        <v>88</v>
      </c>
      <c r="AD23" s="17">
        <f>[19]Novembro!$E$33</f>
        <v>78.833333333333329</v>
      </c>
      <c r="AE23" s="17">
        <f>[19]Novembro!$E$34</f>
        <v>70.375</v>
      </c>
      <c r="AF23" s="36">
        <f t="shared" si="3"/>
        <v>71.823562639051758</v>
      </c>
    </row>
    <row r="24" spans="1:33" ht="17.100000000000001" customHeight="1" x14ac:dyDescent="0.2">
      <c r="A24" s="15" t="s">
        <v>14</v>
      </c>
      <c r="B24" s="17">
        <f>[20]Novembro!$E$5</f>
        <v>74.458333333333329</v>
      </c>
      <c r="C24" s="17">
        <f>[20]Novembro!$E$6</f>
        <v>70.458333333333329</v>
      </c>
      <c r="D24" s="17">
        <f>[20]Novembro!$E$7</f>
        <v>79.708333333333329</v>
      </c>
      <c r="E24" s="17">
        <f>[20]Novembro!$E$8</f>
        <v>81.375</v>
      </c>
      <c r="F24" s="17">
        <f>[20]Novembro!$E$9</f>
        <v>72.166666666666671</v>
      </c>
      <c r="G24" s="17">
        <f>[20]Novembro!$E$10</f>
        <v>62.19047619047619</v>
      </c>
      <c r="H24" s="17">
        <f>[20]Novembro!$E$11</f>
        <v>66.083333333333329</v>
      </c>
      <c r="I24" s="17">
        <f>[20]Novembro!$E$12</f>
        <v>80.416666666666671</v>
      </c>
      <c r="J24" s="17">
        <f>[20]Novembro!$E$13</f>
        <v>74.083333333333329</v>
      </c>
      <c r="K24" s="17">
        <f>[20]Novembro!$E$14</f>
        <v>65.458333333333329</v>
      </c>
      <c r="L24" s="17">
        <f>[20]Novembro!$E$15</f>
        <v>66.708333333333329</v>
      </c>
      <c r="M24" s="17">
        <f>[20]Novembro!$E$16</f>
        <v>81.75</v>
      </c>
      <c r="N24" s="17">
        <f>[20]Novembro!$E$17</f>
        <v>72.333333333333329</v>
      </c>
      <c r="O24" s="17">
        <f>[20]Novembro!$E$18</f>
        <v>69.208333333333329</v>
      </c>
      <c r="P24" s="17">
        <f>[20]Novembro!$E$19</f>
        <v>64.541666666666671</v>
      </c>
      <c r="Q24" s="17">
        <f>[20]Novembro!$E$20</f>
        <v>56.791666666666664</v>
      </c>
      <c r="R24" s="17">
        <f>[20]Novembro!$E$21</f>
        <v>49.666666666666664</v>
      </c>
      <c r="S24" s="17">
        <f>[20]Novembro!$E$22</f>
        <v>49.791666666666664</v>
      </c>
      <c r="T24" s="17">
        <f>[20]Novembro!$E$23</f>
        <v>58.5</v>
      </c>
      <c r="U24" s="17">
        <f>[20]Novembro!$E$24</f>
        <v>87.541666666666671</v>
      </c>
      <c r="V24" s="17">
        <f>[20]Novembro!$E$25</f>
        <v>77.458333333333329</v>
      </c>
      <c r="W24" s="17">
        <f>[20]Novembro!$E$26</f>
        <v>79.958333333333329</v>
      </c>
      <c r="X24" s="17">
        <f>[20]Novembro!$E$27</f>
        <v>85.833333333333329</v>
      </c>
      <c r="Y24" s="17">
        <f>[20]Novembro!$E$28</f>
        <v>80.583333333333329</v>
      </c>
      <c r="Z24" s="17">
        <f>[20]Novembro!$E$29</f>
        <v>87.083333333333329</v>
      </c>
      <c r="AA24" s="17">
        <f>[20]Novembro!$E$30</f>
        <v>85.291666666666671</v>
      </c>
      <c r="AB24" s="17">
        <f>[20]Novembro!$E$31</f>
        <v>78.625</v>
      </c>
      <c r="AC24" s="17">
        <f>[20]Novembro!$E$32</f>
        <v>80</v>
      </c>
      <c r="AD24" s="17">
        <f>[20]Novembro!$E$33</f>
        <v>83.166666666666671</v>
      </c>
      <c r="AE24" s="17">
        <f>[20]Novembro!$E$34</f>
        <v>87.291666666666671</v>
      </c>
      <c r="AF24" s="36">
        <f t="shared" si="3"/>
        <v>73.617460317460328</v>
      </c>
    </row>
    <row r="25" spans="1:33" ht="17.100000000000001" customHeight="1" x14ac:dyDescent="0.2">
      <c r="A25" s="15" t="s">
        <v>15</v>
      </c>
      <c r="B25" s="17">
        <f>[21]Novembro!$E$5</f>
        <v>82.416666666666671</v>
      </c>
      <c r="C25" s="17">
        <f>[21]Novembro!$E$6</f>
        <v>85.708333333333329</v>
      </c>
      <c r="D25" s="17">
        <f>[21]Novembro!$E$7</f>
        <v>79.833333333333329</v>
      </c>
      <c r="E25" s="17">
        <f>[21]Novembro!$E$8</f>
        <v>82.125</v>
      </c>
      <c r="F25" s="17">
        <f>[21]Novembro!$E$9</f>
        <v>80.722222222222229</v>
      </c>
      <c r="G25" s="17">
        <f>[21]Novembro!$E$10</f>
        <v>77.916666666666671</v>
      </c>
      <c r="H25" s="17">
        <f>[21]Novembro!$E$11</f>
        <v>76.333333333333329</v>
      </c>
      <c r="I25" s="17">
        <f>[21]Novembro!$E$12</f>
        <v>79</v>
      </c>
      <c r="J25" s="17">
        <f>[21]Novembro!$E$13</f>
        <v>69.45</v>
      </c>
      <c r="K25" s="17">
        <f>[21]Novembro!$E$14</f>
        <v>62.041666666666664</v>
      </c>
      <c r="L25" s="17">
        <f>[21]Novembro!$E$15</f>
        <v>74.708333333333329</v>
      </c>
      <c r="M25" s="17">
        <f>[21]Novembro!$E$16</f>
        <v>84.458333333333329</v>
      </c>
      <c r="N25" s="17">
        <f>[21]Novembro!$E$17</f>
        <v>77.208333333333329</v>
      </c>
      <c r="O25" s="17">
        <f>[21]Novembro!$E$18</f>
        <v>65.833333333333329</v>
      </c>
      <c r="P25" s="17">
        <f>[21]Novembro!$E$19</f>
        <v>53.208333333333336</v>
      </c>
      <c r="Q25" s="17">
        <f>[21]Novembro!$E$20</f>
        <v>48.375</v>
      </c>
      <c r="R25" s="17">
        <f>[21]Novembro!$E$21</f>
        <v>46.25</v>
      </c>
      <c r="S25" s="17">
        <f>[21]Novembro!$E$22</f>
        <v>44.333333333333336</v>
      </c>
      <c r="T25" s="17">
        <f>[21]Novembro!$E$23</f>
        <v>51.583333333333336</v>
      </c>
      <c r="U25" s="17">
        <f>[21]Novembro!$E$24</f>
        <v>77.166666666666671</v>
      </c>
      <c r="V25" s="17">
        <f>[21]Novembro!$E$25</f>
        <v>75</v>
      </c>
      <c r="W25" s="17">
        <f>[21]Novembro!$E$26</f>
        <v>88.75</v>
      </c>
      <c r="X25" s="17">
        <f>[21]Novembro!$E$27</f>
        <v>78.666666666666671</v>
      </c>
      <c r="Y25" s="17">
        <f>[21]Novembro!$E$28</f>
        <v>74.125</v>
      </c>
      <c r="Z25" s="17">
        <f>[21]Novembro!$E$29</f>
        <v>80.708333333333329</v>
      </c>
      <c r="AA25" s="17">
        <f>[21]Novembro!$E$30</f>
        <v>91.541666666666671</v>
      </c>
      <c r="AB25" s="17">
        <f>[21]Novembro!$E$31</f>
        <v>76.75</v>
      </c>
      <c r="AC25" s="17">
        <f>[21]Novembro!$E$32</f>
        <v>74.916666666666671</v>
      </c>
      <c r="AD25" s="17">
        <f>[21]Novembro!$E$33</f>
        <v>78.916666666666671</v>
      </c>
      <c r="AE25" s="17">
        <f>[21]Novembro!$E$34</f>
        <v>74.458333333333329</v>
      </c>
      <c r="AF25" s="36">
        <f t="shared" si="3"/>
        <v>73.083518518518531</v>
      </c>
    </row>
    <row r="26" spans="1:33" ht="17.100000000000001" customHeight="1" x14ac:dyDescent="0.2">
      <c r="A26" s="15" t="s">
        <v>16</v>
      </c>
      <c r="B26" s="17">
        <f>[22]Novembro!$E$5</f>
        <v>66.25</v>
      </c>
      <c r="C26" s="17">
        <f>[22]Novembro!$E$6</f>
        <v>73.041666666666671</v>
      </c>
      <c r="D26" s="17">
        <f>[22]Novembro!$E$7</f>
        <v>65.791666666666671</v>
      </c>
      <c r="E26" s="17">
        <f>[22]Novembro!$E$8</f>
        <v>76.75</v>
      </c>
      <c r="F26" s="17">
        <f>[22]Novembro!$E$9</f>
        <v>71.458333333333329</v>
      </c>
      <c r="G26" s="17">
        <f>[22]Novembro!$E$10</f>
        <v>58.291666666666664</v>
      </c>
      <c r="H26" s="17">
        <f>[22]Novembro!$E$11</f>
        <v>57.25</v>
      </c>
      <c r="I26" s="17">
        <f>[22]Novembro!$E$12</f>
        <v>70.458333333333329</v>
      </c>
      <c r="J26" s="17">
        <f>[22]Novembro!$E$13</f>
        <v>64.958333333333329</v>
      </c>
      <c r="K26" s="17">
        <f>[22]Novembro!$E$14</f>
        <v>63.541666666666664</v>
      </c>
      <c r="L26" s="17">
        <f>[22]Novembro!$E$15</f>
        <v>59.791666666666664</v>
      </c>
      <c r="M26" s="17">
        <f>[22]Novembro!$E$16</f>
        <v>89.166666666666671</v>
      </c>
      <c r="N26" s="17">
        <f>[22]Novembro!$E$17</f>
        <v>78.208333333333329</v>
      </c>
      <c r="O26" s="17">
        <f>[22]Novembro!$E$18</f>
        <v>55.125</v>
      </c>
      <c r="P26" s="17">
        <f>[22]Novembro!$E$19</f>
        <v>53.25</v>
      </c>
      <c r="Q26" s="17">
        <f>[22]Novembro!$E$20</f>
        <v>50.125</v>
      </c>
      <c r="R26" s="17">
        <f>[22]Novembro!$E$21</f>
        <v>51</v>
      </c>
      <c r="S26" s="17">
        <f>[22]Novembro!$E$22</f>
        <v>48.583333333333336</v>
      </c>
      <c r="T26" s="17">
        <f>[22]Novembro!$E$23</f>
        <v>49.791666666666664</v>
      </c>
      <c r="U26" s="17">
        <f>[22]Novembro!$E$24</f>
        <v>78.375</v>
      </c>
      <c r="V26" s="17">
        <f>[22]Novembro!$E$25</f>
        <v>77.5</v>
      </c>
      <c r="W26" s="17">
        <f>[22]Novembro!$E$26</f>
        <v>87.125</v>
      </c>
      <c r="X26" s="17">
        <f>[22]Novembro!$E$27</f>
        <v>76.791666666666671</v>
      </c>
      <c r="Y26" s="17">
        <f>[22]Novembro!$E$28</f>
        <v>71.708333333333329</v>
      </c>
      <c r="Z26" s="17">
        <f>[22]Novembro!$E$29</f>
        <v>75.833333333333329</v>
      </c>
      <c r="AA26" s="17">
        <f>[22]Novembro!$E$30</f>
        <v>84.541666666666671</v>
      </c>
      <c r="AB26" s="17">
        <f>[22]Novembro!$E$31</f>
        <v>73.041666666666671</v>
      </c>
      <c r="AC26" s="17">
        <f>[22]Novembro!$E$32</f>
        <v>74.708333333333329</v>
      </c>
      <c r="AD26" s="17">
        <f>[22]Novembro!$E$33</f>
        <v>69.791666666666671</v>
      </c>
      <c r="AE26" s="17">
        <f>[22]Novembro!$E$34</f>
        <v>65.333333333333329</v>
      </c>
      <c r="AF26" s="36">
        <f t="shared" si="3"/>
        <v>67.919444444444451</v>
      </c>
    </row>
    <row r="27" spans="1:33" ht="17.100000000000001" customHeight="1" x14ac:dyDescent="0.2">
      <c r="A27" s="15" t="s">
        <v>17</v>
      </c>
      <c r="B27" s="17">
        <f>[23]Novembro!$E$5</f>
        <v>75.375</v>
      </c>
      <c r="C27" s="17">
        <f>[23]Novembro!$E$6</f>
        <v>77.75</v>
      </c>
      <c r="D27" s="17">
        <f>[23]Novembro!$E$7</f>
        <v>76.458333333333329</v>
      </c>
      <c r="E27" s="17">
        <f>[23]Novembro!$E$8</f>
        <v>77.916666666666671</v>
      </c>
      <c r="F27" s="17">
        <f>[23]Novembro!$E$9</f>
        <v>80.5</v>
      </c>
      <c r="G27" s="17">
        <f>[23]Novembro!$E$10</f>
        <v>79.25</v>
      </c>
      <c r="H27" s="17">
        <f>[23]Novembro!$E$11</f>
        <v>75.083333333333329</v>
      </c>
      <c r="I27" s="17">
        <f>[23]Novembro!$E$12</f>
        <v>86.458333333333329</v>
      </c>
      <c r="J27" s="17">
        <f>[23]Novembro!$E$13</f>
        <v>76</v>
      </c>
      <c r="K27" s="17">
        <f>[23]Novembro!$E$14</f>
        <v>68.666666666666671</v>
      </c>
      <c r="L27" s="17">
        <f>[23]Novembro!$E$15</f>
        <v>66.541666666666671</v>
      </c>
      <c r="M27" s="17">
        <f>[23]Novembro!$E$16</f>
        <v>83</v>
      </c>
      <c r="N27" s="17">
        <f>[23]Novembro!$E$17</f>
        <v>74.666666666666671</v>
      </c>
      <c r="O27" s="17">
        <f>[23]Novembro!$E$18</f>
        <v>58</v>
      </c>
      <c r="P27" s="17">
        <f>[23]Novembro!$E$19</f>
        <v>55.625</v>
      </c>
      <c r="Q27" s="17">
        <f>[23]Novembro!$E$20</f>
        <v>60.333333333333336</v>
      </c>
      <c r="R27" s="17">
        <f>[23]Novembro!$E$21</f>
        <v>56.083333333333336</v>
      </c>
      <c r="S27" s="17">
        <f>[23]Novembro!$E$22</f>
        <v>55.291666666666664</v>
      </c>
      <c r="T27" s="17">
        <f>[23]Novembro!$E$23</f>
        <v>61.166666666666664</v>
      </c>
      <c r="U27" s="17">
        <f>[23]Novembro!$E$24</f>
        <v>74.875</v>
      </c>
      <c r="V27" s="17">
        <f>[23]Novembro!$E$25</f>
        <v>75</v>
      </c>
      <c r="W27" s="17">
        <f>[23]Novembro!$E$26</f>
        <v>90.25</v>
      </c>
      <c r="X27" s="17">
        <f>[23]Novembro!$E$27</f>
        <v>82</v>
      </c>
      <c r="Y27" s="17">
        <f>[23]Novembro!$E$28</f>
        <v>72.875</v>
      </c>
      <c r="Z27" s="17">
        <f>[23]Novembro!$E$29</f>
        <v>81.708333333333329</v>
      </c>
      <c r="AA27" s="17">
        <f>[23]Novembro!$E$30</f>
        <v>89.083333333333329</v>
      </c>
      <c r="AB27" s="17">
        <f>[23]Novembro!$E$31</f>
        <v>80.916666666666671</v>
      </c>
      <c r="AC27" s="17">
        <f>[23]Novembro!$E$32</f>
        <v>78.041666666666671</v>
      </c>
      <c r="AD27" s="17">
        <f>[23]Novembro!$E$33</f>
        <v>82.875</v>
      </c>
      <c r="AE27" s="17">
        <f>[23]Novembro!$E$34</f>
        <v>80.916666666666671</v>
      </c>
      <c r="AF27" s="36">
        <f>AVERAGE(B27:AE27)</f>
        <v>74.4236111111111</v>
      </c>
      <c r="AG27" s="26" t="s">
        <v>52</v>
      </c>
    </row>
    <row r="28" spans="1:33" ht="17.100000000000001" customHeight="1" x14ac:dyDescent="0.2">
      <c r="A28" s="15" t="s">
        <v>18</v>
      </c>
      <c r="B28" s="17" t="str">
        <f>[24]Novembro!$E$5</f>
        <v>*</v>
      </c>
      <c r="C28" s="17" t="str">
        <f>[24]Novembro!$E$6</f>
        <v>*</v>
      </c>
      <c r="D28" s="17" t="str">
        <f>[24]Novembro!$E$7</f>
        <v>*</v>
      </c>
      <c r="E28" s="17" t="str">
        <f>[24]Novembro!$E$8</f>
        <v>*</v>
      </c>
      <c r="F28" s="17" t="str">
        <f>[24]Novembro!$E$9</f>
        <v>*</v>
      </c>
      <c r="G28" s="17" t="str">
        <f>[24]Novembro!$E$10</f>
        <v>*</v>
      </c>
      <c r="H28" s="17" t="str">
        <f>[24]Novembro!$E$11</f>
        <v>*</v>
      </c>
      <c r="I28" s="17" t="str">
        <f>[24]Novembro!$E$12</f>
        <v>*</v>
      </c>
      <c r="J28" s="17" t="str">
        <f>[24]Novembro!$E$13</f>
        <v>*</v>
      </c>
      <c r="K28" s="17" t="str">
        <f>[24]Novembro!$E$14</f>
        <v>*</v>
      </c>
      <c r="L28" s="17" t="str">
        <f>[24]Novembro!$E$15</f>
        <v>*</v>
      </c>
      <c r="M28" s="17" t="str">
        <f>[24]Novembro!$E$16</f>
        <v>*</v>
      </c>
      <c r="N28" s="17" t="str">
        <f>[24]Novembro!$E$17</f>
        <v>*</v>
      </c>
      <c r="O28" s="17">
        <f>[24]Novembro!$E$18</f>
        <v>66.166666666666671</v>
      </c>
      <c r="P28" s="17">
        <f>[24]Novembro!$E$19</f>
        <v>57.695652173913047</v>
      </c>
      <c r="Q28" s="17">
        <f>[24]Novembro!$E$20</f>
        <v>49.5625</v>
      </c>
      <c r="R28" s="17" t="str">
        <f>[24]Novembro!$E$21</f>
        <v>*</v>
      </c>
      <c r="S28" s="17">
        <f>[24]Novembro!$E$22</f>
        <v>39</v>
      </c>
      <c r="T28" s="17">
        <f>[24]Novembro!$E$23</f>
        <v>62.625</v>
      </c>
      <c r="U28" s="17">
        <f>[24]Novembro!$E$24</f>
        <v>69.25</v>
      </c>
      <c r="V28" s="17">
        <f>[24]Novembro!$E$25</f>
        <v>32.916666666666664</v>
      </c>
      <c r="W28" s="17" t="str">
        <f>[24]Novembro!$E$26</f>
        <v>*</v>
      </c>
      <c r="X28" s="17" t="str">
        <f>[24]Novembro!$E$27</f>
        <v>*</v>
      </c>
      <c r="Y28" s="17" t="str">
        <f>[24]Novembro!$E$28</f>
        <v>*</v>
      </c>
      <c r="Z28" s="17" t="str">
        <f>[24]Novembro!$E$29</f>
        <v>*</v>
      </c>
      <c r="AA28" s="17" t="str">
        <f>[24]Novembro!$E$30</f>
        <v>*</v>
      </c>
      <c r="AB28" s="17" t="str">
        <f>[24]Novembro!$E$31</f>
        <v>*</v>
      </c>
      <c r="AC28" s="17" t="str">
        <f>[24]Novembro!$E$32</f>
        <v>*</v>
      </c>
      <c r="AD28" s="17" t="str">
        <f>[24]Novembro!$E$33</f>
        <v>*</v>
      </c>
      <c r="AE28" s="17" t="str">
        <f>[24]Novembro!$E$34</f>
        <v>*</v>
      </c>
      <c r="AF28" s="36">
        <f>AVERAGE(B28:AE28)</f>
        <v>53.888069358178065</v>
      </c>
      <c r="AG28" s="26" t="s">
        <v>52</v>
      </c>
    </row>
    <row r="29" spans="1:33" ht="17.100000000000001" customHeight="1" x14ac:dyDescent="0.2">
      <c r="A29" s="15" t="s">
        <v>19</v>
      </c>
      <c r="B29" s="17">
        <f>[25]Novembro!$E$5</f>
        <v>84.25</v>
      </c>
      <c r="C29" s="17">
        <f>[25]Novembro!$E$6</f>
        <v>79.208333333333329</v>
      </c>
      <c r="D29" s="17">
        <f>[25]Novembro!$E$7</f>
        <v>73.583333333333329</v>
      </c>
      <c r="E29" s="17">
        <f>[25]Novembro!$E$8</f>
        <v>88.083333333333329</v>
      </c>
      <c r="F29" s="17">
        <f>[25]Novembro!$E$9</f>
        <v>79.083333333333329</v>
      </c>
      <c r="G29" s="17">
        <f>[25]Novembro!$E$10</f>
        <v>71.791666666666671</v>
      </c>
      <c r="H29" s="17">
        <f>[25]Novembro!$E$11</f>
        <v>88.958333333333329</v>
      </c>
      <c r="I29" s="17">
        <f>[25]Novembro!$E$12</f>
        <v>78.235294117647058</v>
      </c>
      <c r="J29" s="17">
        <f>[25]Novembro!$E$13</f>
        <v>73.208333333333329</v>
      </c>
      <c r="K29" s="17">
        <f>[25]Novembro!$E$14</f>
        <v>60.791666666666664</v>
      </c>
      <c r="L29" s="17">
        <f>[25]Novembro!$E$15</f>
        <v>79.041666666666671</v>
      </c>
      <c r="M29" s="17">
        <f>[25]Novembro!$E$16</f>
        <v>83.277777777777771</v>
      </c>
      <c r="N29" s="17">
        <f>[25]Novembro!$E$17</f>
        <v>76.291666666666671</v>
      </c>
      <c r="O29" s="17">
        <f>[25]Novembro!$E$18</f>
        <v>63.791666666666664</v>
      </c>
      <c r="P29" s="17">
        <f>[25]Novembro!$E$19</f>
        <v>59.791666666666664</v>
      </c>
      <c r="Q29" s="17">
        <f>[25]Novembro!$E$20</f>
        <v>54.583333333333336</v>
      </c>
      <c r="R29" s="17">
        <f>[25]Novembro!$E$21</f>
        <v>51.875</v>
      </c>
      <c r="S29" s="17">
        <f>[25]Novembro!$E$22</f>
        <v>49.375</v>
      </c>
      <c r="T29" s="17">
        <f>[25]Novembro!$E$23</f>
        <v>57.75</v>
      </c>
      <c r="U29" s="17">
        <f>[25]Novembro!$E$24</f>
        <v>81.541666666666671</v>
      </c>
      <c r="V29" s="17">
        <f>[25]Novembro!$E$25</f>
        <v>79.541666666666671</v>
      </c>
      <c r="W29" s="17">
        <f>[25]Novembro!$E$26</f>
        <v>87.791666666666671</v>
      </c>
      <c r="X29" s="17">
        <f>[25]Novembro!$E$27</f>
        <v>76.125</v>
      </c>
      <c r="Y29" s="17">
        <f>[25]Novembro!$E$28</f>
        <v>76.208333333333329</v>
      </c>
      <c r="Z29" s="17">
        <f>[25]Novembro!$E$29</f>
        <v>88.791666666666671</v>
      </c>
      <c r="AA29" s="17">
        <f>[25]Novembro!$E$30</f>
        <v>81.208333333333329</v>
      </c>
      <c r="AB29" s="17">
        <f>[25]Novembro!$E$31</f>
        <v>72.541666666666671</v>
      </c>
      <c r="AC29" s="17">
        <f>[25]Novembro!$E$32</f>
        <v>74.25</v>
      </c>
      <c r="AD29" s="17">
        <f>[25]Novembro!$E$33</f>
        <v>69.833333333333329</v>
      </c>
      <c r="AE29" s="17">
        <f>[25]Novembro!$E$34</f>
        <v>75.875</v>
      </c>
      <c r="AF29" s="36">
        <f t="shared" si="3"/>
        <v>73.889324618736381</v>
      </c>
    </row>
    <row r="30" spans="1:33" ht="17.100000000000001" customHeight="1" x14ac:dyDescent="0.2">
      <c r="A30" s="15" t="s">
        <v>31</v>
      </c>
      <c r="B30" s="17">
        <f>[26]Novembro!$E$5</f>
        <v>69.25</v>
      </c>
      <c r="C30" s="17">
        <f>[26]Novembro!$E$6</f>
        <v>82.083333333333329</v>
      </c>
      <c r="D30" s="17">
        <f>[26]Novembro!$E$7</f>
        <v>76</v>
      </c>
      <c r="E30" s="17">
        <f>[26]Novembro!$E$8</f>
        <v>77.541666666666671</v>
      </c>
      <c r="F30" s="17">
        <f>[26]Novembro!$E$9</f>
        <v>75.583333333333329</v>
      </c>
      <c r="G30" s="17">
        <f>[26]Novembro!$E$10</f>
        <v>80.375</v>
      </c>
      <c r="H30" s="17">
        <f>[26]Novembro!$E$11</f>
        <v>72.958333333333329</v>
      </c>
      <c r="I30" s="17">
        <f>[26]Novembro!$E$12</f>
        <v>85.791666666666671</v>
      </c>
      <c r="J30" s="17">
        <f>[26]Novembro!$E$13</f>
        <v>75.5</v>
      </c>
      <c r="K30" s="17">
        <f>[26]Novembro!$E$14</f>
        <v>66.583333333333329</v>
      </c>
      <c r="L30" s="17">
        <f>[26]Novembro!$E$15</f>
        <v>67</v>
      </c>
      <c r="M30" s="17">
        <f>[26]Novembro!$E$16</f>
        <v>85.916666666666671</v>
      </c>
      <c r="N30" s="17">
        <f>[26]Novembro!$E$17</f>
        <v>73.75</v>
      </c>
      <c r="O30" s="17">
        <f>[26]Novembro!$E$18</f>
        <v>56.5</v>
      </c>
      <c r="P30" s="17">
        <f>[26]Novembro!$E$19</f>
        <v>55.875</v>
      </c>
      <c r="Q30" s="17">
        <f>[26]Novembro!$E$20</f>
        <v>53.208333333333336</v>
      </c>
      <c r="R30" s="17">
        <f>[26]Novembro!$E$21</f>
        <v>49.166666666666664</v>
      </c>
      <c r="S30" s="17">
        <f>[26]Novembro!$E$22</f>
        <v>45.125</v>
      </c>
      <c r="T30" s="17">
        <f>[26]Novembro!$E$23</f>
        <v>57.875</v>
      </c>
      <c r="U30" s="17">
        <f>[26]Novembro!$E$24</f>
        <v>76.958333333333329</v>
      </c>
      <c r="V30" s="17">
        <f>[26]Novembro!$E$25</f>
        <v>69.375</v>
      </c>
      <c r="W30" s="17">
        <f>[26]Novembro!$E$26</f>
        <v>86.958333333333329</v>
      </c>
      <c r="X30" s="17">
        <f>[26]Novembro!$E$27</f>
        <v>81.291666666666671</v>
      </c>
      <c r="Y30" s="17">
        <f>[26]Novembro!$E$28</f>
        <v>71.708333333333329</v>
      </c>
      <c r="Z30" s="17">
        <f>[26]Novembro!$E$29</f>
        <v>82.541666666666671</v>
      </c>
      <c r="AA30" s="17">
        <f>[26]Novembro!$E$30</f>
        <v>91.833333333333329</v>
      </c>
      <c r="AB30" s="17">
        <f>[26]Novembro!$E$31</f>
        <v>84.625</v>
      </c>
      <c r="AC30" s="17">
        <f>[26]Novembro!$E$32</f>
        <v>82</v>
      </c>
      <c r="AD30" s="17">
        <f>[26]Novembro!$E$33</f>
        <v>81.708333333333329</v>
      </c>
      <c r="AE30" s="17">
        <f>[26]Novembro!$E$34</f>
        <v>75.75</v>
      </c>
      <c r="AF30" s="36">
        <f t="shared" si="3"/>
        <v>73.027777777777771</v>
      </c>
    </row>
    <row r="31" spans="1:33" ht="17.100000000000001" customHeight="1" x14ac:dyDescent="0.2">
      <c r="A31" s="15" t="s">
        <v>49</v>
      </c>
      <c r="B31" s="17">
        <f>[27]Novembro!$E$5</f>
        <v>78.708333333333329</v>
      </c>
      <c r="C31" s="17">
        <f>[27]Novembro!$E$6</f>
        <v>81.375</v>
      </c>
      <c r="D31" s="17">
        <f>[27]Novembro!$E$7</f>
        <v>84.083333333333329</v>
      </c>
      <c r="E31" s="17">
        <f>[27]Novembro!$E$8</f>
        <v>78.5</v>
      </c>
      <c r="F31" s="17">
        <f>[27]Novembro!$E$9</f>
        <v>76.833333333333329</v>
      </c>
      <c r="G31" s="17">
        <f>[27]Novembro!$E$10</f>
        <v>83.75</v>
      </c>
      <c r="H31" s="17">
        <f>[27]Novembro!$E$11</f>
        <v>72.333333333333329</v>
      </c>
      <c r="I31" s="17">
        <f>[27]Novembro!$E$12</f>
        <v>83.583333333333329</v>
      </c>
      <c r="J31" s="17">
        <f>[27]Novembro!$E$13</f>
        <v>74.541666666666671</v>
      </c>
      <c r="K31" s="17">
        <f>[27]Novembro!$E$14</f>
        <v>77.791666666666671</v>
      </c>
      <c r="L31" s="17">
        <f>[27]Novembro!$E$15</f>
        <v>72.375</v>
      </c>
      <c r="M31" s="17">
        <f>[27]Novembro!$E$16</f>
        <v>75.291666666666671</v>
      </c>
      <c r="N31" s="17">
        <f>[27]Novembro!$E$17</f>
        <v>82.708333333333329</v>
      </c>
      <c r="O31" s="17">
        <f>[27]Novembro!$E$18</f>
        <v>73.541666666666671</v>
      </c>
      <c r="P31" s="17">
        <f>[27]Novembro!$E$19</f>
        <v>57.5</v>
      </c>
      <c r="Q31" s="17">
        <f>[27]Novembro!$E$20</f>
        <v>51</v>
      </c>
      <c r="R31" s="17">
        <f>[27]Novembro!$E$21</f>
        <v>45.416666666666664</v>
      </c>
      <c r="S31" s="17">
        <f>[27]Novembro!$E$22</f>
        <v>47.333333333333336</v>
      </c>
      <c r="T31" s="17">
        <f>[27]Novembro!$E$23</f>
        <v>64.666666666666671</v>
      </c>
      <c r="U31" s="17">
        <f>[27]Novembro!$E$24</f>
        <v>69.833333333333329</v>
      </c>
      <c r="V31" s="17">
        <f>[27]Novembro!$E$25</f>
        <v>78.958333333333329</v>
      </c>
      <c r="W31" s="17">
        <f>[27]Novembro!$E$26</f>
        <v>82.916666666666671</v>
      </c>
      <c r="X31" s="17">
        <f>[27]Novembro!$E$27</f>
        <v>86.166666666666671</v>
      </c>
      <c r="Y31" s="17">
        <f>[27]Novembro!$E$28</f>
        <v>77.791666666666671</v>
      </c>
      <c r="Z31" s="17">
        <f>[27]Novembro!$E$29</f>
        <v>80</v>
      </c>
      <c r="AA31" s="17">
        <f>[27]Novembro!$E$30</f>
        <v>91.333333333333329</v>
      </c>
      <c r="AB31" s="17">
        <f>[27]Novembro!$E$31</f>
        <v>81.875</v>
      </c>
      <c r="AC31" s="17">
        <f>[27]Novembro!$E$32</f>
        <v>83.291666666666671</v>
      </c>
      <c r="AD31" s="17">
        <f>[27]Novembro!$E$33</f>
        <v>80.583333333333329</v>
      </c>
      <c r="AE31" s="17">
        <f>[27]Novembro!$E$34</f>
        <v>83.833333333333329</v>
      </c>
      <c r="AF31" s="36">
        <f t="shared" si="3"/>
        <v>75.2638888888889</v>
      </c>
    </row>
    <row r="32" spans="1:33" ht="17.100000000000001" customHeight="1" x14ac:dyDescent="0.2">
      <c r="A32" s="15" t="s">
        <v>20</v>
      </c>
      <c r="B32" s="17">
        <f>[28]Novembro!$E$5</f>
        <v>76.458333333333329</v>
      </c>
      <c r="C32" s="17">
        <f>[28]Novembro!$E$6</f>
        <v>72.291666666666671</v>
      </c>
      <c r="D32" s="17">
        <f>[28]Novembro!$E$7</f>
        <v>76.333333333333329</v>
      </c>
      <c r="E32" s="17">
        <f>[28]Novembro!$E$8</f>
        <v>79.208333333333329</v>
      </c>
      <c r="F32" s="17">
        <f>[28]Novembro!$E$9</f>
        <v>73.916666666666671</v>
      </c>
      <c r="G32" s="17">
        <f>[28]Novembro!$E$10</f>
        <v>65.083333333333329</v>
      </c>
      <c r="H32" s="17">
        <f>[28]Novembro!$E$11</f>
        <v>59</v>
      </c>
      <c r="I32" s="17">
        <f>[28]Novembro!$E$12</f>
        <v>75.666666666666671</v>
      </c>
      <c r="J32" s="17">
        <f>[28]Novembro!$E$13</f>
        <v>70.25</v>
      </c>
      <c r="K32" s="17">
        <f>[28]Novembro!$E$14</f>
        <v>55.041666666666664</v>
      </c>
      <c r="L32" s="17">
        <f>[28]Novembro!$E$15</f>
        <v>47.125</v>
      </c>
      <c r="M32" s="17">
        <f>[28]Novembro!$E$16</f>
        <v>78.5</v>
      </c>
      <c r="N32" s="17">
        <f>[28]Novembro!$E$17</f>
        <v>64.333333333333329</v>
      </c>
      <c r="O32" s="17">
        <f>[28]Novembro!$E$18</f>
        <v>60.666666666666664</v>
      </c>
      <c r="P32" s="17">
        <f>[28]Novembro!$E$19</f>
        <v>55.708333333333336</v>
      </c>
      <c r="Q32" s="17">
        <f>[28]Novembro!$E$20</f>
        <v>48.25</v>
      </c>
      <c r="R32" s="17">
        <f>[28]Novembro!$E$21</f>
        <v>43.958333333333336</v>
      </c>
      <c r="S32" s="17">
        <f>[28]Novembro!$E$22</f>
        <v>46.458333333333336</v>
      </c>
      <c r="T32" s="17">
        <f>[28]Novembro!$E$23</f>
        <v>56.5</v>
      </c>
      <c r="U32" s="17">
        <f>[28]Novembro!$E$24</f>
        <v>77.583333333333329</v>
      </c>
      <c r="V32" s="17">
        <f>[28]Novembro!$E$25</f>
        <v>69.416666666666671</v>
      </c>
      <c r="W32" s="17">
        <f>[28]Novembro!$E$26</f>
        <v>78.083333333333329</v>
      </c>
      <c r="X32" s="17">
        <f>[28]Novembro!$E$27</f>
        <v>85.125</v>
      </c>
      <c r="Y32" s="17">
        <f>[28]Novembro!$E$28</f>
        <v>82.375</v>
      </c>
      <c r="Z32" s="17">
        <f>[28]Novembro!$E$29</f>
        <v>87.291666666666671</v>
      </c>
      <c r="AA32" s="17">
        <f>[28]Novembro!$E$30</f>
        <v>80.583333333333329</v>
      </c>
      <c r="AB32" s="17">
        <f>[28]Novembro!$E$31</f>
        <v>72.958333333333329</v>
      </c>
      <c r="AC32" s="17">
        <f>[28]Novembro!$E$32</f>
        <v>74.458333333333329</v>
      </c>
      <c r="AD32" s="17">
        <f>[28]Novembro!$E$33</f>
        <v>76.708333333333329</v>
      </c>
      <c r="AE32" s="17">
        <f>[28]Novembro!$E$34</f>
        <v>78.166666666666671</v>
      </c>
      <c r="AF32" s="36">
        <f t="shared" si="3"/>
        <v>68.916666666666657</v>
      </c>
    </row>
    <row r="33" spans="1:35" s="5" customFormat="1" ht="17.100000000000001" customHeight="1" x14ac:dyDescent="0.2">
      <c r="A33" s="29" t="s">
        <v>34</v>
      </c>
      <c r="B33" s="30">
        <f t="shared" ref="B33:AF33" si="4">AVERAGE(B5:B32)</f>
        <v>77.498333333333321</v>
      </c>
      <c r="C33" s="30">
        <f t="shared" si="4"/>
        <v>78.555289855072473</v>
      </c>
      <c r="D33" s="30">
        <f t="shared" si="4"/>
        <v>79.291666666666657</v>
      </c>
      <c r="E33" s="30">
        <f t="shared" si="4"/>
        <v>80.826666666666668</v>
      </c>
      <c r="F33" s="30">
        <f t="shared" si="4"/>
        <v>76.050512289642711</v>
      </c>
      <c r="G33" s="30">
        <f t="shared" si="4"/>
        <v>74.023466117216131</v>
      </c>
      <c r="H33" s="30">
        <f t="shared" si="4"/>
        <v>71.85347985347984</v>
      </c>
      <c r="I33" s="30">
        <f t="shared" si="4"/>
        <v>81.959230933175931</v>
      </c>
      <c r="J33" s="30">
        <f t="shared" si="4"/>
        <v>73.757510288065831</v>
      </c>
      <c r="K33" s="30">
        <f t="shared" si="4"/>
        <v>67.563271604938279</v>
      </c>
      <c r="L33" s="30">
        <f t="shared" si="4"/>
        <v>69.706180159078713</v>
      </c>
      <c r="M33" s="30">
        <f t="shared" si="4"/>
        <v>83.825411522633743</v>
      </c>
      <c r="N33" s="30">
        <f t="shared" si="4"/>
        <v>74.361296296296274</v>
      </c>
      <c r="O33" s="30">
        <f t="shared" si="4"/>
        <v>62.631664078674952</v>
      </c>
      <c r="P33" s="30">
        <f t="shared" si="4"/>
        <v>57.481689958592135</v>
      </c>
      <c r="Q33" s="30">
        <f t="shared" si="4"/>
        <v>54.281994047619044</v>
      </c>
      <c r="R33" s="30">
        <f t="shared" si="4"/>
        <v>50.635802469135797</v>
      </c>
      <c r="S33" s="30">
        <f t="shared" si="4"/>
        <v>50.190476190476183</v>
      </c>
      <c r="T33" s="30">
        <f t="shared" si="4"/>
        <v>62.742559523809518</v>
      </c>
      <c r="U33" s="30">
        <f t="shared" si="4"/>
        <v>79.732142857142875</v>
      </c>
      <c r="V33" s="30">
        <f t="shared" si="4"/>
        <v>76.402626811594203</v>
      </c>
      <c r="W33" s="30">
        <f t="shared" si="4"/>
        <v>86.907407407407419</v>
      </c>
      <c r="X33" s="30">
        <f t="shared" si="4"/>
        <v>81.672973698336023</v>
      </c>
      <c r="Y33" s="30">
        <f t="shared" si="4"/>
        <v>76.703703703703709</v>
      </c>
      <c r="Z33" s="30">
        <f t="shared" si="4"/>
        <v>84.436325818572186</v>
      </c>
      <c r="AA33" s="30">
        <f t="shared" si="4"/>
        <v>87.61942070275407</v>
      </c>
      <c r="AB33" s="30">
        <f t="shared" si="4"/>
        <v>79.44907407407409</v>
      </c>
      <c r="AC33" s="30">
        <f t="shared" si="4"/>
        <v>80.399691358024697</v>
      </c>
      <c r="AD33" s="30">
        <f t="shared" si="4"/>
        <v>78.990740740740748</v>
      </c>
      <c r="AE33" s="30">
        <f t="shared" si="4"/>
        <v>80.083333333333329</v>
      </c>
      <c r="AF33" s="36">
        <f t="shared" si="4"/>
        <v>73.285947754142185</v>
      </c>
      <c r="AG33" s="8"/>
    </row>
    <row r="34" spans="1:35" s="56" customFormat="1" x14ac:dyDescent="0.2">
      <c r="A34" s="76"/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7"/>
      <c r="AG34" s="78"/>
    </row>
    <row r="35" spans="1:35" s="56" customFormat="1" x14ac:dyDescent="0.2">
      <c r="A35" s="76"/>
      <c r="B35" s="76"/>
      <c r="C35" s="79"/>
      <c r="D35" s="79" t="s">
        <v>134</v>
      </c>
      <c r="E35" s="79"/>
      <c r="F35" s="79"/>
      <c r="G35" s="79"/>
      <c r="H35" s="76"/>
      <c r="I35" s="76"/>
      <c r="J35" s="76"/>
      <c r="K35" s="76"/>
      <c r="L35" s="76"/>
      <c r="M35" s="76" t="s">
        <v>50</v>
      </c>
      <c r="N35" s="76"/>
      <c r="O35" s="76"/>
      <c r="P35" s="76"/>
      <c r="Q35" s="76"/>
      <c r="R35" s="76"/>
      <c r="S35" s="76"/>
      <c r="T35" s="76"/>
      <c r="U35" s="76"/>
      <c r="V35" s="76" t="s">
        <v>132</v>
      </c>
      <c r="W35" s="76"/>
      <c r="X35" s="76"/>
      <c r="Y35" s="76"/>
      <c r="Z35" s="76"/>
      <c r="AA35" s="76"/>
      <c r="AB35" s="76"/>
      <c r="AC35" s="76"/>
      <c r="AD35" s="77"/>
      <c r="AE35" s="76"/>
      <c r="AF35" s="76"/>
      <c r="AG35" s="77"/>
      <c r="AH35" s="76"/>
    </row>
    <row r="36" spans="1:35" s="56" customFormat="1" x14ac:dyDescent="0.2">
      <c r="A36" s="76"/>
      <c r="B36" s="76"/>
      <c r="C36" s="76"/>
      <c r="D36" s="76"/>
      <c r="E36" s="76"/>
      <c r="F36" s="76"/>
      <c r="G36" s="76"/>
      <c r="H36" s="76"/>
      <c r="I36" s="76"/>
      <c r="J36" s="80"/>
      <c r="K36" s="80"/>
      <c r="L36" s="80"/>
      <c r="M36" s="80" t="s">
        <v>51</v>
      </c>
      <c r="N36" s="80"/>
      <c r="O36" s="80"/>
      <c r="P36" s="80"/>
      <c r="Q36" s="76"/>
      <c r="R36" s="76"/>
      <c r="S36" s="76"/>
      <c r="T36" s="76"/>
      <c r="U36" s="76"/>
      <c r="V36" s="80" t="s">
        <v>133</v>
      </c>
      <c r="W36" s="80"/>
      <c r="X36" s="76"/>
      <c r="Y36" s="76"/>
      <c r="Z36" s="76"/>
      <c r="AA36" s="76"/>
      <c r="AB36" s="76"/>
      <c r="AC36" s="76"/>
      <c r="AD36" s="77"/>
      <c r="AE36" s="78"/>
      <c r="AG36" s="76"/>
      <c r="AH36" s="76"/>
      <c r="AI36" s="76"/>
    </row>
    <row r="37" spans="1:35" s="56" customFormat="1" x14ac:dyDescent="0.2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81"/>
      <c r="R37" s="81"/>
      <c r="S37" s="81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7"/>
      <c r="AG37" s="78"/>
      <c r="AH37" s="82"/>
    </row>
    <row r="38" spans="1:35" x14ac:dyDescent="0.2">
      <c r="J38" s="2" t="s">
        <v>52</v>
      </c>
    </row>
    <row r="39" spans="1:35" x14ac:dyDescent="0.2">
      <c r="G39" s="2" t="s">
        <v>52</v>
      </c>
    </row>
    <row r="40" spans="1:35" x14ac:dyDescent="0.2">
      <c r="M40" s="2" t="s">
        <v>52</v>
      </c>
      <c r="Y40" s="2" t="s">
        <v>52</v>
      </c>
    </row>
  </sheetData>
  <mergeCells count="33">
    <mergeCell ref="X3:X4"/>
    <mergeCell ref="Z3:Z4"/>
    <mergeCell ref="AE3:AE4"/>
    <mergeCell ref="AA3:AA4"/>
    <mergeCell ref="AB3:AB4"/>
    <mergeCell ref="AC3:AC4"/>
    <mergeCell ref="AD3:AD4"/>
    <mergeCell ref="S3:S4"/>
    <mergeCell ref="T3:T4"/>
    <mergeCell ref="U3:U4"/>
    <mergeCell ref="V3:V4"/>
    <mergeCell ref="W3:W4"/>
    <mergeCell ref="N3:N4"/>
    <mergeCell ref="O3:O4"/>
    <mergeCell ref="P3:P4"/>
    <mergeCell ref="Q3:Q4"/>
    <mergeCell ref="R3:R4"/>
    <mergeCell ref="M3:M4"/>
    <mergeCell ref="A1:AF1"/>
    <mergeCell ref="A2:A4"/>
    <mergeCell ref="B2:AF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F33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2"/>
  <sheetViews>
    <sheetView zoomScale="90" zoomScaleNormal="90" workbookViewId="0">
      <selection activeCell="U28" sqref="U28"/>
    </sheetView>
  </sheetViews>
  <sheetFormatPr defaultRowHeight="12.75" x14ac:dyDescent="0.2"/>
  <cols>
    <col min="1" max="1" width="19.140625" style="2" bestFit="1" customWidth="1"/>
    <col min="2" max="31" width="6.42578125" style="2" customWidth="1"/>
    <col min="32" max="32" width="7.5703125" style="9" bestFit="1" customWidth="1"/>
    <col min="33" max="33" width="7.28515625" style="1" bestFit="1" customWidth="1"/>
    <col min="34" max="34" width="9.140625" style="1"/>
  </cols>
  <sheetData>
    <row r="1" spans="1:37" ht="20.100000000000001" customHeight="1" x14ac:dyDescent="0.2">
      <c r="A1" s="94" t="s">
        <v>26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</row>
    <row r="2" spans="1:37" s="4" customFormat="1" ht="20.100000000000001" customHeight="1" x14ac:dyDescent="0.2">
      <c r="A2" s="92" t="s">
        <v>21</v>
      </c>
      <c r="B2" s="90" t="s">
        <v>135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7"/>
    </row>
    <row r="3" spans="1:37" s="5" customFormat="1" ht="20.100000000000001" customHeight="1" x14ac:dyDescent="0.2">
      <c r="A3" s="92"/>
      <c r="B3" s="93">
        <v>1</v>
      </c>
      <c r="C3" s="93">
        <f>SUM(B3+1)</f>
        <v>2</v>
      </c>
      <c r="D3" s="93">
        <f t="shared" ref="D3:AD3" si="0">SUM(C3+1)</f>
        <v>3</v>
      </c>
      <c r="E3" s="93">
        <f t="shared" si="0"/>
        <v>4</v>
      </c>
      <c r="F3" s="93">
        <f t="shared" si="0"/>
        <v>5</v>
      </c>
      <c r="G3" s="93">
        <f t="shared" si="0"/>
        <v>6</v>
      </c>
      <c r="H3" s="93">
        <f t="shared" si="0"/>
        <v>7</v>
      </c>
      <c r="I3" s="93">
        <f t="shared" si="0"/>
        <v>8</v>
      </c>
      <c r="J3" s="93">
        <f t="shared" si="0"/>
        <v>9</v>
      </c>
      <c r="K3" s="93">
        <f t="shared" si="0"/>
        <v>10</v>
      </c>
      <c r="L3" s="93">
        <f t="shared" si="0"/>
        <v>11</v>
      </c>
      <c r="M3" s="93">
        <f t="shared" si="0"/>
        <v>12</v>
      </c>
      <c r="N3" s="93">
        <f t="shared" si="0"/>
        <v>13</v>
      </c>
      <c r="O3" s="93">
        <f t="shared" si="0"/>
        <v>14</v>
      </c>
      <c r="P3" s="93">
        <f t="shared" si="0"/>
        <v>15</v>
      </c>
      <c r="Q3" s="93">
        <f t="shared" si="0"/>
        <v>16</v>
      </c>
      <c r="R3" s="93">
        <f t="shared" si="0"/>
        <v>17</v>
      </c>
      <c r="S3" s="93">
        <f t="shared" si="0"/>
        <v>18</v>
      </c>
      <c r="T3" s="93">
        <f t="shared" si="0"/>
        <v>19</v>
      </c>
      <c r="U3" s="93">
        <f t="shared" si="0"/>
        <v>20</v>
      </c>
      <c r="V3" s="93">
        <f t="shared" si="0"/>
        <v>21</v>
      </c>
      <c r="W3" s="93">
        <f t="shared" si="0"/>
        <v>22</v>
      </c>
      <c r="X3" s="93">
        <f t="shared" si="0"/>
        <v>23</v>
      </c>
      <c r="Y3" s="93">
        <f t="shared" si="0"/>
        <v>24</v>
      </c>
      <c r="Z3" s="93">
        <f t="shared" si="0"/>
        <v>25</v>
      </c>
      <c r="AA3" s="93">
        <f t="shared" si="0"/>
        <v>26</v>
      </c>
      <c r="AB3" s="93">
        <f t="shared" si="0"/>
        <v>27</v>
      </c>
      <c r="AC3" s="93">
        <f t="shared" si="0"/>
        <v>28</v>
      </c>
      <c r="AD3" s="93">
        <f t="shared" si="0"/>
        <v>29</v>
      </c>
      <c r="AE3" s="93">
        <v>30</v>
      </c>
      <c r="AF3" s="34" t="s">
        <v>41</v>
      </c>
      <c r="AG3" s="37" t="s">
        <v>40</v>
      </c>
      <c r="AH3" s="8"/>
    </row>
    <row r="4" spans="1:37" s="5" customFormat="1" ht="20.100000000000001" customHeight="1" x14ac:dyDescent="0.2">
      <c r="A4" s="92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34" t="s">
        <v>39</v>
      </c>
      <c r="AG4" s="37" t="s">
        <v>39</v>
      </c>
      <c r="AH4" s="8"/>
    </row>
    <row r="5" spans="1:37" s="5" customFormat="1" ht="20.100000000000001" customHeight="1" x14ac:dyDescent="0.2">
      <c r="A5" s="15" t="s">
        <v>45</v>
      </c>
      <c r="B5" s="16">
        <f>[1]Novembro!$F$5</f>
        <v>96</v>
      </c>
      <c r="C5" s="16">
        <f>[1]Novembro!$F$6</f>
        <v>100</v>
      </c>
      <c r="D5" s="16">
        <f>[1]Novembro!$F$7</f>
        <v>100</v>
      </c>
      <c r="E5" s="16">
        <f>[1]Novembro!$F$8</f>
        <v>97</v>
      </c>
      <c r="F5" s="16">
        <f>[1]Novembro!$F$9</f>
        <v>99</v>
      </c>
      <c r="G5" s="16">
        <f>[1]Novembro!$F$10</f>
        <v>97</v>
      </c>
      <c r="H5" s="16">
        <f>[1]Novembro!$F$11</f>
        <v>95</v>
      </c>
      <c r="I5" s="16">
        <f>[1]Novembro!$F$12</f>
        <v>98</v>
      </c>
      <c r="J5" s="16">
        <f>[1]Novembro!$F$13</f>
        <v>100</v>
      </c>
      <c r="K5" s="16">
        <f>[1]Novembro!$F$14</f>
        <v>99</v>
      </c>
      <c r="L5" s="16">
        <f>[1]Novembro!$F$15</f>
        <v>97</v>
      </c>
      <c r="M5" s="16">
        <f>[1]Novembro!$F$16</f>
        <v>99</v>
      </c>
      <c r="N5" s="16">
        <f>[1]Novembro!$F$17</f>
        <v>97</v>
      </c>
      <c r="O5" s="16">
        <f>[1]Novembro!$F$18</f>
        <v>82</v>
      </c>
      <c r="P5" s="16">
        <f>[1]Novembro!$F$19</f>
        <v>83</v>
      </c>
      <c r="Q5" s="16">
        <f>[1]Novembro!$F$20</f>
        <v>94</v>
      </c>
      <c r="R5" s="16">
        <f>[1]Novembro!$F$21</f>
        <v>94</v>
      </c>
      <c r="S5" s="16">
        <f>[1]Novembro!$F$22</f>
        <v>93</v>
      </c>
      <c r="T5" s="16">
        <f>[1]Novembro!$F$23</f>
        <v>98</v>
      </c>
      <c r="U5" s="16">
        <f>[1]Novembro!$F$24</f>
        <v>99</v>
      </c>
      <c r="V5" s="16">
        <f>[1]Novembro!$F$25</f>
        <v>99</v>
      </c>
      <c r="W5" s="16">
        <f>[1]Novembro!$F$26</f>
        <v>97</v>
      </c>
      <c r="X5" s="16">
        <f>[1]Novembro!$F$27</f>
        <v>98</v>
      </c>
      <c r="Y5" s="16">
        <f>[1]Novembro!$F$28</f>
        <v>98</v>
      </c>
      <c r="Z5" s="16">
        <f>[1]Novembro!$F$29</f>
        <v>99</v>
      </c>
      <c r="AA5" s="16">
        <f>[1]Novembro!$F$30</f>
        <v>99</v>
      </c>
      <c r="AB5" s="16">
        <f>[1]Novembro!$F$31</f>
        <v>97</v>
      </c>
      <c r="AC5" s="16">
        <f>[1]Novembro!$F$32</f>
        <v>98</v>
      </c>
      <c r="AD5" s="16">
        <f>[1]Novembro!$F$33</f>
        <v>95</v>
      </c>
      <c r="AE5" s="16">
        <f>[1]Novembro!$F$34</f>
        <v>99</v>
      </c>
      <c r="AF5" s="35">
        <f t="shared" ref="AF5:AF30" si="1">MAX(B5:AE5)</f>
        <v>100</v>
      </c>
      <c r="AG5" s="38">
        <f t="shared" ref="AG5:AG30" si="2">AVERAGE(B5:AE5)</f>
        <v>96.533333333333331</v>
      </c>
      <c r="AH5" s="8"/>
    </row>
    <row r="6" spans="1:37" ht="17.100000000000001" customHeight="1" x14ac:dyDescent="0.2">
      <c r="A6" s="15" t="s">
        <v>0</v>
      </c>
      <c r="B6" s="17">
        <f>[2]Novembro!$F$5</f>
        <v>94</v>
      </c>
      <c r="C6" s="17">
        <f>[2]Novembro!$F$6</f>
        <v>95</v>
      </c>
      <c r="D6" s="17">
        <f>[2]Novembro!$F$7</f>
        <v>95</v>
      </c>
      <c r="E6" s="17">
        <f>[2]Novembro!$F$8</f>
        <v>96</v>
      </c>
      <c r="F6" s="17">
        <f>[2]Novembro!$F$9</f>
        <v>96</v>
      </c>
      <c r="G6" s="17">
        <f>[2]Novembro!$F$10</f>
        <v>93</v>
      </c>
      <c r="H6" s="17">
        <f>[2]Novembro!$F$11</f>
        <v>95</v>
      </c>
      <c r="I6" s="17">
        <f>[2]Novembro!$F$12</f>
        <v>97</v>
      </c>
      <c r="J6" s="17">
        <f>[2]Novembro!$F$13</f>
        <v>96</v>
      </c>
      <c r="K6" s="17">
        <f>[2]Novembro!$F$14</f>
        <v>92</v>
      </c>
      <c r="L6" s="17">
        <f>[2]Novembro!$F$15</f>
        <v>94</v>
      </c>
      <c r="M6" s="17">
        <f>[2]Novembro!$F$16</f>
        <v>96</v>
      </c>
      <c r="N6" s="17">
        <f>[2]Novembro!$F$17</f>
        <v>97</v>
      </c>
      <c r="O6" s="17">
        <f>[2]Novembro!$F$18</f>
        <v>87</v>
      </c>
      <c r="P6" s="17">
        <f>[2]Novembro!$F$19</f>
        <v>88</v>
      </c>
      <c r="Q6" s="17">
        <f>[2]Novembro!$F$20</f>
        <v>86</v>
      </c>
      <c r="R6" s="17">
        <f>[2]Novembro!$F$21</f>
        <v>87</v>
      </c>
      <c r="S6" s="17">
        <f>[2]Novembro!$F$22</f>
        <v>90</v>
      </c>
      <c r="T6" s="17">
        <f>[2]Novembro!$F$23</f>
        <v>88</v>
      </c>
      <c r="U6" s="17">
        <f>[2]Novembro!$F$24</f>
        <v>95</v>
      </c>
      <c r="V6" s="17">
        <f>[2]Novembro!$F$25</f>
        <v>96</v>
      </c>
      <c r="W6" s="17">
        <f>[2]Novembro!$F$26</f>
        <v>96</v>
      </c>
      <c r="X6" s="17">
        <f>[2]Novembro!$F$27</f>
        <v>97</v>
      </c>
      <c r="Y6" s="17">
        <f>[2]Novembro!$F$28</f>
        <v>96</v>
      </c>
      <c r="Z6" s="17">
        <f>[2]Novembro!$F$29</f>
        <v>96</v>
      </c>
      <c r="AA6" s="17">
        <f>[2]Novembro!$F$30</f>
        <v>96</v>
      </c>
      <c r="AB6" s="17">
        <f>[2]Novembro!$F$31</f>
        <v>97</v>
      </c>
      <c r="AC6" s="17">
        <f>[2]Novembro!$F$32</f>
        <v>95</v>
      </c>
      <c r="AD6" s="17">
        <f>[2]Novembro!$F$33</f>
        <v>96</v>
      </c>
      <c r="AE6" s="17">
        <f>[2]Novembro!$F$34</f>
        <v>95</v>
      </c>
      <c r="AF6" s="36">
        <f t="shared" si="1"/>
        <v>97</v>
      </c>
      <c r="AG6" s="39">
        <f t="shared" si="2"/>
        <v>93.9</v>
      </c>
    </row>
    <row r="7" spans="1:37" ht="17.100000000000001" customHeight="1" x14ac:dyDescent="0.2">
      <c r="A7" s="15" t="s">
        <v>1</v>
      </c>
      <c r="B7" s="17" t="str">
        <f>[3]Novembro!$F$5</f>
        <v>*</v>
      </c>
      <c r="C7" s="17" t="str">
        <f>[3]Novembro!$F$6</f>
        <v>*</v>
      </c>
      <c r="D7" s="17" t="str">
        <f>[3]Novembro!$F$7</f>
        <v>*</v>
      </c>
      <c r="E7" s="17" t="str">
        <f>[3]Novembro!$F$8</f>
        <v>*</v>
      </c>
      <c r="F7" s="17" t="str">
        <f>[3]Novembro!$F$9</f>
        <v>*</v>
      </c>
      <c r="G7" s="17" t="str">
        <f>[3]Novembro!$F$10</f>
        <v>*</v>
      </c>
      <c r="H7" s="17" t="str">
        <f>[3]Novembro!$F$11</f>
        <v>*</v>
      </c>
      <c r="I7" s="17" t="str">
        <f>[3]Novembro!$F$12</f>
        <v>*</v>
      </c>
      <c r="J7" s="17">
        <f>[3]Novembro!$F$13</f>
        <v>84</v>
      </c>
      <c r="K7" s="17">
        <f>[3]Novembro!$F$14</f>
        <v>95</v>
      </c>
      <c r="L7" s="17">
        <f>[3]Novembro!$F$15</f>
        <v>93</v>
      </c>
      <c r="M7" s="17">
        <f>[3]Novembro!$F$16</f>
        <v>96</v>
      </c>
      <c r="N7" s="17">
        <f>[3]Novembro!$F$17</f>
        <v>98</v>
      </c>
      <c r="O7" s="17">
        <f>[3]Novembro!$F$18</f>
        <v>90</v>
      </c>
      <c r="P7" s="17">
        <f>[3]Novembro!$F$19</f>
        <v>93</v>
      </c>
      <c r="Q7" s="17">
        <f>[3]Novembro!$F$20</f>
        <v>94</v>
      </c>
      <c r="R7" s="17">
        <f>[3]Novembro!$F$21</f>
        <v>86</v>
      </c>
      <c r="S7" s="17">
        <f>[3]Novembro!$F$22</f>
        <v>90</v>
      </c>
      <c r="T7" s="17">
        <f>[3]Novembro!$F$23</f>
        <v>92</v>
      </c>
      <c r="U7" s="17">
        <f>[3]Novembro!$F$24</f>
        <v>96</v>
      </c>
      <c r="V7" s="17">
        <f>[3]Novembro!$F$25</f>
        <v>96</v>
      </c>
      <c r="W7" s="17">
        <f>[3]Novembro!$F$26</f>
        <v>97</v>
      </c>
      <c r="X7" s="17">
        <f>[3]Novembro!$F$27</f>
        <v>98</v>
      </c>
      <c r="Y7" s="17">
        <f>[3]Novembro!$F$28</f>
        <v>96</v>
      </c>
      <c r="Z7" s="17">
        <f>[3]Novembro!$F$29</f>
        <v>97</v>
      </c>
      <c r="AA7" s="17">
        <f>[3]Novembro!$F$30</f>
        <v>97</v>
      </c>
      <c r="AB7" s="17">
        <f>[3]Novembro!$F$31</f>
        <v>97</v>
      </c>
      <c r="AC7" s="17">
        <f>[3]Novembro!$F$32</f>
        <v>97</v>
      </c>
      <c r="AD7" s="17">
        <f>[3]Novembro!$F$33</f>
        <v>96</v>
      </c>
      <c r="AE7" s="17">
        <f>[3]Novembro!$F$34</f>
        <v>96</v>
      </c>
      <c r="AF7" s="36">
        <f t="shared" si="1"/>
        <v>98</v>
      </c>
      <c r="AG7" s="39">
        <f t="shared" si="2"/>
        <v>94.272727272727266</v>
      </c>
    </row>
    <row r="8" spans="1:37" ht="17.100000000000001" customHeight="1" x14ac:dyDescent="0.2">
      <c r="A8" s="15" t="s">
        <v>53</v>
      </c>
      <c r="B8" s="17">
        <f>[4]Novembro!$F$5</f>
        <v>93</v>
      </c>
      <c r="C8" s="17">
        <f>[4]Novembro!$F$6</f>
        <v>96</v>
      </c>
      <c r="D8" s="17">
        <f>[4]Novembro!$F$7</f>
        <v>95</v>
      </c>
      <c r="E8" s="17">
        <f>[4]Novembro!$F$8</f>
        <v>96</v>
      </c>
      <c r="F8" s="17">
        <f>[4]Novembro!$F$9</f>
        <v>96</v>
      </c>
      <c r="G8" s="17">
        <f>[4]Novembro!$F$10</f>
        <v>89</v>
      </c>
      <c r="H8" s="17">
        <f>[4]Novembro!$F$11</f>
        <v>86</v>
      </c>
      <c r="I8" s="17">
        <f>[4]Novembro!$F$12</f>
        <v>95</v>
      </c>
      <c r="J8" s="17">
        <f>[4]Novembro!$F$13</f>
        <v>95</v>
      </c>
      <c r="K8" s="17">
        <f>[4]Novembro!$F$14</f>
        <v>87</v>
      </c>
      <c r="L8" s="17">
        <f>[4]Novembro!$F$15</f>
        <v>85</v>
      </c>
      <c r="M8" s="17">
        <f>[4]Novembro!$F$16</f>
        <v>96</v>
      </c>
      <c r="N8" s="17">
        <f>[4]Novembro!$F$17</f>
        <v>93</v>
      </c>
      <c r="O8" s="17">
        <f>[4]Novembro!$F$18</f>
        <v>89</v>
      </c>
      <c r="P8" s="17">
        <f>[4]Novembro!$F$19</f>
        <v>81</v>
      </c>
      <c r="Q8" s="17">
        <f>[4]Novembro!$F$20</f>
        <v>77</v>
      </c>
      <c r="R8" s="17">
        <f>[4]Novembro!$F$21</f>
        <v>68</v>
      </c>
      <c r="S8" s="17">
        <f>[4]Novembro!$F$22</f>
        <v>68</v>
      </c>
      <c r="T8" s="17">
        <f>[4]Novembro!$F$23</f>
        <v>79</v>
      </c>
      <c r="U8" s="17">
        <f>[4]Novembro!$F$24</f>
        <v>90</v>
      </c>
      <c r="V8" s="17">
        <f>[4]Novembro!$F$25</f>
        <v>92</v>
      </c>
      <c r="W8" s="17">
        <f>[4]Novembro!$F$26</f>
        <v>95</v>
      </c>
      <c r="X8" s="17">
        <f>[4]Novembro!$F$27</f>
        <v>95</v>
      </c>
      <c r="Y8" s="17">
        <f>[4]Novembro!$F$28</f>
        <v>93</v>
      </c>
      <c r="Z8" s="17">
        <f>[4]Novembro!$F$29</f>
        <v>94</v>
      </c>
      <c r="AA8" s="17">
        <f>[4]Novembro!$F$30</f>
        <v>95</v>
      </c>
      <c r="AB8" s="17">
        <f>[4]Novembro!$F$31</f>
        <v>93</v>
      </c>
      <c r="AC8" s="17">
        <f>[4]Novembro!$F$32</f>
        <v>91</v>
      </c>
      <c r="AD8" s="17">
        <f>[4]Novembro!$F$33</f>
        <v>88</v>
      </c>
      <c r="AE8" s="17">
        <f>[4]Novembro!$F$34</f>
        <v>93</v>
      </c>
      <c r="AF8" s="36">
        <f t="shared" ref="AF8" si="3">MAX(B8:AE8)</f>
        <v>96</v>
      </c>
      <c r="AG8" s="39">
        <f t="shared" ref="AG8" si="4">AVERAGE(B8:AE8)</f>
        <v>89.433333333333337</v>
      </c>
    </row>
    <row r="9" spans="1:37" ht="17.100000000000001" customHeight="1" x14ac:dyDescent="0.2">
      <c r="A9" s="15" t="s">
        <v>46</v>
      </c>
      <c r="B9" s="17">
        <f>[5]Novembro!$F$5</f>
        <v>100</v>
      </c>
      <c r="C9" s="17">
        <f>[5]Novembro!$F$6</f>
        <v>100</v>
      </c>
      <c r="D9" s="17">
        <f>[5]Novembro!$F$7</f>
        <v>100</v>
      </c>
      <c r="E9" s="17">
        <f>[5]Novembro!$F$8</f>
        <v>86</v>
      </c>
      <c r="F9" s="17">
        <f>[5]Novembro!$F$9</f>
        <v>85</v>
      </c>
      <c r="G9" s="17">
        <f>[5]Novembro!$F$10</f>
        <v>89</v>
      </c>
      <c r="H9" s="17">
        <f>[5]Novembro!$F$11</f>
        <v>86</v>
      </c>
      <c r="I9" s="17">
        <f>[5]Novembro!$F$12</f>
        <v>88</v>
      </c>
      <c r="J9" s="17">
        <f>[5]Novembro!$F$13</f>
        <v>100</v>
      </c>
      <c r="K9" s="17">
        <f>[5]Novembro!$F$14</f>
        <v>100</v>
      </c>
      <c r="L9" s="17">
        <f>[5]Novembro!$F$15</f>
        <v>98</v>
      </c>
      <c r="M9" s="17">
        <f>[5]Novembro!$F$16</f>
        <v>100</v>
      </c>
      <c r="N9" s="17">
        <f>[5]Novembro!$F$17</f>
        <v>100</v>
      </c>
      <c r="O9" s="17">
        <f>[5]Novembro!$F$18</f>
        <v>95</v>
      </c>
      <c r="P9" s="17">
        <f>[5]Novembro!$F$19</f>
        <v>100</v>
      </c>
      <c r="Q9" s="17">
        <f>[5]Novembro!$F$20</f>
        <v>98</v>
      </c>
      <c r="R9" s="17">
        <f>[5]Novembro!$F$21</f>
        <v>100</v>
      </c>
      <c r="S9" s="17">
        <f>[5]Novembro!$F$22</f>
        <v>100</v>
      </c>
      <c r="T9" s="17">
        <f>[5]Novembro!$F$23</f>
        <v>100</v>
      </c>
      <c r="U9" s="17">
        <f>[5]Novembro!$F$24</f>
        <v>100</v>
      </c>
      <c r="V9" s="17">
        <f>[5]Novembro!$F$25</f>
        <v>97</v>
      </c>
      <c r="W9" s="17">
        <f>[5]Novembro!$F$26</f>
        <v>100</v>
      </c>
      <c r="X9" s="17">
        <f>[5]Novembro!$F$27</f>
        <v>100</v>
      </c>
      <c r="Y9" s="17">
        <f>[5]Novembro!$F$28</f>
        <v>100</v>
      </c>
      <c r="Z9" s="17">
        <f>[5]Novembro!$F$29</f>
        <v>100</v>
      </c>
      <c r="AA9" s="17">
        <f>[5]Novembro!$F$30</f>
        <v>100</v>
      </c>
      <c r="AB9" s="17">
        <f>[5]Novembro!$F$31</f>
        <v>86</v>
      </c>
      <c r="AC9" s="17">
        <f>[5]Novembro!$F$32</f>
        <v>100</v>
      </c>
      <c r="AD9" s="17">
        <f>[5]Novembro!$F$33</f>
        <v>94</v>
      </c>
      <c r="AE9" s="17">
        <f>[5]Novembro!$F$34</f>
        <v>100</v>
      </c>
      <c r="AF9" s="36">
        <f t="shared" si="1"/>
        <v>100</v>
      </c>
      <c r="AG9" s="39">
        <f t="shared" si="2"/>
        <v>96.733333333333334</v>
      </c>
      <c r="AK9" s="44" t="s">
        <v>52</v>
      </c>
    </row>
    <row r="10" spans="1:37" ht="17.100000000000001" customHeight="1" x14ac:dyDescent="0.2">
      <c r="A10" s="15" t="s">
        <v>2</v>
      </c>
      <c r="B10" s="17">
        <f>[6]Novembro!$F$5</f>
        <v>92</v>
      </c>
      <c r="C10" s="17">
        <f>[6]Novembro!$F$6</f>
        <v>92</v>
      </c>
      <c r="D10" s="17">
        <f>[6]Novembro!$F$7</f>
        <v>92</v>
      </c>
      <c r="E10" s="17">
        <f>[6]Novembro!$F$8</f>
        <v>91</v>
      </c>
      <c r="F10" s="17">
        <f>[6]Novembro!$F$9</f>
        <v>88</v>
      </c>
      <c r="G10" s="17">
        <f>[6]Novembro!$F$10</f>
        <v>86</v>
      </c>
      <c r="H10" s="17">
        <f>[6]Novembro!$F$11</f>
        <v>89</v>
      </c>
      <c r="I10" s="17">
        <f>[6]Novembro!$F$12</f>
        <v>94</v>
      </c>
      <c r="J10" s="17">
        <f>[6]Novembro!$F$13</f>
        <v>93</v>
      </c>
      <c r="K10" s="17">
        <f>[6]Novembro!$F$14</f>
        <v>86</v>
      </c>
      <c r="L10" s="17">
        <f>[6]Novembro!$F$15</f>
        <v>89</v>
      </c>
      <c r="M10" s="17">
        <f>[6]Novembro!$F$16</f>
        <v>94</v>
      </c>
      <c r="N10" s="17">
        <f>[6]Novembro!$F$17</f>
        <v>93</v>
      </c>
      <c r="O10" s="17">
        <f>[6]Novembro!$F$18</f>
        <v>84</v>
      </c>
      <c r="P10" s="17">
        <f>[6]Novembro!$F$19</f>
        <v>70</v>
      </c>
      <c r="Q10" s="17">
        <f>[6]Novembro!$F$20</f>
        <v>74</v>
      </c>
      <c r="R10" s="17">
        <f>[6]Novembro!$F$21</f>
        <v>82</v>
      </c>
      <c r="S10" s="17">
        <f>[6]Novembro!$F$22</f>
        <v>62</v>
      </c>
      <c r="T10" s="17">
        <f>[6]Novembro!$F$23</f>
        <v>92</v>
      </c>
      <c r="U10" s="17">
        <f>[6]Novembro!$F$24</f>
        <v>87</v>
      </c>
      <c r="V10" s="17">
        <f>[6]Novembro!$F$25</f>
        <v>86</v>
      </c>
      <c r="W10" s="17">
        <f>[6]Novembro!$F$26</f>
        <v>95</v>
      </c>
      <c r="X10" s="17">
        <f>[6]Novembro!$F$27</f>
        <v>93</v>
      </c>
      <c r="Y10" s="17">
        <f>[6]Novembro!$F$28</f>
        <v>93</v>
      </c>
      <c r="Z10" s="17">
        <f>[6]Novembro!$F$29</f>
        <v>95</v>
      </c>
      <c r="AA10" s="17">
        <f>[6]Novembro!$F$30</f>
        <v>95</v>
      </c>
      <c r="AB10" s="17">
        <f>[6]Novembro!$F$31</f>
        <v>93</v>
      </c>
      <c r="AC10" s="17">
        <f>[6]Novembro!$F$32</f>
        <v>92</v>
      </c>
      <c r="AD10" s="17">
        <f>[6]Novembro!$F$33</f>
        <v>92</v>
      </c>
      <c r="AE10" s="17">
        <f>[6]Novembro!$F$34</f>
        <v>93</v>
      </c>
      <c r="AF10" s="36">
        <f t="shared" si="1"/>
        <v>95</v>
      </c>
      <c r="AG10" s="39">
        <f t="shared" si="2"/>
        <v>88.566666666666663</v>
      </c>
    </row>
    <row r="11" spans="1:37" ht="17.100000000000001" customHeight="1" x14ac:dyDescent="0.2">
      <c r="A11" s="15" t="s">
        <v>3</v>
      </c>
      <c r="B11" s="17">
        <f>[7]Novembro!$F$5</f>
        <v>90</v>
      </c>
      <c r="C11" s="17">
        <f>[7]Novembro!$F$6</f>
        <v>93</v>
      </c>
      <c r="D11" s="17">
        <f>[7]Novembro!$F$7</f>
        <v>93</v>
      </c>
      <c r="E11" s="17">
        <f>[7]Novembro!$F$8</f>
        <v>94</v>
      </c>
      <c r="F11" s="17">
        <f>[7]Novembro!$F$9</f>
        <v>90</v>
      </c>
      <c r="G11" s="17">
        <f>[7]Novembro!$F$10</f>
        <v>89</v>
      </c>
      <c r="H11" s="17">
        <f>[7]Novembro!$F$11</f>
        <v>88</v>
      </c>
      <c r="I11" s="17">
        <f>[7]Novembro!$F$12</f>
        <v>84</v>
      </c>
      <c r="J11" s="17">
        <f>[7]Novembro!$F$13</f>
        <v>93</v>
      </c>
      <c r="K11" s="17">
        <f>[7]Novembro!$F$14</f>
        <v>88</v>
      </c>
      <c r="L11" s="17">
        <f>[7]Novembro!$F$15</f>
        <v>93</v>
      </c>
      <c r="M11" s="17">
        <f>[7]Novembro!$F$16</f>
        <v>93</v>
      </c>
      <c r="N11" s="17">
        <f>[7]Novembro!$F$17</f>
        <v>91</v>
      </c>
      <c r="O11" s="17">
        <f>[7]Novembro!$F$18</f>
        <v>93</v>
      </c>
      <c r="P11" s="17">
        <f>[7]Novembro!$F$19</f>
        <v>85</v>
      </c>
      <c r="Q11" s="17">
        <f>[7]Novembro!$F$20</f>
        <v>75</v>
      </c>
      <c r="R11" s="17">
        <f>[7]Novembro!$F$21</f>
        <v>81</v>
      </c>
      <c r="S11" s="17">
        <f>[7]Novembro!$F$22</f>
        <v>78</v>
      </c>
      <c r="T11" s="17">
        <f>[7]Novembro!$F$23</f>
        <v>73</v>
      </c>
      <c r="U11" s="17">
        <f>[7]Novembro!$F$24</f>
        <v>95</v>
      </c>
      <c r="V11" s="17">
        <f>[7]Novembro!$F$25</f>
        <v>94</v>
      </c>
      <c r="W11" s="17">
        <f>[7]Novembro!$F$26</f>
        <v>88</v>
      </c>
      <c r="X11" s="17">
        <f>[7]Novembro!$F$27</f>
        <v>94</v>
      </c>
      <c r="Y11" s="17">
        <f>[7]Novembro!$F$28</f>
        <v>94</v>
      </c>
      <c r="Z11" s="17">
        <f>[7]Novembro!$F$29</f>
        <v>95</v>
      </c>
      <c r="AA11" s="17">
        <f>[7]Novembro!$F$30</f>
        <v>94</v>
      </c>
      <c r="AB11" s="17">
        <f>[7]Novembro!$F$31</f>
        <v>93</v>
      </c>
      <c r="AC11" s="17">
        <f>[7]Novembro!$F$32</f>
        <v>95</v>
      </c>
      <c r="AD11" s="17">
        <f>[7]Novembro!$F$33</f>
        <v>93</v>
      </c>
      <c r="AE11" s="17">
        <f>[7]Novembro!$F$34</f>
        <v>94</v>
      </c>
      <c r="AF11" s="36">
        <f t="shared" si="1"/>
        <v>95</v>
      </c>
      <c r="AG11" s="39">
        <f t="shared" si="2"/>
        <v>89.766666666666666</v>
      </c>
    </row>
    <row r="12" spans="1:37" ht="17.100000000000001" customHeight="1" x14ac:dyDescent="0.2">
      <c r="A12" s="15" t="s">
        <v>4</v>
      </c>
      <c r="B12" s="17">
        <f>[8]Novembro!$F$5</f>
        <v>94</v>
      </c>
      <c r="C12" s="17">
        <f>[8]Novembro!$F$6</f>
        <v>93</v>
      </c>
      <c r="D12" s="17">
        <f>[8]Novembro!$F$7</f>
        <v>95</v>
      </c>
      <c r="E12" s="17">
        <f>[8]Novembro!$F$8</f>
        <v>93</v>
      </c>
      <c r="F12" s="17">
        <f>[8]Novembro!$F$9</f>
        <v>94</v>
      </c>
      <c r="G12" s="17">
        <f>[8]Novembro!$F$10</f>
        <v>93</v>
      </c>
      <c r="H12" s="17">
        <f>[8]Novembro!$F$11</f>
        <v>87</v>
      </c>
      <c r="I12" s="17">
        <f>[8]Novembro!$F$12</f>
        <v>95</v>
      </c>
      <c r="J12" s="17">
        <f>[8]Novembro!$F$13</f>
        <v>96</v>
      </c>
      <c r="K12" s="17">
        <f>[8]Novembro!$F$14</f>
        <v>91</v>
      </c>
      <c r="L12" s="17">
        <f>[8]Novembro!$F$15</f>
        <v>92</v>
      </c>
      <c r="M12" s="17">
        <f>[8]Novembro!$F$16</f>
        <v>94</v>
      </c>
      <c r="N12" s="17">
        <f>[8]Novembro!$F$17</f>
        <v>95</v>
      </c>
      <c r="O12" s="17">
        <f>[8]Novembro!$F$18</f>
        <v>94</v>
      </c>
      <c r="P12" s="17">
        <f>[8]Novembro!$F$19</f>
        <v>82</v>
      </c>
      <c r="Q12" s="17">
        <f>[8]Novembro!$F$20</f>
        <v>77</v>
      </c>
      <c r="R12" s="17">
        <f>[8]Novembro!$F$21</f>
        <v>66</v>
      </c>
      <c r="S12" s="17">
        <f>[8]Novembro!$F$22</f>
        <v>72</v>
      </c>
      <c r="T12" s="17">
        <f>[8]Novembro!$F$23</f>
        <v>85</v>
      </c>
      <c r="U12" s="17">
        <f>[8]Novembro!$F$24</f>
        <v>95</v>
      </c>
      <c r="V12" s="17">
        <f>[8]Novembro!$F$25</f>
        <v>95</v>
      </c>
      <c r="W12" s="17">
        <f>[8]Novembro!$F$26</f>
        <v>94</v>
      </c>
      <c r="X12" s="17">
        <f>[8]Novembro!$F$27</f>
        <v>95</v>
      </c>
      <c r="Y12" s="17">
        <f>[8]Novembro!$F$28</f>
        <v>95</v>
      </c>
      <c r="Z12" s="17">
        <f>[8]Novembro!$F$29</f>
        <v>94</v>
      </c>
      <c r="AA12" s="17">
        <f>[8]Novembro!$F$30</f>
        <v>95</v>
      </c>
      <c r="AB12" s="17">
        <f>[8]Novembro!$F$31</f>
        <v>93</v>
      </c>
      <c r="AC12" s="17">
        <f>[8]Novembro!$F$32</f>
        <v>95</v>
      </c>
      <c r="AD12" s="17">
        <f>[8]Novembro!$F$33</f>
        <v>95</v>
      </c>
      <c r="AE12" s="17">
        <f>[8]Novembro!$F$34</f>
        <v>96</v>
      </c>
      <c r="AF12" s="36">
        <f t="shared" si="1"/>
        <v>96</v>
      </c>
      <c r="AG12" s="39">
        <f t="shared" si="2"/>
        <v>91</v>
      </c>
    </row>
    <row r="13" spans="1:37" ht="17.100000000000001" customHeight="1" x14ac:dyDescent="0.2">
      <c r="A13" s="15" t="s">
        <v>5</v>
      </c>
      <c r="B13" s="18">
        <f>[9]Novembro!$F$5</f>
        <v>86</v>
      </c>
      <c r="C13" s="18">
        <f>[9]Novembro!$F$6</f>
        <v>87</v>
      </c>
      <c r="D13" s="18">
        <f>[9]Novembro!$F$7</f>
        <v>92</v>
      </c>
      <c r="E13" s="18">
        <f>[9]Novembro!$F$8</f>
        <v>93</v>
      </c>
      <c r="F13" s="18">
        <f>[9]Novembro!$F$9</f>
        <v>90</v>
      </c>
      <c r="G13" s="18">
        <f>[9]Novembro!$F$10</f>
        <v>86</v>
      </c>
      <c r="H13" s="18">
        <f>[9]Novembro!$F$11</f>
        <v>87</v>
      </c>
      <c r="I13" s="18">
        <f>[9]Novembro!$F$12</f>
        <v>80</v>
      </c>
      <c r="J13" s="18">
        <f>[9]Novembro!$F$13</f>
        <v>86</v>
      </c>
      <c r="K13" s="18">
        <f>[9]Novembro!$F$14</f>
        <v>79</v>
      </c>
      <c r="L13" s="18">
        <f>[9]Novembro!$F$15</f>
        <v>83</v>
      </c>
      <c r="M13" s="18">
        <f>[9]Novembro!$F$16</f>
        <v>94</v>
      </c>
      <c r="N13" s="18">
        <f>[9]Novembro!$F$17</f>
        <v>91</v>
      </c>
      <c r="O13" s="18">
        <f>[9]Novembro!$F$18</f>
        <v>64</v>
      </c>
      <c r="P13" s="18">
        <f>[9]Novembro!$F$19</f>
        <v>69</v>
      </c>
      <c r="Q13" s="18">
        <f>[9]Novembro!$F$20</f>
        <v>87</v>
      </c>
      <c r="R13" s="18">
        <f>[9]Novembro!$F$21</f>
        <v>77</v>
      </c>
      <c r="S13" s="18">
        <f>[9]Novembro!$F$22</f>
        <v>83</v>
      </c>
      <c r="T13" s="18">
        <f>[9]Novembro!$F$23</f>
        <v>93</v>
      </c>
      <c r="U13" s="18">
        <f>[9]Novembro!$F$24</f>
        <v>94</v>
      </c>
      <c r="V13" s="18">
        <f>[9]Novembro!$F$25</f>
        <v>93</v>
      </c>
      <c r="W13" s="18">
        <f>[9]Novembro!$F$26</f>
        <v>92</v>
      </c>
      <c r="X13" s="18">
        <f>[9]Novembro!$F$27</f>
        <v>91</v>
      </c>
      <c r="Y13" s="18">
        <f>[9]Novembro!$F$28</f>
        <v>90</v>
      </c>
      <c r="Z13" s="18">
        <f>[9]Novembro!$F$29</f>
        <v>86</v>
      </c>
      <c r="AA13" s="18">
        <f>[9]Novembro!$F$30</f>
        <v>93</v>
      </c>
      <c r="AB13" s="18">
        <f>[9]Novembro!$F$31</f>
        <v>91</v>
      </c>
      <c r="AC13" s="18">
        <f>[9]Novembro!$F$32</f>
        <v>94</v>
      </c>
      <c r="AD13" s="18">
        <f>[9]Novembro!$F$33</f>
        <v>91</v>
      </c>
      <c r="AE13" s="18">
        <f>[9]Novembro!$F$34</f>
        <v>91</v>
      </c>
      <c r="AF13" s="36">
        <f t="shared" si="1"/>
        <v>94</v>
      </c>
      <c r="AG13" s="39">
        <f t="shared" si="2"/>
        <v>87.1</v>
      </c>
    </row>
    <row r="14" spans="1:37" ht="17.100000000000001" customHeight="1" x14ac:dyDescent="0.2">
      <c r="A14" s="15" t="s">
        <v>48</v>
      </c>
      <c r="B14" s="18">
        <f>[10]Novembro!$F$5</f>
        <v>97</v>
      </c>
      <c r="C14" s="18">
        <f>[10]Novembro!$F$6</f>
        <v>98</v>
      </c>
      <c r="D14" s="18">
        <f>[10]Novembro!$F$7</f>
        <v>98</v>
      </c>
      <c r="E14" s="18">
        <f>[10]Novembro!$F$8</f>
        <v>98</v>
      </c>
      <c r="F14" s="18">
        <f>[10]Novembro!$F$9</f>
        <v>98</v>
      </c>
      <c r="G14" s="18">
        <f>[10]Novembro!$F$10</f>
        <v>94</v>
      </c>
      <c r="H14" s="18">
        <f>[10]Novembro!$F$11</f>
        <v>95</v>
      </c>
      <c r="I14" s="18">
        <f>[10]Novembro!$F$12</f>
        <v>98</v>
      </c>
      <c r="J14" s="18">
        <f>[10]Novembro!$F$13</f>
        <v>97</v>
      </c>
      <c r="K14" s="18">
        <f>[10]Novembro!$F$14</f>
        <v>93</v>
      </c>
      <c r="L14" s="18">
        <f>[10]Novembro!$F$15</f>
        <v>94</v>
      </c>
      <c r="M14" s="18">
        <f>[10]Novembro!$F$16</f>
        <v>94</v>
      </c>
      <c r="N14" s="18">
        <f>[10]Novembro!$F$17</f>
        <v>95</v>
      </c>
      <c r="O14" s="18">
        <f>[10]Novembro!$F$18</f>
        <v>97</v>
      </c>
      <c r="P14" s="18">
        <f>[10]Novembro!$F$19</f>
        <v>76</v>
      </c>
      <c r="Q14" s="18">
        <f>[10]Novembro!$F$20</f>
        <v>77</v>
      </c>
      <c r="R14" s="18">
        <f>[10]Novembro!$F$21</f>
        <v>80</v>
      </c>
      <c r="S14" s="18">
        <f>[10]Novembro!$F$22</f>
        <v>80</v>
      </c>
      <c r="T14" s="18">
        <f>[10]Novembro!$F$23</f>
        <v>83</v>
      </c>
      <c r="U14" s="18">
        <f>[10]Novembro!$F$24</f>
        <v>92</v>
      </c>
      <c r="V14" s="18">
        <f>[10]Novembro!$F$25</f>
        <v>96</v>
      </c>
      <c r="W14" s="18">
        <f>[10]Novembro!$F$26</f>
        <v>93</v>
      </c>
      <c r="X14" s="18">
        <f>[10]Novembro!$F$27</f>
        <v>94</v>
      </c>
      <c r="Y14" s="18">
        <f>[10]Novembro!$F$28</f>
        <v>94</v>
      </c>
      <c r="Z14" s="18">
        <f>[10]Novembro!$F$29</f>
        <v>94</v>
      </c>
      <c r="AA14" s="18">
        <f>[10]Novembro!$F$30</f>
        <v>96</v>
      </c>
      <c r="AB14" s="18">
        <f>[10]Novembro!$F$31</f>
        <v>95</v>
      </c>
      <c r="AC14" s="18">
        <f>[10]Novembro!$F$32</f>
        <v>95</v>
      </c>
      <c r="AD14" s="18">
        <f>[10]Novembro!$F$33</f>
        <v>94</v>
      </c>
      <c r="AE14" s="18">
        <f>[10]Novembro!$F$34</f>
        <v>96</v>
      </c>
      <c r="AF14" s="36">
        <f t="shared" si="1"/>
        <v>98</v>
      </c>
      <c r="AG14" s="39">
        <f t="shared" si="2"/>
        <v>92.7</v>
      </c>
    </row>
    <row r="15" spans="1:37" ht="17.100000000000001" customHeight="1" x14ac:dyDescent="0.2">
      <c r="A15" s="15" t="s">
        <v>6</v>
      </c>
      <c r="B15" s="18">
        <f>[11]Novembro!$F$5</f>
        <v>89</v>
      </c>
      <c r="C15" s="18">
        <f>[11]Novembro!$F$6</f>
        <v>94</v>
      </c>
      <c r="D15" s="18">
        <f>[11]Novembro!$F$7</f>
        <v>94</v>
      </c>
      <c r="E15" s="18">
        <f>[11]Novembro!$F$8</f>
        <v>94</v>
      </c>
      <c r="F15" s="18">
        <f>[11]Novembro!$F$9</f>
        <v>91</v>
      </c>
      <c r="G15" s="18">
        <f>[11]Novembro!$F$10</f>
        <v>94</v>
      </c>
      <c r="H15" s="18">
        <f>[11]Novembro!$F$11</f>
        <v>94</v>
      </c>
      <c r="I15" s="18">
        <f>[11]Novembro!$F$12</f>
        <v>94</v>
      </c>
      <c r="J15" s="18">
        <f>[11]Novembro!$F$13</f>
        <v>94</v>
      </c>
      <c r="K15" s="18">
        <f>[11]Novembro!$F$14</f>
        <v>93</v>
      </c>
      <c r="L15" s="18">
        <f>[11]Novembro!$F$15</f>
        <v>93</v>
      </c>
      <c r="M15" s="18">
        <f>[11]Novembro!$F$16</f>
        <v>94</v>
      </c>
      <c r="N15" s="18">
        <f>[11]Novembro!$F$17</f>
        <v>93</v>
      </c>
      <c r="O15" s="18">
        <f>[11]Novembro!$F$18</f>
        <v>92</v>
      </c>
      <c r="P15" s="18">
        <f>[11]Novembro!$F$19</f>
        <v>77</v>
      </c>
      <c r="Q15" s="18">
        <f>[11]Novembro!$F$20</f>
        <v>89</v>
      </c>
      <c r="R15" s="18">
        <f>[11]Novembro!$F$21</f>
        <v>87</v>
      </c>
      <c r="S15" s="18">
        <f>[11]Novembro!$F$22</f>
        <v>90</v>
      </c>
      <c r="T15" s="18">
        <f>[11]Novembro!$F$23</f>
        <v>91</v>
      </c>
      <c r="U15" s="18">
        <f>[11]Novembro!$F$24</f>
        <v>93</v>
      </c>
      <c r="V15" s="18">
        <f>[11]Novembro!$F$25</f>
        <v>93</v>
      </c>
      <c r="W15" s="18">
        <f>[11]Novembro!$F$26</f>
        <v>92</v>
      </c>
      <c r="X15" s="18">
        <f>[11]Novembro!$F$27</f>
        <v>94</v>
      </c>
      <c r="Y15" s="18">
        <f>[11]Novembro!$F$28</f>
        <v>94</v>
      </c>
      <c r="Z15" s="18">
        <f>[11]Novembro!$F$29</f>
        <v>94</v>
      </c>
      <c r="AA15" s="18">
        <f>[11]Novembro!$F$30</f>
        <v>94</v>
      </c>
      <c r="AB15" s="18">
        <f>[11]Novembro!$F$31</f>
        <v>94</v>
      </c>
      <c r="AC15" s="18">
        <f>[11]Novembro!$F$32</f>
        <v>93</v>
      </c>
      <c r="AD15" s="18">
        <f>[11]Novembro!$F$33</f>
        <v>94</v>
      </c>
      <c r="AE15" s="18">
        <f>[11]Novembro!$F$34</f>
        <v>94</v>
      </c>
      <c r="AF15" s="36">
        <f t="shared" si="1"/>
        <v>94</v>
      </c>
      <c r="AG15" s="39">
        <f t="shared" si="2"/>
        <v>92.2</v>
      </c>
    </row>
    <row r="16" spans="1:37" ht="17.100000000000001" customHeight="1" x14ac:dyDescent="0.2">
      <c r="A16" s="15" t="s">
        <v>7</v>
      </c>
      <c r="B16" s="18">
        <f>[12]Novembro!$F$5</f>
        <v>92</v>
      </c>
      <c r="C16" s="18">
        <f>[12]Novembro!$F$6</f>
        <v>91</v>
      </c>
      <c r="D16" s="18">
        <f>[12]Novembro!$F$7</f>
        <v>94</v>
      </c>
      <c r="E16" s="18">
        <f>[12]Novembro!$F$8</f>
        <v>96</v>
      </c>
      <c r="F16" s="18">
        <f>[12]Novembro!$F$9</f>
        <v>96</v>
      </c>
      <c r="G16" s="18">
        <f>[12]Novembro!$F$10</f>
        <v>94</v>
      </c>
      <c r="H16" s="18">
        <f>[12]Novembro!$F$11</f>
        <v>96</v>
      </c>
      <c r="I16" s="18">
        <f>[12]Novembro!$F$12</f>
        <v>97</v>
      </c>
      <c r="J16" s="18">
        <f>[12]Novembro!$F$13</f>
        <v>96</v>
      </c>
      <c r="K16" s="18">
        <f>[12]Novembro!$F$14</f>
        <v>84</v>
      </c>
      <c r="L16" s="18">
        <f>[12]Novembro!$F$15</f>
        <v>93</v>
      </c>
      <c r="M16" s="18">
        <f>[12]Novembro!$F$16</f>
        <v>96</v>
      </c>
      <c r="N16" s="18">
        <f>[12]Novembro!$F$17</f>
        <v>97</v>
      </c>
      <c r="O16" s="18">
        <f>[12]Novembro!$F$18</f>
        <v>85</v>
      </c>
      <c r="P16" s="18">
        <f>[12]Novembro!$F$19</f>
        <v>81</v>
      </c>
      <c r="Q16" s="18">
        <f>[12]Novembro!$F$20</f>
        <v>70</v>
      </c>
      <c r="R16" s="18">
        <f>[12]Novembro!$F$21</f>
        <v>73</v>
      </c>
      <c r="S16" s="18">
        <f>[12]Novembro!$F$22</f>
        <v>63</v>
      </c>
      <c r="T16" s="18">
        <f>[12]Novembro!$F$23</f>
        <v>70</v>
      </c>
      <c r="U16" s="18">
        <f>[12]Novembro!$F$24</f>
        <v>90</v>
      </c>
      <c r="V16" s="18">
        <f>[12]Novembro!$F$25</f>
        <v>96</v>
      </c>
      <c r="W16" s="18">
        <f>[12]Novembro!$F$26</f>
        <v>97</v>
      </c>
      <c r="X16" s="18">
        <f>[12]Novembro!$F$27</f>
        <v>97</v>
      </c>
      <c r="Y16" s="18">
        <f>[12]Novembro!$F$28</f>
        <v>91</v>
      </c>
      <c r="Z16" s="18">
        <f>[12]Novembro!$F$29</f>
        <v>95</v>
      </c>
      <c r="AA16" s="18">
        <f>[12]Novembro!$F$30</f>
        <v>96</v>
      </c>
      <c r="AB16" s="18">
        <f>[12]Novembro!$F$31</f>
        <v>96</v>
      </c>
      <c r="AC16" s="18">
        <f>[12]Novembro!$F$32</f>
        <v>93</v>
      </c>
      <c r="AD16" s="18">
        <f>[12]Novembro!$F$33</f>
        <v>94</v>
      </c>
      <c r="AE16" s="18">
        <f>[12]Novembro!$F$34</f>
        <v>94</v>
      </c>
      <c r="AF16" s="36">
        <f t="shared" si="1"/>
        <v>97</v>
      </c>
      <c r="AG16" s="39">
        <f t="shared" si="2"/>
        <v>90.1</v>
      </c>
    </row>
    <row r="17" spans="1:35" ht="17.100000000000001" customHeight="1" x14ac:dyDescent="0.2">
      <c r="A17" s="15" t="s">
        <v>8</v>
      </c>
      <c r="B17" s="18">
        <f>[13]Novembro!$F$5</f>
        <v>97</v>
      </c>
      <c r="C17" s="18">
        <f>[13]Novembro!$F$6</f>
        <v>99</v>
      </c>
      <c r="D17" s="18">
        <f>[13]Novembro!$F$7</f>
        <v>100</v>
      </c>
      <c r="E17" s="18">
        <f>[13]Novembro!$F$8</f>
        <v>94</v>
      </c>
      <c r="F17" s="18">
        <f>[13]Novembro!$F$9</f>
        <v>93</v>
      </c>
      <c r="G17" s="18">
        <f>[13]Novembro!$F$10</f>
        <v>91</v>
      </c>
      <c r="H17" s="18">
        <f>[13]Novembro!$F$11</f>
        <v>94</v>
      </c>
      <c r="I17" s="18">
        <f>[13]Novembro!$F$12</f>
        <v>97</v>
      </c>
      <c r="J17" s="18">
        <f>[13]Novembro!$F$13</f>
        <v>97</v>
      </c>
      <c r="K17" s="18">
        <f>[13]Novembro!$F$14</f>
        <v>93</v>
      </c>
      <c r="L17" s="18">
        <f>[13]Novembro!$F$15</f>
        <v>95</v>
      </c>
      <c r="M17" s="18">
        <f>[13]Novembro!$F$16</f>
        <v>97</v>
      </c>
      <c r="N17" s="18">
        <f>[13]Novembro!$F$17</f>
        <v>98</v>
      </c>
      <c r="O17" s="18">
        <f>[13]Novembro!$F$18</f>
        <v>84</v>
      </c>
      <c r="P17" s="18">
        <f>[13]Novembro!$F$19</f>
        <v>91</v>
      </c>
      <c r="Q17" s="18">
        <f>[13]Novembro!$F$20</f>
        <v>81</v>
      </c>
      <c r="R17" s="18">
        <f>[13]Novembro!$F$21</f>
        <v>85</v>
      </c>
      <c r="S17" s="18">
        <f>[13]Novembro!$F$22</f>
        <v>85</v>
      </c>
      <c r="T17" s="18">
        <f>[13]Novembro!$F$23</f>
        <v>82</v>
      </c>
      <c r="U17" s="18">
        <f>[13]Novembro!$F$24</f>
        <v>97</v>
      </c>
      <c r="V17" s="18">
        <f>[13]Novembro!$F$25</f>
        <v>96</v>
      </c>
      <c r="W17" s="18">
        <f>[13]Novembro!$F$26</f>
        <v>97</v>
      </c>
      <c r="X17" s="18">
        <f>[13]Novembro!$F$27</f>
        <v>97</v>
      </c>
      <c r="Y17" s="18">
        <f>[13]Novembro!$F$28</f>
        <v>93</v>
      </c>
      <c r="Z17" s="18">
        <f>[13]Novembro!$F$29</f>
        <v>96</v>
      </c>
      <c r="AA17" s="18">
        <f>[13]Novembro!$F$30</f>
        <v>96</v>
      </c>
      <c r="AB17" s="18">
        <f>[13]Novembro!$F$31</f>
        <v>97</v>
      </c>
      <c r="AC17" s="18">
        <f>[13]Novembro!$F$32</f>
        <v>94</v>
      </c>
      <c r="AD17" s="18">
        <f>[13]Novembro!$F$33</f>
        <v>87</v>
      </c>
      <c r="AE17" s="18">
        <f>[13]Novembro!$F$34</f>
        <v>94</v>
      </c>
      <c r="AF17" s="36">
        <f t="shared" si="1"/>
        <v>100</v>
      </c>
      <c r="AG17" s="39">
        <f t="shared" si="2"/>
        <v>93.233333333333334</v>
      </c>
    </row>
    <row r="18" spans="1:35" ht="17.100000000000001" customHeight="1" x14ac:dyDescent="0.2">
      <c r="A18" s="15" t="s">
        <v>9</v>
      </c>
      <c r="B18" s="18">
        <f>[14]Novembro!$F$5</f>
        <v>86</v>
      </c>
      <c r="C18" s="18">
        <f>[14]Novembro!$F$6</f>
        <v>94</v>
      </c>
      <c r="D18" s="18">
        <f>[14]Novembro!$F$7</f>
        <v>93</v>
      </c>
      <c r="E18" s="18">
        <f>[14]Novembro!$F$8</f>
        <v>96</v>
      </c>
      <c r="F18" s="18">
        <f>[14]Novembro!$F$9</f>
        <v>94</v>
      </c>
      <c r="G18" s="18">
        <f>[14]Novembro!$F$10</f>
        <v>89</v>
      </c>
      <c r="H18" s="18">
        <f>[14]Novembro!$F$11</f>
        <v>92</v>
      </c>
      <c r="I18" s="18">
        <f>[14]Novembro!$F$12</f>
        <v>96</v>
      </c>
      <c r="J18" s="18">
        <f>[14]Novembro!$F$13</f>
        <v>93</v>
      </c>
      <c r="K18" s="18">
        <f>[14]Novembro!$F$14</f>
        <v>78</v>
      </c>
      <c r="L18" s="18">
        <f>[14]Novembro!$F$15</f>
        <v>91</v>
      </c>
      <c r="M18" s="18">
        <f>[14]Novembro!$F$16</f>
        <v>95</v>
      </c>
      <c r="N18" s="18">
        <f>[14]Novembro!$F$17</f>
        <v>93</v>
      </c>
      <c r="O18" s="18">
        <f>[14]Novembro!$F$18</f>
        <v>80</v>
      </c>
      <c r="P18" s="18">
        <f>[14]Novembro!$F$19</f>
        <v>90</v>
      </c>
      <c r="Q18" s="18">
        <f>[14]Novembro!$F$20</f>
        <v>75</v>
      </c>
      <c r="R18" s="18">
        <f>[14]Novembro!$F$21</f>
        <v>76</v>
      </c>
      <c r="S18" s="18">
        <f>[14]Novembro!$F$22</f>
        <v>64</v>
      </c>
      <c r="T18" s="18">
        <f>[14]Novembro!$F$23</f>
        <v>70</v>
      </c>
      <c r="U18" s="18">
        <f>[14]Novembro!$F$24</f>
        <v>92</v>
      </c>
      <c r="V18" s="18">
        <f>[14]Novembro!$F$25</f>
        <v>93</v>
      </c>
      <c r="W18" s="18">
        <f>[14]Novembro!$F$26</f>
        <v>96</v>
      </c>
      <c r="X18" s="18">
        <f>[14]Novembro!$F$27</f>
        <v>96</v>
      </c>
      <c r="Y18" s="18">
        <f>[14]Novembro!$F$28</f>
        <v>89</v>
      </c>
      <c r="Z18" s="18">
        <f>[14]Novembro!$F$29</f>
        <v>96</v>
      </c>
      <c r="AA18" s="18">
        <f>[14]Novembro!$F$30</f>
        <v>96</v>
      </c>
      <c r="AB18" s="18">
        <f>[14]Novembro!$F$31</f>
        <v>95</v>
      </c>
      <c r="AC18" s="18">
        <f>[14]Novembro!$F$32</f>
        <v>95</v>
      </c>
      <c r="AD18" s="18">
        <f>[14]Novembro!$F$33</f>
        <v>90</v>
      </c>
      <c r="AE18" s="18">
        <f>[14]Novembro!$F$34</f>
        <v>91</v>
      </c>
      <c r="AF18" s="36">
        <f t="shared" si="1"/>
        <v>96</v>
      </c>
      <c r="AG18" s="39">
        <f t="shared" si="2"/>
        <v>89.13333333333334</v>
      </c>
    </row>
    <row r="19" spans="1:35" ht="17.100000000000001" customHeight="1" x14ac:dyDescent="0.2">
      <c r="A19" s="15" t="s">
        <v>47</v>
      </c>
      <c r="B19" s="18">
        <f>[15]Novembro!$F$5</f>
        <v>83</v>
      </c>
      <c r="C19" s="18">
        <f>[15]Novembro!$F$6</f>
        <v>89</v>
      </c>
      <c r="D19" s="18">
        <f>[15]Novembro!$F$7</f>
        <v>94</v>
      </c>
      <c r="E19" s="18">
        <f>[15]Novembro!$F$8</f>
        <v>92</v>
      </c>
      <c r="F19" s="18">
        <f>[15]Novembro!$F$9</f>
        <v>92</v>
      </c>
      <c r="G19" s="18">
        <f>[15]Novembro!$F$10</f>
        <v>93</v>
      </c>
      <c r="H19" s="18">
        <f>[15]Novembro!$F$11</f>
        <v>95</v>
      </c>
      <c r="I19" s="18">
        <f>[15]Novembro!$F$12</f>
        <v>96</v>
      </c>
      <c r="J19" s="18">
        <f>[15]Novembro!$F$13</f>
        <v>94</v>
      </c>
      <c r="K19" s="18">
        <f>[15]Novembro!$F$14</f>
        <v>91</v>
      </c>
      <c r="L19" s="18">
        <f>[15]Novembro!$F$15</f>
        <v>83</v>
      </c>
      <c r="M19" s="18">
        <f>[15]Novembro!$F$16</f>
        <v>95</v>
      </c>
      <c r="N19" s="18">
        <f>[15]Novembro!$F$17</f>
        <v>95</v>
      </c>
      <c r="O19" s="18">
        <f>[15]Novembro!$F$18</f>
        <v>80</v>
      </c>
      <c r="P19" s="18">
        <f>[15]Novembro!$F$19</f>
        <v>94</v>
      </c>
      <c r="Q19" s="18">
        <f>[15]Novembro!$F$20</f>
        <v>85</v>
      </c>
      <c r="R19" s="18">
        <f>[15]Novembro!$F$21</f>
        <v>79</v>
      </c>
      <c r="S19" s="18">
        <f>[15]Novembro!$F$22</f>
        <v>92</v>
      </c>
      <c r="T19" s="18">
        <f>[15]Novembro!$F$23</f>
        <v>88</v>
      </c>
      <c r="U19" s="18">
        <f>[15]Novembro!$F$24</f>
        <v>92</v>
      </c>
      <c r="V19" s="18">
        <f>[15]Novembro!$F$25</f>
        <v>91</v>
      </c>
      <c r="W19" s="18">
        <f>[15]Novembro!$F$26</f>
        <v>96</v>
      </c>
      <c r="X19" s="18">
        <f>[15]Novembro!$F$27</f>
        <v>96</v>
      </c>
      <c r="Y19" s="18">
        <f>[15]Novembro!$F$28</f>
        <v>94</v>
      </c>
      <c r="Z19" s="18">
        <f>[15]Novembro!$F$29</f>
        <v>96</v>
      </c>
      <c r="AA19" s="18">
        <f>[15]Novembro!$F$30</f>
        <v>96</v>
      </c>
      <c r="AB19" s="18">
        <f>[15]Novembro!$F$31</f>
        <v>96</v>
      </c>
      <c r="AC19" s="18">
        <f>[15]Novembro!$F$32</f>
        <v>95</v>
      </c>
      <c r="AD19" s="18">
        <f>[15]Novembro!$F$33</f>
        <v>91</v>
      </c>
      <c r="AE19" s="18">
        <f>[15]Novembro!$F$34</f>
        <v>91</v>
      </c>
      <c r="AF19" s="36">
        <f t="shared" si="1"/>
        <v>96</v>
      </c>
      <c r="AG19" s="39">
        <f t="shared" si="2"/>
        <v>91.466666666666669</v>
      </c>
    </row>
    <row r="20" spans="1:35" ht="17.100000000000001" customHeight="1" x14ac:dyDescent="0.2">
      <c r="A20" s="15" t="s">
        <v>10</v>
      </c>
      <c r="B20" s="18">
        <f>[16]Novembro!$F$5</f>
        <v>87</v>
      </c>
      <c r="C20" s="18">
        <f>[16]Novembro!$F$6</f>
        <v>93</v>
      </c>
      <c r="D20" s="18">
        <f>[16]Novembro!$F$7</f>
        <v>90</v>
      </c>
      <c r="E20" s="18">
        <f>[16]Novembro!$F$8</f>
        <v>94</v>
      </c>
      <c r="F20" s="18">
        <f>[16]Novembro!$F$9</f>
        <v>95</v>
      </c>
      <c r="G20" s="18">
        <f>[16]Novembro!$F$10</f>
        <v>90</v>
      </c>
      <c r="H20" s="18">
        <f>[16]Novembro!$F$11</f>
        <v>94</v>
      </c>
      <c r="I20" s="18">
        <f>[16]Novembro!$F$12</f>
        <v>96</v>
      </c>
      <c r="J20" s="18">
        <f>[16]Novembro!$F$13</f>
        <v>96</v>
      </c>
      <c r="K20" s="18">
        <f>[16]Novembro!$F$14</f>
        <v>94</v>
      </c>
      <c r="L20" s="18">
        <f>[16]Novembro!$F$15</f>
        <v>94</v>
      </c>
      <c r="M20" s="18">
        <f>[16]Novembro!$F$16</f>
        <v>96</v>
      </c>
      <c r="N20" s="18">
        <f>[16]Novembro!$F$17</f>
        <v>97</v>
      </c>
      <c r="O20" s="18">
        <f>[16]Novembro!$F$18</f>
        <v>84</v>
      </c>
      <c r="P20" s="18">
        <f>[16]Novembro!$F$19</f>
        <v>86</v>
      </c>
      <c r="Q20" s="18">
        <f>[16]Novembro!$F$20</f>
        <v>85</v>
      </c>
      <c r="R20" s="18">
        <f>[16]Novembro!$F$21</f>
        <v>86</v>
      </c>
      <c r="S20" s="18">
        <f>[16]Novembro!$F$22</f>
        <v>81</v>
      </c>
      <c r="T20" s="18">
        <f>[16]Novembro!$F$23</f>
        <v>84</v>
      </c>
      <c r="U20" s="18">
        <f>[16]Novembro!$F$24</f>
        <v>89</v>
      </c>
      <c r="V20" s="18">
        <f>[16]Novembro!$F$25</f>
        <v>92</v>
      </c>
      <c r="W20" s="18">
        <f>[16]Novembro!$F$26</f>
        <v>96</v>
      </c>
      <c r="X20" s="18">
        <f>[16]Novembro!$F$27</f>
        <v>97</v>
      </c>
      <c r="Y20" s="18">
        <f>[16]Novembro!$F$28</f>
        <v>89</v>
      </c>
      <c r="Z20" s="18">
        <f>[16]Novembro!$F$29</f>
        <v>96</v>
      </c>
      <c r="AA20" s="18">
        <f>[16]Novembro!$F$30</f>
        <v>95</v>
      </c>
      <c r="AB20" s="18">
        <f>[16]Novembro!$F$31</f>
        <v>96</v>
      </c>
      <c r="AC20" s="18">
        <f>[16]Novembro!$F$32</f>
        <v>93</v>
      </c>
      <c r="AD20" s="18">
        <f>[16]Novembro!$F$33</f>
        <v>92</v>
      </c>
      <c r="AE20" s="18">
        <f>[16]Novembro!$F$34</f>
        <v>90</v>
      </c>
      <c r="AF20" s="36">
        <f t="shared" si="1"/>
        <v>97</v>
      </c>
      <c r="AG20" s="39">
        <f t="shared" si="2"/>
        <v>91.566666666666663</v>
      </c>
    </row>
    <row r="21" spans="1:35" ht="17.100000000000001" customHeight="1" x14ac:dyDescent="0.2">
      <c r="A21" s="15" t="s">
        <v>11</v>
      </c>
      <c r="B21" s="18">
        <f>[17]Novembro!$F$5</f>
        <v>94</v>
      </c>
      <c r="C21" s="18">
        <f>[17]Novembro!$F$6</f>
        <v>99</v>
      </c>
      <c r="D21" s="18">
        <f>[17]Novembro!$F$7</f>
        <v>99</v>
      </c>
      <c r="E21" s="18">
        <f>[17]Novembro!$F$8</f>
        <v>99</v>
      </c>
      <c r="F21" s="18">
        <f>[17]Novembro!$F$9</f>
        <v>100</v>
      </c>
      <c r="G21" s="18">
        <f>[17]Novembro!$F$10</f>
        <v>100</v>
      </c>
      <c r="H21" s="18">
        <f>[17]Novembro!$F$11</f>
        <v>100</v>
      </c>
      <c r="I21" s="18">
        <f>[17]Novembro!$F$12</f>
        <v>100</v>
      </c>
      <c r="J21" s="18">
        <f>[17]Novembro!$F$13</f>
        <v>100</v>
      </c>
      <c r="K21" s="18">
        <f>[17]Novembro!$F$14</f>
        <v>99</v>
      </c>
      <c r="L21" s="18">
        <f>[17]Novembro!$F$15</f>
        <v>98</v>
      </c>
      <c r="M21" s="18">
        <f>[17]Novembro!$F$16</f>
        <v>100</v>
      </c>
      <c r="N21" s="18">
        <f>[17]Novembro!$F$17</f>
        <v>98</v>
      </c>
      <c r="O21" s="18">
        <f>[17]Novembro!$F$18</f>
        <v>79</v>
      </c>
      <c r="P21" s="18">
        <f>[17]Novembro!$F$19</f>
        <v>83</v>
      </c>
      <c r="Q21" s="18">
        <f>[17]Novembro!$F$20</f>
        <v>92</v>
      </c>
      <c r="R21" s="18">
        <f>[17]Novembro!$F$21</f>
        <v>92</v>
      </c>
      <c r="S21" s="18">
        <f>[17]Novembro!$F$22</f>
        <v>85</v>
      </c>
      <c r="T21" s="18">
        <f>[17]Novembro!$F$23</f>
        <v>89</v>
      </c>
      <c r="U21" s="18">
        <f>[17]Novembro!$F$24</f>
        <v>95</v>
      </c>
      <c r="V21" s="18">
        <f>[17]Novembro!$F$25</f>
        <v>95</v>
      </c>
      <c r="W21" s="18">
        <f>[17]Novembro!$F$26</f>
        <v>100</v>
      </c>
      <c r="X21" s="18">
        <f>[17]Novembro!$F$27</f>
        <v>100</v>
      </c>
      <c r="Y21" s="18">
        <f>[17]Novembro!$F$28</f>
        <v>98</v>
      </c>
      <c r="Z21" s="18">
        <f>[17]Novembro!$F$29</f>
        <v>100</v>
      </c>
      <c r="AA21" s="18">
        <f>[17]Novembro!$F$30</f>
        <v>100</v>
      </c>
      <c r="AB21" s="18">
        <f>[17]Novembro!$F$31</f>
        <v>99</v>
      </c>
      <c r="AC21" s="18">
        <f>[17]Novembro!$F$32</f>
        <v>98</v>
      </c>
      <c r="AD21" s="18">
        <f>[17]Novembro!$F$33</f>
        <v>98</v>
      </c>
      <c r="AE21" s="18">
        <f>[17]Novembro!$F$34</f>
        <v>98</v>
      </c>
      <c r="AF21" s="36">
        <f t="shared" si="1"/>
        <v>100</v>
      </c>
      <c r="AG21" s="39">
        <f t="shared" si="2"/>
        <v>96.233333333333334</v>
      </c>
    </row>
    <row r="22" spans="1:35" ht="17.100000000000001" customHeight="1" x14ac:dyDescent="0.2">
      <c r="A22" s="15" t="s">
        <v>12</v>
      </c>
      <c r="B22" s="18">
        <f>[18]Novembro!$F$5</f>
        <v>90</v>
      </c>
      <c r="C22" s="18">
        <f>[18]Novembro!$F$6</f>
        <v>91</v>
      </c>
      <c r="D22" s="18">
        <f>[18]Novembro!$F$7</f>
        <v>94</v>
      </c>
      <c r="E22" s="18">
        <f>[18]Novembro!$F$8</f>
        <v>96</v>
      </c>
      <c r="F22" s="18">
        <f>[18]Novembro!$F$9</f>
        <v>88</v>
      </c>
      <c r="G22" s="18">
        <f>[18]Novembro!$F$10</f>
        <v>95</v>
      </c>
      <c r="H22" s="18">
        <f>[18]Novembro!$F$11</f>
        <v>95</v>
      </c>
      <c r="I22" s="18">
        <f>[18]Novembro!$F$12</f>
        <v>96</v>
      </c>
      <c r="J22" s="18">
        <f>[18]Novembro!$F$13</f>
        <v>95</v>
      </c>
      <c r="K22" s="18">
        <f>[18]Novembro!$F$14</f>
        <v>92</v>
      </c>
      <c r="L22" s="18">
        <f>[18]Novembro!$F$15</f>
        <v>93</v>
      </c>
      <c r="M22" s="18">
        <f>[18]Novembro!$F$16</f>
        <v>96</v>
      </c>
      <c r="N22" s="18">
        <f>[18]Novembro!$F$17</f>
        <v>96</v>
      </c>
      <c r="O22" s="18">
        <f>[18]Novembro!$F$18</f>
        <v>74</v>
      </c>
      <c r="P22" s="18">
        <f>[18]Novembro!$F$19</f>
        <v>83</v>
      </c>
      <c r="Q22" s="18">
        <f>[18]Novembro!$F$20</f>
        <v>87</v>
      </c>
      <c r="R22" s="18">
        <f>[18]Novembro!$F$21</f>
        <v>88</v>
      </c>
      <c r="S22" s="18">
        <f>[18]Novembro!$F$22</f>
        <v>89</v>
      </c>
      <c r="T22" s="18">
        <f>[18]Novembro!$F$23</f>
        <v>92</v>
      </c>
      <c r="U22" s="18">
        <f>[18]Novembro!$F$24</f>
        <v>95</v>
      </c>
      <c r="V22" s="18">
        <f>[18]Novembro!$F$25</f>
        <v>96</v>
      </c>
      <c r="W22" s="18">
        <f>[18]Novembro!$F$26</f>
        <v>95</v>
      </c>
      <c r="X22" s="18">
        <f>[18]Novembro!$F$27</f>
        <v>96</v>
      </c>
      <c r="Y22" s="18">
        <f>[18]Novembro!$F$28</f>
        <v>96</v>
      </c>
      <c r="Z22" s="18">
        <f>[18]Novembro!$F$29</f>
        <v>95</v>
      </c>
      <c r="AA22" s="18">
        <f>[18]Novembro!$F$30</f>
        <v>96</v>
      </c>
      <c r="AB22" s="18">
        <f>[18]Novembro!$F$31</f>
        <v>96</v>
      </c>
      <c r="AC22" s="18">
        <f>[18]Novembro!$F$32</f>
        <v>93</v>
      </c>
      <c r="AD22" s="18">
        <f>[18]Novembro!$F$33</f>
        <v>95</v>
      </c>
      <c r="AE22" s="18">
        <f>[18]Novembro!$F$34</f>
        <v>92</v>
      </c>
      <c r="AF22" s="36">
        <f t="shared" si="1"/>
        <v>96</v>
      </c>
      <c r="AG22" s="39">
        <f t="shared" si="2"/>
        <v>92.5</v>
      </c>
    </row>
    <row r="23" spans="1:35" ht="17.100000000000001" customHeight="1" x14ac:dyDescent="0.2">
      <c r="A23" s="15" t="s">
        <v>13</v>
      </c>
      <c r="B23" s="17" t="str">
        <f>[19]Novembro!$F$5</f>
        <v>*</v>
      </c>
      <c r="C23" s="17" t="str">
        <f>[19]Novembro!$F$6</f>
        <v>*</v>
      </c>
      <c r="D23" s="17" t="str">
        <f>[19]Novembro!$F$7</f>
        <v>*</v>
      </c>
      <c r="E23" s="17" t="str">
        <f>[19]Novembro!$F$8</f>
        <v>*</v>
      </c>
      <c r="F23" s="18">
        <f>[19]Novembro!$F$9</f>
        <v>84</v>
      </c>
      <c r="G23" s="18">
        <f>[19]Novembro!$F$10</f>
        <v>94</v>
      </c>
      <c r="H23" s="18">
        <f>[19]Novembro!$F$11</f>
        <v>91</v>
      </c>
      <c r="I23" s="18">
        <f>[19]Novembro!$F$12</f>
        <v>94</v>
      </c>
      <c r="J23" s="18">
        <f>[19]Novembro!$F$13</f>
        <v>92</v>
      </c>
      <c r="K23" s="18">
        <f>[19]Novembro!$F$14</f>
        <v>94</v>
      </c>
      <c r="L23" s="18">
        <f>[19]Novembro!$F$15</f>
        <v>90</v>
      </c>
      <c r="M23" s="18">
        <f>[19]Novembro!$F$16</f>
        <v>84</v>
      </c>
      <c r="N23" s="18">
        <f>[19]Novembro!$F$17</f>
        <v>92</v>
      </c>
      <c r="O23" s="18">
        <f>[19]Novembro!$F$18</f>
        <v>77</v>
      </c>
      <c r="P23" s="18">
        <f>[19]Novembro!$F$19</f>
        <v>84</v>
      </c>
      <c r="Q23" s="18">
        <f>[19]Novembro!$F$20</f>
        <v>92</v>
      </c>
      <c r="R23" s="18">
        <f>[19]Novembro!$F$21</f>
        <v>88</v>
      </c>
      <c r="S23" s="18">
        <f>[19]Novembro!$F$22</f>
        <v>92</v>
      </c>
      <c r="T23" s="18">
        <f>[19]Novembro!$F$23</f>
        <v>89</v>
      </c>
      <c r="U23" s="18">
        <f>[19]Novembro!$F$24</f>
        <v>92</v>
      </c>
      <c r="V23" s="18">
        <f>[19]Novembro!$F$25</f>
        <v>95</v>
      </c>
      <c r="W23" s="18">
        <f>[19]Novembro!$F$26</f>
        <v>95</v>
      </c>
      <c r="X23" s="18">
        <f>[19]Novembro!$F$27</f>
        <v>96</v>
      </c>
      <c r="Y23" s="18">
        <f>[19]Novembro!$F$28</f>
        <v>95</v>
      </c>
      <c r="Z23" s="18">
        <f>[19]Novembro!$F$29</f>
        <v>93</v>
      </c>
      <c r="AA23" s="18">
        <f>[19]Novembro!$F$30</f>
        <v>96</v>
      </c>
      <c r="AB23" s="18">
        <f>[19]Novembro!$F$31</f>
        <v>95</v>
      </c>
      <c r="AC23" s="18">
        <f>[19]Novembro!$F$32</f>
        <v>94</v>
      </c>
      <c r="AD23" s="18">
        <f>[19]Novembro!$F$33</f>
        <v>94</v>
      </c>
      <c r="AE23" s="18">
        <f>[19]Novembro!$F$34</f>
        <v>91</v>
      </c>
      <c r="AF23" s="36">
        <f t="shared" si="1"/>
        <v>96</v>
      </c>
      <c r="AG23" s="39">
        <f t="shared" si="2"/>
        <v>91.269230769230774</v>
      </c>
    </row>
    <row r="24" spans="1:35" ht="17.100000000000001" customHeight="1" x14ac:dyDescent="0.2">
      <c r="A24" s="15" t="s">
        <v>14</v>
      </c>
      <c r="B24" s="18">
        <f>[20]Novembro!$F$5</f>
        <v>91</v>
      </c>
      <c r="C24" s="18">
        <f>[20]Novembro!$F$6</f>
        <v>94</v>
      </c>
      <c r="D24" s="18">
        <f>[20]Novembro!$F$7</f>
        <v>96</v>
      </c>
      <c r="E24" s="18">
        <f>[20]Novembro!$F$8</f>
        <v>94</v>
      </c>
      <c r="F24" s="17">
        <f>[20]Novembro!$F$9</f>
        <v>92</v>
      </c>
      <c r="G24" s="17">
        <f>[20]Novembro!$F$10</f>
        <v>84</v>
      </c>
      <c r="H24" s="18">
        <f>[20]Novembro!$F$11</f>
        <v>87</v>
      </c>
      <c r="I24" s="18">
        <f>[20]Novembro!$F$12</f>
        <v>92</v>
      </c>
      <c r="J24" s="18">
        <f>[20]Novembro!$F$13</f>
        <v>95</v>
      </c>
      <c r="K24" s="18">
        <f>[20]Novembro!$F$14</f>
        <v>92</v>
      </c>
      <c r="L24" s="18">
        <f>[20]Novembro!$F$15</f>
        <v>92</v>
      </c>
      <c r="M24" s="18">
        <f>[20]Novembro!$F$16</f>
        <v>94</v>
      </c>
      <c r="N24" s="18">
        <f>[20]Novembro!$F$17</f>
        <v>94</v>
      </c>
      <c r="O24" s="18">
        <f>[20]Novembro!$F$18</f>
        <v>90</v>
      </c>
      <c r="P24" s="18">
        <f>[20]Novembro!$F$19</f>
        <v>88</v>
      </c>
      <c r="Q24" s="18">
        <f>[20]Novembro!$F$20</f>
        <v>79</v>
      </c>
      <c r="R24" s="18">
        <f>[20]Novembro!$F$21</f>
        <v>76</v>
      </c>
      <c r="S24" s="18">
        <f>[20]Novembro!$F$22</f>
        <v>86</v>
      </c>
      <c r="T24" s="18">
        <f>[20]Novembro!$F$23</f>
        <v>93</v>
      </c>
      <c r="U24" s="18">
        <f>[20]Novembro!$F$24</f>
        <v>93</v>
      </c>
      <c r="V24" s="18">
        <f>[20]Novembro!$F$25</f>
        <v>94</v>
      </c>
      <c r="W24" s="18">
        <f>[20]Novembro!$F$26</f>
        <v>92</v>
      </c>
      <c r="X24" s="18">
        <f>[20]Novembro!$F$27</f>
        <v>94</v>
      </c>
      <c r="Y24" s="18">
        <f>[20]Novembro!$F$28</f>
        <v>94</v>
      </c>
      <c r="Z24" s="18">
        <f>[20]Novembro!$F$29</f>
        <v>93</v>
      </c>
      <c r="AA24" s="18">
        <f>[20]Novembro!$F$30</f>
        <v>95</v>
      </c>
      <c r="AB24" s="18">
        <f>[20]Novembro!$F$31</f>
        <v>94</v>
      </c>
      <c r="AC24" s="18">
        <f>[20]Novembro!$F$32</f>
        <v>93</v>
      </c>
      <c r="AD24" s="18">
        <f>[20]Novembro!$F$33</f>
        <v>93</v>
      </c>
      <c r="AE24" s="18">
        <f>[20]Novembro!$F$34</f>
        <v>94</v>
      </c>
      <c r="AF24" s="36">
        <f t="shared" si="1"/>
        <v>96</v>
      </c>
      <c r="AG24" s="39">
        <f t="shared" si="2"/>
        <v>91.266666666666666</v>
      </c>
    </row>
    <row r="25" spans="1:35" ht="17.100000000000001" customHeight="1" x14ac:dyDescent="0.2">
      <c r="A25" s="15" t="s">
        <v>15</v>
      </c>
      <c r="B25" s="18">
        <f>[21]Novembro!$F$5</f>
        <v>94</v>
      </c>
      <c r="C25" s="18">
        <f>[21]Novembro!$F$6</f>
        <v>100</v>
      </c>
      <c r="D25" s="18">
        <f>[21]Novembro!$F$7</f>
        <v>100</v>
      </c>
      <c r="E25" s="18">
        <f>[21]Novembro!$F$8</f>
        <v>100</v>
      </c>
      <c r="F25" s="18">
        <f>[21]Novembro!$F$9</f>
        <v>100</v>
      </c>
      <c r="G25" s="18">
        <f>[21]Novembro!$F$10</f>
        <v>93</v>
      </c>
      <c r="H25" s="18">
        <f>[21]Novembro!$F$11</f>
        <v>100</v>
      </c>
      <c r="I25" s="18">
        <f>[21]Novembro!$F$12</f>
        <v>100</v>
      </c>
      <c r="J25" s="18">
        <f>[21]Novembro!$F$13</f>
        <v>100</v>
      </c>
      <c r="K25" s="18">
        <f>[21]Novembro!$F$14</f>
        <v>87</v>
      </c>
      <c r="L25" s="18">
        <f>[21]Novembro!$F$15</f>
        <v>94</v>
      </c>
      <c r="M25" s="18">
        <f>[21]Novembro!$F$16</f>
        <v>97</v>
      </c>
      <c r="N25" s="18">
        <f>[21]Novembro!$F$17</f>
        <v>96</v>
      </c>
      <c r="O25" s="18">
        <f>[21]Novembro!$F$18</f>
        <v>92</v>
      </c>
      <c r="P25" s="18">
        <f>[21]Novembro!$F$19</f>
        <v>69</v>
      </c>
      <c r="Q25" s="18">
        <f>[21]Novembro!$F$20</f>
        <v>67</v>
      </c>
      <c r="R25" s="18">
        <f>[21]Novembro!$F$21</f>
        <v>69</v>
      </c>
      <c r="S25" s="18">
        <f>[21]Novembro!$F$22</f>
        <v>63</v>
      </c>
      <c r="T25" s="18">
        <f>[21]Novembro!$F$23</f>
        <v>74</v>
      </c>
      <c r="U25" s="18">
        <f>[21]Novembro!$F$24</f>
        <v>92</v>
      </c>
      <c r="V25" s="18">
        <f>[21]Novembro!$F$25</f>
        <v>93</v>
      </c>
      <c r="W25" s="18">
        <f>[21]Novembro!$F$26</f>
        <v>96</v>
      </c>
      <c r="X25" s="18">
        <f>[21]Novembro!$F$27</f>
        <v>97</v>
      </c>
      <c r="Y25" s="18">
        <f>[21]Novembro!$F$28</f>
        <v>95</v>
      </c>
      <c r="Z25" s="18">
        <f>[21]Novembro!$F$29</f>
        <v>96</v>
      </c>
      <c r="AA25" s="18">
        <f>[21]Novembro!$F$30</f>
        <v>96</v>
      </c>
      <c r="AB25" s="18">
        <f>[21]Novembro!$F$31</f>
        <v>96</v>
      </c>
      <c r="AC25" s="18">
        <f>[21]Novembro!$F$32</f>
        <v>90</v>
      </c>
      <c r="AD25" s="18">
        <f>[21]Novembro!$F$33</f>
        <v>95</v>
      </c>
      <c r="AE25" s="18">
        <f>[21]Novembro!$F$34</f>
        <v>96</v>
      </c>
      <c r="AF25" s="36">
        <f t="shared" si="1"/>
        <v>100</v>
      </c>
      <c r="AG25" s="39">
        <f t="shared" si="2"/>
        <v>91.233333333333334</v>
      </c>
    </row>
    <row r="26" spans="1:35" ht="17.100000000000001" customHeight="1" x14ac:dyDescent="0.2">
      <c r="A26" s="15" t="s">
        <v>16</v>
      </c>
      <c r="B26" s="18">
        <f>[22]Novembro!$F$5</f>
        <v>90</v>
      </c>
      <c r="C26" s="18">
        <f>[22]Novembro!$F$6</f>
        <v>88</v>
      </c>
      <c r="D26" s="18">
        <f>[22]Novembro!$F$7</f>
        <v>91</v>
      </c>
      <c r="E26" s="18">
        <f>[22]Novembro!$F$8</f>
        <v>91</v>
      </c>
      <c r="F26" s="18">
        <f>[22]Novembro!$F$9</f>
        <v>93</v>
      </c>
      <c r="G26" s="18">
        <f>[22]Novembro!$F$10</f>
        <v>87</v>
      </c>
      <c r="H26" s="18">
        <f>[22]Novembro!$F$11</f>
        <v>80</v>
      </c>
      <c r="I26" s="18">
        <f>[22]Novembro!$F$12</f>
        <v>95</v>
      </c>
      <c r="J26" s="18">
        <f>[22]Novembro!$F$13</f>
        <v>85</v>
      </c>
      <c r="K26" s="18">
        <f>[22]Novembro!$F$14</f>
        <v>88</v>
      </c>
      <c r="L26" s="18">
        <f>[22]Novembro!$F$15</f>
        <v>79</v>
      </c>
      <c r="M26" s="18">
        <f>[22]Novembro!$F$16</f>
        <v>96</v>
      </c>
      <c r="N26" s="18">
        <f>[22]Novembro!$F$17</f>
        <v>94</v>
      </c>
      <c r="O26" s="18">
        <f>[22]Novembro!$F$18</f>
        <v>79</v>
      </c>
      <c r="P26" s="18">
        <f>[22]Novembro!$F$19</f>
        <v>89</v>
      </c>
      <c r="Q26" s="18">
        <f>[22]Novembro!$F$20</f>
        <v>83</v>
      </c>
      <c r="R26" s="18">
        <f>[22]Novembro!$F$21</f>
        <v>83</v>
      </c>
      <c r="S26" s="18">
        <f>[22]Novembro!$F$22</f>
        <v>86</v>
      </c>
      <c r="T26" s="18">
        <f>[22]Novembro!$F$23</f>
        <v>94</v>
      </c>
      <c r="U26" s="18">
        <f>[22]Novembro!$F$24</f>
        <v>94</v>
      </c>
      <c r="V26" s="18">
        <f>[22]Novembro!$F$25</f>
        <v>91</v>
      </c>
      <c r="W26" s="18">
        <f>[22]Novembro!$F$26</f>
        <v>95</v>
      </c>
      <c r="X26" s="18">
        <f>[22]Novembro!$F$27</f>
        <v>95</v>
      </c>
      <c r="Y26" s="18">
        <f>[22]Novembro!$F$28</f>
        <v>92</v>
      </c>
      <c r="Z26" s="18">
        <f>[22]Novembro!$F$29</f>
        <v>94</v>
      </c>
      <c r="AA26" s="18">
        <f>[22]Novembro!$F$30</f>
        <v>94</v>
      </c>
      <c r="AB26" s="18">
        <f>[22]Novembro!$F$31</f>
        <v>93</v>
      </c>
      <c r="AC26" s="18">
        <f>[22]Novembro!$F$32</f>
        <v>93</v>
      </c>
      <c r="AD26" s="18">
        <f>[22]Novembro!$F$33</f>
        <v>91</v>
      </c>
      <c r="AE26" s="18">
        <f>[22]Novembro!$F$34</f>
        <v>82</v>
      </c>
      <c r="AF26" s="36">
        <f t="shared" si="1"/>
        <v>96</v>
      </c>
      <c r="AG26" s="39">
        <f t="shared" si="2"/>
        <v>89.5</v>
      </c>
      <c r="AI26" s="44" t="s">
        <v>52</v>
      </c>
    </row>
    <row r="27" spans="1:35" ht="17.100000000000001" customHeight="1" x14ac:dyDescent="0.2">
      <c r="A27" s="15" t="s">
        <v>17</v>
      </c>
      <c r="B27" s="18">
        <f>[23]Novembro!$F$5</f>
        <v>89</v>
      </c>
      <c r="C27" s="18">
        <f>[23]Novembro!$F$6</f>
        <v>95</v>
      </c>
      <c r="D27" s="18">
        <f>[23]Novembro!$F$7</f>
        <v>96</v>
      </c>
      <c r="E27" s="18">
        <f>[23]Novembro!$F$8</f>
        <v>94</v>
      </c>
      <c r="F27" s="18">
        <f>[23]Novembro!$F$9</f>
        <v>96</v>
      </c>
      <c r="G27" s="18">
        <f>[23]Novembro!$F$10</f>
        <v>93</v>
      </c>
      <c r="H27" s="18">
        <f>[23]Novembro!$F$11</f>
        <v>96</v>
      </c>
      <c r="I27" s="18">
        <f>[23]Novembro!$F$12</f>
        <v>96</v>
      </c>
      <c r="J27" s="18">
        <f>[23]Novembro!$F$13</f>
        <v>97</v>
      </c>
      <c r="K27" s="18">
        <f>[23]Novembro!$F$14</f>
        <v>96</v>
      </c>
      <c r="L27" s="18">
        <f>[23]Novembro!$F$15</f>
        <v>89</v>
      </c>
      <c r="M27" s="18">
        <f>[23]Novembro!$F$16</f>
        <v>96</v>
      </c>
      <c r="N27" s="18">
        <f>[23]Novembro!$F$17</f>
        <v>97</v>
      </c>
      <c r="O27" s="18">
        <f>[23]Novembro!$F$18</f>
        <v>81</v>
      </c>
      <c r="P27" s="18">
        <f>[23]Novembro!$F$19</f>
        <v>92</v>
      </c>
      <c r="Q27" s="18">
        <f>[23]Novembro!$F$20</f>
        <v>94</v>
      </c>
      <c r="R27" s="18">
        <f>[23]Novembro!$F$21</f>
        <v>94</v>
      </c>
      <c r="S27" s="18">
        <f>[23]Novembro!$F$22</f>
        <v>93</v>
      </c>
      <c r="T27" s="18">
        <f>[23]Novembro!$F$23</f>
        <v>85</v>
      </c>
      <c r="U27" s="18">
        <f>[23]Novembro!$F$24</f>
        <v>92</v>
      </c>
      <c r="V27" s="18">
        <f>[23]Novembro!$F$25</f>
        <v>89</v>
      </c>
      <c r="W27" s="18">
        <f>[23]Novembro!$F$26</f>
        <v>96</v>
      </c>
      <c r="X27" s="18">
        <f>[23]Novembro!$F$27</f>
        <v>97</v>
      </c>
      <c r="Y27" s="18">
        <f>[23]Novembro!$F$28</f>
        <v>93</v>
      </c>
      <c r="Z27" s="18">
        <f>[23]Novembro!$F$29</f>
        <v>95</v>
      </c>
      <c r="AA27" s="18">
        <f>[23]Novembro!$F$30</f>
        <v>96</v>
      </c>
      <c r="AB27" s="18">
        <f>[23]Novembro!$F$31</f>
        <v>95</v>
      </c>
      <c r="AC27" s="18">
        <f>[23]Novembro!$F$32</f>
        <v>93</v>
      </c>
      <c r="AD27" s="18">
        <f>[23]Novembro!$F$33</f>
        <v>95</v>
      </c>
      <c r="AE27" s="18">
        <f>[23]Novembro!$F$34</f>
        <v>94</v>
      </c>
      <c r="AF27" s="36">
        <f>MAX(B27:AE27)</f>
        <v>97</v>
      </c>
      <c r="AG27" s="39">
        <f>AVERAGE(B27:AE27)</f>
        <v>93.466666666666669</v>
      </c>
    </row>
    <row r="28" spans="1:35" ht="17.100000000000001" customHeight="1" x14ac:dyDescent="0.2">
      <c r="A28" s="15" t="s">
        <v>18</v>
      </c>
      <c r="B28" s="18">
        <f>[24]Novembro!$F$5</f>
        <v>92</v>
      </c>
      <c r="C28" s="18">
        <f>[24]Novembro!$F$6</f>
        <v>93</v>
      </c>
      <c r="D28" s="18">
        <f>[24]Novembro!$F$7</f>
        <v>93</v>
      </c>
      <c r="E28" s="18">
        <f>[24]Novembro!$F$8</f>
        <v>94</v>
      </c>
      <c r="F28" s="18">
        <f>[24]Novembro!$F$9</f>
        <v>92</v>
      </c>
      <c r="G28" s="18">
        <f>[24]Novembro!$F$10</f>
        <v>93</v>
      </c>
      <c r="H28" s="18">
        <f>[24]Novembro!$F$11</f>
        <v>90</v>
      </c>
      <c r="I28" s="18">
        <f>[24]Novembro!$F$12</f>
        <v>94</v>
      </c>
      <c r="J28" s="18">
        <f>[24]Novembro!$F$13</f>
        <v>93</v>
      </c>
      <c r="K28" s="18">
        <f>[24]Novembro!$F$14</f>
        <v>81</v>
      </c>
      <c r="L28" s="18">
        <f>[24]Novembro!$F$15</f>
        <v>64</v>
      </c>
      <c r="M28" s="18">
        <f>[24]Novembro!$F$16</f>
        <v>91</v>
      </c>
      <c r="N28" s="18">
        <f>[24]Novembro!$F$17</f>
        <v>37</v>
      </c>
      <c r="O28" s="18">
        <f>[24]Novembro!$F$18</f>
        <v>99</v>
      </c>
      <c r="P28" s="18">
        <f>[24]Novembro!$F$19</f>
        <v>85</v>
      </c>
      <c r="Q28" s="18">
        <f>[24]Novembro!$F$20</f>
        <v>61</v>
      </c>
      <c r="R28" s="18" t="str">
        <f>[24]Novembro!$F$21</f>
        <v>*</v>
      </c>
      <c r="S28" s="18">
        <f>[24]Novembro!$F$22</f>
        <v>58</v>
      </c>
      <c r="T28" s="18">
        <f>[24]Novembro!$F$23</f>
        <v>79</v>
      </c>
      <c r="U28" s="18">
        <f>[24]Novembro!$F$24</f>
        <v>100</v>
      </c>
      <c r="V28" s="18">
        <f>[24]Novembro!$F$25</f>
        <v>99</v>
      </c>
      <c r="W28" s="18">
        <f>[24]Novembro!$F$26</f>
        <v>88</v>
      </c>
      <c r="X28" s="18">
        <f>[24]Novembro!$F$27</f>
        <v>35</v>
      </c>
      <c r="Y28" s="18">
        <f>[24]Novembro!$F$28</f>
        <v>29</v>
      </c>
      <c r="Z28" s="18">
        <f>[24]Novembro!$F$29</f>
        <v>91</v>
      </c>
      <c r="AA28" s="18">
        <f>[24]Novembro!$F$30</f>
        <v>45</v>
      </c>
      <c r="AB28" s="18">
        <f>[24]Novembro!$F$31</f>
        <v>55</v>
      </c>
      <c r="AC28" s="18">
        <f>[24]Novembro!$F$32</f>
        <v>16</v>
      </c>
      <c r="AD28" s="18">
        <f>[24]Novembro!$F$33</f>
        <v>24</v>
      </c>
      <c r="AE28" s="18">
        <f>[24]Novembro!$F$34</f>
        <v>59</v>
      </c>
      <c r="AF28" s="36">
        <f t="shared" si="1"/>
        <v>100</v>
      </c>
      <c r="AG28" s="39">
        <f t="shared" si="2"/>
        <v>73.448275862068968</v>
      </c>
    </row>
    <row r="29" spans="1:35" ht="17.100000000000001" customHeight="1" x14ac:dyDescent="0.2">
      <c r="A29" s="15" t="s">
        <v>19</v>
      </c>
      <c r="B29" s="18">
        <f>[25]Novembro!$F$5</f>
        <v>91</v>
      </c>
      <c r="C29" s="18">
        <f>[25]Novembro!$F$6</f>
        <v>95</v>
      </c>
      <c r="D29" s="18">
        <f>[25]Novembro!$F$7</f>
        <v>93</v>
      </c>
      <c r="E29" s="18">
        <f>[25]Novembro!$F$8</f>
        <v>94</v>
      </c>
      <c r="F29" s="18">
        <f>[25]Novembro!$F$9</f>
        <v>95</v>
      </c>
      <c r="G29" s="18">
        <f>[25]Novembro!$F$10</f>
        <v>86</v>
      </c>
      <c r="H29" s="18">
        <f>[25]Novembro!$F$11</f>
        <v>94</v>
      </c>
      <c r="I29" s="18">
        <f>[25]Novembro!$F$12</f>
        <v>95</v>
      </c>
      <c r="J29" s="18">
        <f>[25]Novembro!$F$13</f>
        <v>93</v>
      </c>
      <c r="K29" s="18">
        <f>[25]Novembro!$F$14</f>
        <v>81</v>
      </c>
      <c r="L29" s="18">
        <f>[25]Novembro!$F$15</f>
        <v>95</v>
      </c>
      <c r="M29" s="18">
        <f>[25]Novembro!$F$16</f>
        <v>94</v>
      </c>
      <c r="N29" s="18">
        <f>[25]Novembro!$F$17</f>
        <v>95</v>
      </c>
      <c r="O29" s="18">
        <f>[25]Novembro!$F$18</f>
        <v>87</v>
      </c>
      <c r="P29" s="18">
        <f>[25]Novembro!$F$19</f>
        <v>80</v>
      </c>
      <c r="Q29" s="18">
        <f>[25]Novembro!$F$20</f>
        <v>75</v>
      </c>
      <c r="R29" s="18">
        <f>[25]Novembro!$F$21</f>
        <v>76</v>
      </c>
      <c r="S29" s="18">
        <f>[25]Novembro!$F$22</f>
        <v>76</v>
      </c>
      <c r="T29" s="18">
        <f>[25]Novembro!$F$23</f>
        <v>82</v>
      </c>
      <c r="U29" s="18">
        <f>[25]Novembro!$F$24</f>
        <v>92</v>
      </c>
      <c r="V29" s="18">
        <f>[25]Novembro!$F$25</f>
        <v>95</v>
      </c>
      <c r="W29" s="18">
        <f>[25]Novembro!$F$26</f>
        <v>95</v>
      </c>
      <c r="X29" s="18">
        <f>[25]Novembro!$F$27</f>
        <v>94</v>
      </c>
      <c r="Y29" s="18">
        <f>[25]Novembro!$F$28</f>
        <v>90</v>
      </c>
      <c r="Z29" s="18">
        <f>[25]Novembro!$F$29</f>
        <v>94</v>
      </c>
      <c r="AA29" s="18">
        <f>[25]Novembro!$F$30</f>
        <v>95</v>
      </c>
      <c r="AB29" s="18">
        <f>[25]Novembro!$F$31</f>
        <v>91</v>
      </c>
      <c r="AC29" s="18">
        <f>[25]Novembro!$F$32</f>
        <v>90</v>
      </c>
      <c r="AD29" s="18">
        <f>[25]Novembro!$F$33</f>
        <v>89</v>
      </c>
      <c r="AE29" s="18">
        <f>[25]Novembro!$F$34</f>
        <v>91</v>
      </c>
      <c r="AF29" s="36">
        <f t="shared" si="1"/>
        <v>95</v>
      </c>
      <c r="AG29" s="39">
        <f t="shared" si="2"/>
        <v>89.766666666666666</v>
      </c>
    </row>
    <row r="30" spans="1:35" ht="17.100000000000001" customHeight="1" x14ac:dyDescent="0.2">
      <c r="A30" s="15" t="s">
        <v>31</v>
      </c>
      <c r="B30" s="18">
        <f>[26]Novembro!$F$5</f>
        <v>87</v>
      </c>
      <c r="C30" s="18">
        <f>[26]Novembro!$F$6</f>
        <v>94</v>
      </c>
      <c r="D30" s="18">
        <f>[26]Novembro!$F$7</f>
        <v>95</v>
      </c>
      <c r="E30" s="18">
        <f>[26]Novembro!$F$8</f>
        <v>92</v>
      </c>
      <c r="F30" s="18">
        <f>[26]Novembro!$F$9</f>
        <v>93</v>
      </c>
      <c r="G30" s="18">
        <f>[26]Novembro!$F$10</f>
        <v>89</v>
      </c>
      <c r="H30" s="18">
        <f>[26]Novembro!$F$11</f>
        <v>94</v>
      </c>
      <c r="I30" s="18">
        <f>[26]Novembro!$F$12</f>
        <v>96</v>
      </c>
      <c r="J30" s="18">
        <f>[26]Novembro!$F$13</f>
        <v>95</v>
      </c>
      <c r="K30" s="18">
        <f>[26]Novembro!$F$14</f>
        <v>93</v>
      </c>
      <c r="L30" s="18">
        <f>[26]Novembro!$F$15</f>
        <v>88</v>
      </c>
      <c r="M30" s="18">
        <f>[26]Novembro!$F$16</f>
        <v>95</v>
      </c>
      <c r="N30" s="18">
        <f>[26]Novembro!$F$17</f>
        <v>94</v>
      </c>
      <c r="O30" s="18">
        <f>[26]Novembro!$F$18</f>
        <v>83</v>
      </c>
      <c r="P30" s="18">
        <f>[26]Novembro!$F$19</f>
        <v>87</v>
      </c>
      <c r="Q30" s="18">
        <f>[26]Novembro!$F$20</f>
        <v>82</v>
      </c>
      <c r="R30" s="18">
        <f>[26]Novembro!$F$21</f>
        <v>76</v>
      </c>
      <c r="S30" s="18">
        <f>[26]Novembro!$F$22</f>
        <v>66</v>
      </c>
      <c r="T30" s="18">
        <f>[26]Novembro!$F$23</f>
        <v>80</v>
      </c>
      <c r="U30" s="18">
        <f>[26]Novembro!$F$24</f>
        <v>89</v>
      </c>
      <c r="V30" s="18">
        <f>[26]Novembro!$F$25</f>
        <v>87</v>
      </c>
      <c r="W30" s="18">
        <f>[26]Novembro!$F$26</f>
        <v>95</v>
      </c>
      <c r="X30" s="18">
        <f>[26]Novembro!$F$27</f>
        <v>96</v>
      </c>
      <c r="Y30" s="18">
        <f>[26]Novembro!$F$28</f>
        <v>89</v>
      </c>
      <c r="Z30" s="18">
        <f>[26]Novembro!$F$29</f>
        <v>94</v>
      </c>
      <c r="AA30" s="18">
        <f>[26]Novembro!$F$30</f>
        <v>96</v>
      </c>
      <c r="AB30" s="18">
        <f>[26]Novembro!$F$31</f>
        <v>95</v>
      </c>
      <c r="AC30" s="18">
        <f>[26]Novembro!$F$32</f>
        <v>95</v>
      </c>
      <c r="AD30" s="18">
        <f>[26]Novembro!$F$33</f>
        <v>94</v>
      </c>
      <c r="AE30" s="18">
        <f>[26]Novembro!$F$34</f>
        <v>92</v>
      </c>
      <c r="AF30" s="36">
        <f t="shared" si="1"/>
        <v>96</v>
      </c>
      <c r="AG30" s="39">
        <f t="shared" si="2"/>
        <v>90.033333333333331</v>
      </c>
    </row>
    <row r="31" spans="1:35" ht="17.100000000000001" customHeight="1" x14ac:dyDescent="0.2">
      <c r="A31" s="15" t="s">
        <v>49</v>
      </c>
      <c r="B31" s="18">
        <f>[27]Novembro!$F$5</f>
        <v>91</v>
      </c>
      <c r="C31" s="18">
        <f>[27]Novembro!$F$6</f>
        <v>94</v>
      </c>
      <c r="D31" s="18">
        <f>[27]Novembro!$F$7</f>
        <v>94</v>
      </c>
      <c r="E31" s="18">
        <f>[27]Novembro!$F$8</f>
        <v>96</v>
      </c>
      <c r="F31" s="18">
        <f>[27]Novembro!$F$9</f>
        <v>93</v>
      </c>
      <c r="G31" s="18">
        <f>[27]Novembro!$F$10</f>
        <v>94</v>
      </c>
      <c r="H31" s="18">
        <f>[27]Novembro!$F$11</f>
        <v>88</v>
      </c>
      <c r="I31" s="18">
        <f>[27]Novembro!$F$12</f>
        <v>96</v>
      </c>
      <c r="J31" s="18">
        <f>[27]Novembro!$F$13</f>
        <v>94</v>
      </c>
      <c r="K31" s="18">
        <f>[27]Novembro!$F$14</f>
        <v>96</v>
      </c>
      <c r="L31" s="18">
        <f>[27]Novembro!$F$15</f>
        <v>93</v>
      </c>
      <c r="M31" s="18">
        <f>[27]Novembro!$F$16</f>
        <v>95</v>
      </c>
      <c r="N31" s="18">
        <f>[27]Novembro!$F$17</f>
        <v>96</v>
      </c>
      <c r="O31" s="18">
        <f>[27]Novembro!$F$18</f>
        <v>96</v>
      </c>
      <c r="P31" s="18">
        <f>[27]Novembro!$F$19</f>
        <v>79</v>
      </c>
      <c r="Q31" s="18">
        <f>[27]Novembro!$F$20</f>
        <v>77</v>
      </c>
      <c r="R31" s="18">
        <f>[27]Novembro!$F$21</f>
        <v>70</v>
      </c>
      <c r="S31" s="18">
        <f>[27]Novembro!$F$22</f>
        <v>70</v>
      </c>
      <c r="T31" s="18">
        <f>[27]Novembro!$F$23</f>
        <v>78</v>
      </c>
      <c r="U31" s="18">
        <f>[27]Novembro!$F$24</f>
        <v>84</v>
      </c>
      <c r="V31" s="18">
        <f>[27]Novembro!$F$25</f>
        <v>94</v>
      </c>
      <c r="W31" s="18">
        <f>[27]Novembro!$F$26</f>
        <v>96</v>
      </c>
      <c r="X31" s="18">
        <f>[27]Novembro!$F$27</f>
        <v>97</v>
      </c>
      <c r="Y31" s="18">
        <f>[27]Novembro!$F$28</f>
        <v>93</v>
      </c>
      <c r="Z31" s="18">
        <f>[27]Novembro!$F$29</f>
        <v>92</v>
      </c>
      <c r="AA31" s="18">
        <f>[27]Novembro!$F$30</f>
        <v>97</v>
      </c>
      <c r="AB31" s="18">
        <f>[27]Novembro!$F$31</f>
        <v>95</v>
      </c>
      <c r="AC31" s="18">
        <f>[27]Novembro!$F$32</f>
        <v>95</v>
      </c>
      <c r="AD31" s="18">
        <f>[27]Novembro!$F$33</f>
        <v>92</v>
      </c>
      <c r="AE31" s="18">
        <f>[27]Novembro!$F$34</f>
        <v>94</v>
      </c>
      <c r="AF31" s="36">
        <f>MAX(B31:AE31)</f>
        <v>97</v>
      </c>
      <c r="AG31" s="39">
        <f>AVERAGE(B31:AE31)</f>
        <v>90.63333333333334</v>
      </c>
    </row>
    <row r="32" spans="1:35" ht="17.100000000000001" customHeight="1" x14ac:dyDescent="0.2">
      <c r="A32" s="15" t="s">
        <v>20</v>
      </c>
      <c r="B32" s="18">
        <f>[28]Novembro!$F$5</f>
        <v>93</v>
      </c>
      <c r="C32" s="18">
        <f>[28]Novembro!$F$6</f>
        <v>89</v>
      </c>
      <c r="D32" s="18">
        <f>[28]Novembro!$F$7</f>
        <v>91</v>
      </c>
      <c r="E32" s="18">
        <f>[28]Novembro!$F$8</f>
        <v>94</v>
      </c>
      <c r="F32" s="18">
        <f>[28]Novembro!$F$9</f>
        <v>95</v>
      </c>
      <c r="G32" s="18">
        <f>[28]Novembro!$F$10</f>
        <v>85</v>
      </c>
      <c r="H32" s="18">
        <f>[28]Novembro!$F$11</f>
        <v>84</v>
      </c>
      <c r="I32" s="18">
        <f>[28]Novembro!$F$12</f>
        <v>92</v>
      </c>
      <c r="J32" s="18">
        <f>[28]Novembro!$F$13</f>
        <v>93</v>
      </c>
      <c r="K32" s="18">
        <f>[28]Novembro!$F$14</f>
        <v>79</v>
      </c>
      <c r="L32" s="18">
        <f>[28]Novembro!$F$15</f>
        <v>71</v>
      </c>
      <c r="M32" s="18">
        <f>[28]Novembro!$F$16</f>
        <v>95</v>
      </c>
      <c r="N32" s="18">
        <f>[28]Novembro!$F$17</f>
        <v>83</v>
      </c>
      <c r="O32" s="18">
        <f>[28]Novembro!$F$18</f>
        <v>82</v>
      </c>
      <c r="P32" s="18">
        <f>[28]Novembro!$F$19</f>
        <v>80</v>
      </c>
      <c r="Q32" s="18">
        <f>[28]Novembro!$F$20</f>
        <v>74</v>
      </c>
      <c r="R32" s="18">
        <f>[28]Novembro!$F$21</f>
        <v>66</v>
      </c>
      <c r="S32" s="18">
        <f>[28]Novembro!$F$22</f>
        <v>72</v>
      </c>
      <c r="T32" s="18">
        <f>[28]Novembro!$F$23</f>
        <v>92</v>
      </c>
      <c r="U32" s="18">
        <f>[28]Novembro!$F$24</f>
        <v>92</v>
      </c>
      <c r="V32" s="18">
        <f>[28]Novembro!$F$25</f>
        <v>87</v>
      </c>
      <c r="W32" s="18">
        <f>[28]Novembro!$F$26</f>
        <v>94</v>
      </c>
      <c r="X32" s="18">
        <f>[28]Novembro!$F$27</f>
        <v>95</v>
      </c>
      <c r="Y32" s="18">
        <f>[28]Novembro!$F$28</f>
        <v>91</v>
      </c>
      <c r="Z32" s="18">
        <f>[28]Novembro!$F$29</f>
        <v>96</v>
      </c>
      <c r="AA32" s="18">
        <f>[28]Novembro!$F$30</f>
        <v>95</v>
      </c>
      <c r="AB32" s="18">
        <f>[28]Novembro!$F$31</f>
        <v>89</v>
      </c>
      <c r="AC32" s="18">
        <f>[28]Novembro!$F$32</f>
        <v>91</v>
      </c>
      <c r="AD32" s="18">
        <f>[28]Novembro!$F$33</f>
        <v>93</v>
      </c>
      <c r="AE32" s="18">
        <f>[28]Novembro!$F$34</f>
        <v>91</v>
      </c>
      <c r="AF32" s="36">
        <f>MAX(B32:AE32)</f>
        <v>96</v>
      </c>
      <c r="AG32" s="39">
        <f>AVERAGE(B32:AE32)</f>
        <v>87.466666666666669</v>
      </c>
    </row>
    <row r="33" spans="1:35" s="5" customFormat="1" ht="17.100000000000001" customHeight="1" x14ac:dyDescent="0.2">
      <c r="A33" s="29" t="s">
        <v>33</v>
      </c>
      <c r="B33" s="30">
        <f t="shared" ref="B33:AF33" si="5">MAX(B5:B32)</f>
        <v>100</v>
      </c>
      <c r="C33" s="30">
        <f t="shared" si="5"/>
        <v>100</v>
      </c>
      <c r="D33" s="30">
        <f t="shared" si="5"/>
        <v>100</v>
      </c>
      <c r="E33" s="30">
        <f t="shared" si="5"/>
        <v>100</v>
      </c>
      <c r="F33" s="30">
        <f t="shared" si="5"/>
        <v>100</v>
      </c>
      <c r="G33" s="30">
        <f t="shared" si="5"/>
        <v>100</v>
      </c>
      <c r="H33" s="30">
        <f t="shared" si="5"/>
        <v>100</v>
      </c>
      <c r="I33" s="30">
        <f t="shared" si="5"/>
        <v>100</v>
      </c>
      <c r="J33" s="30">
        <f t="shared" si="5"/>
        <v>100</v>
      </c>
      <c r="K33" s="30">
        <f t="shared" si="5"/>
        <v>100</v>
      </c>
      <c r="L33" s="30">
        <f t="shared" si="5"/>
        <v>98</v>
      </c>
      <c r="M33" s="30">
        <f t="shared" si="5"/>
        <v>100</v>
      </c>
      <c r="N33" s="30">
        <f t="shared" si="5"/>
        <v>100</v>
      </c>
      <c r="O33" s="30">
        <f t="shared" si="5"/>
        <v>99</v>
      </c>
      <c r="P33" s="30">
        <f t="shared" si="5"/>
        <v>100</v>
      </c>
      <c r="Q33" s="30">
        <f t="shared" si="5"/>
        <v>98</v>
      </c>
      <c r="R33" s="30">
        <f t="shared" si="5"/>
        <v>100</v>
      </c>
      <c r="S33" s="30">
        <f t="shared" si="5"/>
        <v>100</v>
      </c>
      <c r="T33" s="30">
        <f t="shared" si="5"/>
        <v>100</v>
      </c>
      <c r="U33" s="30">
        <f t="shared" si="5"/>
        <v>100</v>
      </c>
      <c r="V33" s="30">
        <f t="shared" si="5"/>
        <v>99</v>
      </c>
      <c r="W33" s="30">
        <f t="shared" si="5"/>
        <v>100</v>
      </c>
      <c r="X33" s="30">
        <f t="shared" si="5"/>
        <v>100</v>
      </c>
      <c r="Y33" s="30">
        <f t="shared" si="5"/>
        <v>100</v>
      </c>
      <c r="Z33" s="30">
        <f t="shared" si="5"/>
        <v>100</v>
      </c>
      <c r="AA33" s="30">
        <f t="shared" si="5"/>
        <v>100</v>
      </c>
      <c r="AB33" s="30">
        <f t="shared" si="5"/>
        <v>99</v>
      </c>
      <c r="AC33" s="30">
        <f t="shared" si="5"/>
        <v>100</v>
      </c>
      <c r="AD33" s="30">
        <f t="shared" si="5"/>
        <v>98</v>
      </c>
      <c r="AE33" s="30">
        <f t="shared" si="5"/>
        <v>100</v>
      </c>
      <c r="AF33" s="36">
        <f t="shared" si="5"/>
        <v>100</v>
      </c>
      <c r="AG33" s="38">
        <f>AVERAGE(AG5:AG32)</f>
        <v>90.875841687048592</v>
      </c>
      <c r="AH33" s="8"/>
    </row>
    <row r="34" spans="1:35" s="56" customFormat="1" x14ac:dyDescent="0.2">
      <c r="A34" s="76"/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7"/>
      <c r="AG34" s="78"/>
    </row>
    <row r="35" spans="1:35" s="56" customFormat="1" x14ac:dyDescent="0.2">
      <c r="A35" s="76"/>
      <c r="B35" s="76"/>
      <c r="C35" s="79"/>
      <c r="D35" s="79" t="s">
        <v>134</v>
      </c>
      <c r="E35" s="79"/>
      <c r="F35" s="79"/>
      <c r="G35" s="79"/>
      <c r="H35" s="76"/>
      <c r="I35" s="76"/>
      <c r="J35" s="76"/>
      <c r="K35" s="76"/>
      <c r="L35" s="76"/>
      <c r="M35" s="76" t="s">
        <v>50</v>
      </c>
      <c r="N35" s="76"/>
      <c r="O35" s="76"/>
      <c r="P35" s="76"/>
      <c r="Q35" s="76"/>
      <c r="R35" s="76"/>
      <c r="S35" s="76"/>
      <c r="T35" s="76"/>
      <c r="U35" s="76"/>
      <c r="V35" s="76" t="s">
        <v>132</v>
      </c>
      <c r="W35" s="76"/>
      <c r="X35" s="76"/>
      <c r="Y35" s="76"/>
      <c r="Z35" s="76"/>
      <c r="AA35" s="76"/>
      <c r="AB35" s="76"/>
      <c r="AC35" s="76"/>
      <c r="AD35" s="77"/>
      <c r="AE35" s="76"/>
      <c r="AF35" s="76"/>
      <c r="AG35" s="77"/>
      <c r="AH35" s="76"/>
    </row>
    <row r="36" spans="1:35" s="56" customFormat="1" x14ac:dyDescent="0.2">
      <c r="A36" s="76"/>
      <c r="B36" s="76"/>
      <c r="C36" s="76"/>
      <c r="D36" s="76"/>
      <c r="E36" s="76"/>
      <c r="F36" s="76"/>
      <c r="G36" s="76"/>
      <c r="H36" s="76"/>
      <c r="I36" s="76"/>
      <c r="J36" s="80"/>
      <c r="K36" s="80"/>
      <c r="L36" s="80"/>
      <c r="M36" s="80" t="s">
        <v>51</v>
      </c>
      <c r="N36" s="80"/>
      <c r="O36" s="80"/>
      <c r="P36" s="80"/>
      <c r="Q36" s="76"/>
      <c r="R36" s="76"/>
      <c r="S36" s="76"/>
      <c r="T36" s="76"/>
      <c r="U36" s="76"/>
      <c r="V36" s="80" t="s">
        <v>133</v>
      </c>
      <c r="W36" s="80"/>
      <c r="X36" s="76"/>
      <c r="Y36" s="76"/>
      <c r="Z36" s="76"/>
      <c r="AA36" s="76"/>
      <c r="AB36" s="76"/>
      <c r="AC36" s="76"/>
      <c r="AD36" s="77"/>
      <c r="AE36" s="78"/>
      <c r="AG36" s="76"/>
      <c r="AH36" s="76"/>
      <c r="AI36" s="76"/>
    </row>
    <row r="37" spans="1:35" s="56" customFormat="1" x14ac:dyDescent="0.2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81"/>
      <c r="R37" s="81"/>
      <c r="S37" s="81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7"/>
      <c r="AG37" s="78"/>
      <c r="AH37" s="82"/>
    </row>
    <row r="41" spans="1:35" x14ac:dyDescent="0.2">
      <c r="E41" s="2" t="s">
        <v>52</v>
      </c>
    </row>
    <row r="42" spans="1:35" x14ac:dyDescent="0.2">
      <c r="H42" s="2" t="s">
        <v>52</v>
      </c>
      <c r="K42" s="2" t="s">
        <v>52</v>
      </c>
      <c r="U42" s="2" t="s">
        <v>52</v>
      </c>
    </row>
  </sheetData>
  <mergeCells count="33">
    <mergeCell ref="L3:L4"/>
    <mergeCell ref="N3:N4"/>
    <mergeCell ref="V3:V4"/>
    <mergeCell ref="S3:S4"/>
    <mergeCell ref="B2:AG2"/>
    <mergeCell ref="T3:T4"/>
    <mergeCell ref="AE3:AE4"/>
    <mergeCell ref="B3:B4"/>
    <mergeCell ref="C3:C4"/>
    <mergeCell ref="D3:D4"/>
    <mergeCell ref="E3:E4"/>
    <mergeCell ref="F3:F4"/>
    <mergeCell ref="G3:G4"/>
    <mergeCell ref="H3:H4"/>
    <mergeCell ref="U3:U4"/>
    <mergeCell ref="J3:J4"/>
    <mergeCell ref="M3:M4"/>
    <mergeCell ref="A2:A4"/>
    <mergeCell ref="I3:I4"/>
    <mergeCell ref="Z3:Z4"/>
    <mergeCell ref="K3:K4"/>
    <mergeCell ref="A1:AG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33" evalErro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zoomScale="90" zoomScaleNormal="90" workbookViewId="0">
      <selection activeCell="AF5" sqref="AF5:AF33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7" style="6" bestFit="1" customWidth="1"/>
    <col min="33" max="33" width="7.28515625" style="1" bestFit="1" customWidth="1"/>
  </cols>
  <sheetData>
    <row r="1" spans="1:33" ht="20.100000000000001" customHeight="1" x14ac:dyDescent="0.2">
      <c r="A1" s="91" t="s">
        <v>27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</row>
    <row r="2" spans="1:33" s="4" customFormat="1" ht="20.100000000000001" customHeight="1" x14ac:dyDescent="0.2">
      <c r="A2" s="92" t="s">
        <v>21</v>
      </c>
      <c r="B2" s="90" t="s">
        <v>135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</row>
    <row r="3" spans="1:33" s="5" customFormat="1" ht="20.100000000000001" customHeight="1" x14ac:dyDescent="0.2">
      <c r="A3" s="92"/>
      <c r="B3" s="93">
        <v>1</v>
      </c>
      <c r="C3" s="93">
        <f>SUM(B3+1)</f>
        <v>2</v>
      </c>
      <c r="D3" s="93">
        <f t="shared" ref="D3:AD3" si="0">SUM(C3+1)</f>
        <v>3</v>
      </c>
      <c r="E3" s="93">
        <f t="shared" si="0"/>
        <v>4</v>
      </c>
      <c r="F3" s="93">
        <f t="shared" si="0"/>
        <v>5</v>
      </c>
      <c r="G3" s="93">
        <f t="shared" si="0"/>
        <v>6</v>
      </c>
      <c r="H3" s="93">
        <f t="shared" si="0"/>
        <v>7</v>
      </c>
      <c r="I3" s="93">
        <f t="shared" si="0"/>
        <v>8</v>
      </c>
      <c r="J3" s="93">
        <f t="shared" si="0"/>
        <v>9</v>
      </c>
      <c r="K3" s="93">
        <f t="shared" si="0"/>
        <v>10</v>
      </c>
      <c r="L3" s="93">
        <f t="shared" si="0"/>
        <v>11</v>
      </c>
      <c r="M3" s="93">
        <f t="shared" si="0"/>
        <v>12</v>
      </c>
      <c r="N3" s="93">
        <f t="shared" si="0"/>
        <v>13</v>
      </c>
      <c r="O3" s="93">
        <f t="shared" si="0"/>
        <v>14</v>
      </c>
      <c r="P3" s="93">
        <f t="shared" si="0"/>
        <v>15</v>
      </c>
      <c r="Q3" s="93">
        <f t="shared" si="0"/>
        <v>16</v>
      </c>
      <c r="R3" s="93">
        <f t="shared" si="0"/>
        <v>17</v>
      </c>
      <c r="S3" s="93">
        <f t="shared" si="0"/>
        <v>18</v>
      </c>
      <c r="T3" s="93">
        <f t="shared" si="0"/>
        <v>19</v>
      </c>
      <c r="U3" s="93">
        <f t="shared" si="0"/>
        <v>20</v>
      </c>
      <c r="V3" s="93">
        <f t="shared" si="0"/>
        <v>21</v>
      </c>
      <c r="W3" s="93">
        <f t="shared" si="0"/>
        <v>22</v>
      </c>
      <c r="X3" s="93">
        <f t="shared" si="0"/>
        <v>23</v>
      </c>
      <c r="Y3" s="93">
        <f t="shared" si="0"/>
        <v>24</v>
      </c>
      <c r="Z3" s="93">
        <f t="shared" si="0"/>
        <v>25</v>
      </c>
      <c r="AA3" s="93">
        <f t="shared" si="0"/>
        <v>26</v>
      </c>
      <c r="AB3" s="93">
        <f t="shared" si="0"/>
        <v>27</v>
      </c>
      <c r="AC3" s="93">
        <f t="shared" si="0"/>
        <v>28</v>
      </c>
      <c r="AD3" s="93">
        <f t="shared" si="0"/>
        <v>29</v>
      </c>
      <c r="AE3" s="93">
        <v>30</v>
      </c>
      <c r="AF3" s="34" t="s">
        <v>42</v>
      </c>
      <c r="AG3" s="37" t="s">
        <v>40</v>
      </c>
    </row>
    <row r="4" spans="1:33" s="5" customFormat="1" ht="20.100000000000001" customHeight="1" x14ac:dyDescent="0.2">
      <c r="A4" s="92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34" t="s">
        <v>39</v>
      </c>
      <c r="AG4" s="37" t="s">
        <v>39</v>
      </c>
    </row>
    <row r="5" spans="1:33" s="5" customFormat="1" ht="20.100000000000001" customHeight="1" x14ac:dyDescent="0.2">
      <c r="A5" s="15" t="s">
        <v>45</v>
      </c>
      <c r="B5" s="16">
        <f>[1]Novembro!$G$5</f>
        <v>42</v>
      </c>
      <c r="C5" s="16">
        <f>[1]Novembro!$G$6</f>
        <v>50</v>
      </c>
      <c r="D5" s="16">
        <f>[1]Novembro!$G$7</f>
        <v>42</v>
      </c>
      <c r="E5" s="16">
        <f>[1]Novembro!$G$8</f>
        <v>52</v>
      </c>
      <c r="F5" s="16">
        <f>[1]Novembro!$G$9</f>
        <v>39</v>
      </c>
      <c r="G5" s="16">
        <f>[1]Novembro!$G$10</f>
        <v>38</v>
      </c>
      <c r="H5" s="16">
        <f>[1]Novembro!$G$11</f>
        <v>31</v>
      </c>
      <c r="I5" s="16">
        <f>[1]Novembro!$G$12</f>
        <v>65</v>
      </c>
      <c r="J5" s="16">
        <f>[1]Novembro!$G$13</f>
        <v>40</v>
      </c>
      <c r="K5" s="16">
        <f>[1]Novembro!$G$14</f>
        <v>37</v>
      </c>
      <c r="L5" s="16">
        <f>[1]Novembro!$G$15</f>
        <v>33</v>
      </c>
      <c r="M5" s="16">
        <f>[1]Novembro!$G$16</f>
        <v>46</v>
      </c>
      <c r="N5" s="16">
        <f>[1]Novembro!$G$17</f>
        <v>37</v>
      </c>
      <c r="O5" s="16">
        <f>[1]Novembro!$G$18</f>
        <v>28</v>
      </c>
      <c r="P5" s="16">
        <f>[1]Novembro!$G$19</f>
        <v>24</v>
      </c>
      <c r="Q5" s="16">
        <f>[1]Novembro!$G$20</f>
        <v>25</v>
      </c>
      <c r="R5" s="16">
        <f>[1]Novembro!$G$21</f>
        <v>24</v>
      </c>
      <c r="S5" s="16">
        <f>[1]Novembro!$G$22</f>
        <v>20</v>
      </c>
      <c r="T5" s="16">
        <f>[1]Novembro!$G$23</f>
        <v>25</v>
      </c>
      <c r="U5" s="16">
        <f>[1]Novembro!$G$24</f>
        <v>69</v>
      </c>
      <c r="V5" s="16">
        <f>[1]Novembro!$G$25</f>
        <v>46</v>
      </c>
      <c r="W5" s="16">
        <f>[1]Novembro!$G$26</f>
        <v>70</v>
      </c>
      <c r="X5" s="16">
        <f>[1]Novembro!$G$27</f>
        <v>65</v>
      </c>
      <c r="Y5" s="16">
        <f>[1]Novembro!$G$28</f>
        <v>46</v>
      </c>
      <c r="Z5" s="16">
        <f>[1]Novembro!$G$29</f>
        <v>64</v>
      </c>
      <c r="AA5" s="16">
        <f>[1]Novembro!$G$30</f>
        <v>60</v>
      </c>
      <c r="AB5" s="16">
        <f>[1]Novembro!$G$31</f>
        <v>40</v>
      </c>
      <c r="AC5" s="16">
        <f>[1]Novembro!$G$32</f>
        <v>50</v>
      </c>
      <c r="AD5" s="16">
        <f>[1]Novembro!$G$33</f>
        <v>54</v>
      </c>
      <c r="AE5" s="16">
        <f>[1]Novembro!$G$34</f>
        <v>61</v>
      </c>
      <c r="AF5" s="35">
        <f t="shared" ref="AF5:AF13" si="1">MIN(B5:AE5)</f>
        <v>20</v>
      </c>
      <c r="AG5" s="40">
        <f t="shared" ref="AG5:AG13" si="2">AVERAGE(B5:AE5)</f>
        <v>44.1</v>
      </c>
    </row>
    <row r="6" spans="1:33" ht="17.100000000000001" customHeight="1" x14ac:dyDescent="0.2">
      <c r="A6" s="15" t="s">
        <v>0</v>
      </c>
      <c r="B6" s="17">
        <f>[2]Novembro!$G$5</f>
        <v>60</v>
      </c>
      <c r="C6" s="17">
        <f>[2]Novembro!$G$6</f>
        <v>45</v>
      </c>
      <c r="D6" s="17">
        <f>[2]Novembro!$G$7</f>
        <v>46</v>
      </c>
      <c r="E6" s="17">
        <f>[2]Novembro!$G$8</f>
        <v>63</v>
      </c>
      <c r="F6" s="17">
        <f>[2]Novembro!$G$9</f>
        <v>53</v>
      </c>
      <c r="G6" s="17">
        <f>[2]Novembro!$G$10</f>
        <v>44</v>
      </c>
      <c r="H6" s="17">
        <f>[2]Novembro!$G$11</f>
        <v>59</v>
      </c>
      <c r="I6" s="17">
        <f>[2]Novembro!$G$12</f>
        <v>58</v>
      </c>
      <c r="J6" s="17">
        <f>[2]Novembro!$G$13</f>
        <v>38</v>
      </c>
      <c r="K6" s="17">
        <f>[2]Novembro!$G$14</f>
        <v>32</v>
      </c>
      <c r="L6" s="17">
        <f>[2]Novembro!$G$15</f>
        <v>57</v>
      </c>
      <c r="M6" s="17">
        <f>[2]Novembro!$G$16</f>
        <v>57</v>
      </c>
      <c r="N6" s="17">
        <f>[2]Novembro!$G$17</f>
        <v>39</v>
      </c>
      <c r="O6" s="17">
        <f>[2]Novembro!$G$18</f>
        <v>27</v>
      </c>
      <c r="P6" s="17">
        <f>[2]Novembro!$G$19</f>
        <v>21</v>
      </c>
      <c r="Q6" s="17">
        <f>[2]Novembro!$G$20</f>
        <v>28</v>
      </c>
      <c r="R6" s="17">
        <f>[2]Novembro!$G$21</f>
        <v>21</v>
      </c>
      <c r="S6" s="17">
        <f>[2]Novembro!$G$22</f>
        <v>23</v>
      </c>
      <c r="T6" s="17">
        <f>[2]Novembro!$G$23</f>
        <v>35</v>
      </c>
      <c r="U6" s="17">
        <f>[2]Novembro!$G$24</f>
        <v>48</v>
      </c>
      <c r="V6" s="17">
        <f>[2]Novembro!$G$25</f>
        <v>44</v>
      </c>
      <c r="W6" s="17">
        <f>[2]Novembro!$G$26</f>
        <v>69</v>
      </c>
      <c r="X6" s="17">
        <f>[2]Novembro!$G$27</f>
        <v>46</v>
      </c>
      <c r="Y6" s="17">
        <f>[2]Novembro!$G$28</f>
        <v>50</v>
      </c>
      <c r="Z6" s="17">
        <f>[2]Novembro!$G$29</f>
        <v>67</v>
      </c>
      <c r="AA6" s="17">
        <f>[2]Novembro!$G$30</f>
        <v>70</v>
      </c>
      <c r="AB6" s="17">
        <f>[2]Novembro!$G$31</f>
        <v>44</v>
      </c>
      <c r="AC6" s="17">
        <f>[2]Novembro!$G$32</f>
        <v>57</v>
      </c>
      <c r="AD6" s="17">
        <f>[2]Novembro!$G$33</f>
        <v>55</v>
      </c>
      <c r="AE6" s="17">
        <f>[2]Novembro!$G$34</f>
        <v>55</v>
      </c>
      <c r="AF6" s="36">
        <f t="shared" si="1"/>
        <v>21</v>
      </c>
      <c r="AG6" s="39">
        <f t="shared" si="2"/>
        <v>47.033333333333331</v>
      </c>
    </row>
    <row r="7" spans="1:33" ht="17.100000000000001" customHeight="1" x14ac:dyDescent="0.2">
      <c r="A7" s="15" t="s">
        <v>1</v>
      </c>
      <c r="B7" s="87" t="str">
        <f>[3]Novembro!$G$5</f>
        <v>*</v>
      </c>
      <c r="C7" s="87" t="str">
        <f>[3]Novembro!$G$6</f>
        <v>*</v>
      </c>
      <c r="D7" s="87" t="str">
        <f>[3]Novembro!$G$7</f>
        <v>*</v>
      </c>
      <c r="E7" s="87" t="str">
        <f>[3]Novembro!$G$8</f>
        <v>*</v>
      </c>
      <c r="F7" s="87" t="str">
        <f>[3]Novembro!$G$9</f>
        <v>*</v>
      </c>
      <c r="G7" s="87" t="str">
        <f>[3]Novembro!$G$10</f>
        <v>*</v>
      </c>
      <c r="H7" s="87" t="str">
        <f>[3]Novembro!$G$11</f>
        <v>*</v>
      </c>
      <c r="I7" s="87" t="str">
        <f>[3]Novembro!$G$12</f>
        <v>*</v>
      </c>
      <c r="J7" s="17">
        <f>[3]Novembro!$G$13</f>
        <v>47</v>
      </c>
      <c r="K7" s="17">
        <f>[3]Novembro!$G$14</f>
        <v>41</v>
      </c>
      <c r="L7" s="17">
        <f>[3]Novembro!$G$15</f>
        <v>48</v>
      </c>
      <c r="M7" s="17">
        <f>[3]Novembro!$G$16</f>
        <v>72</v>
      </c>
      <c r="N7" s="17">
        <f>[3]Novembro!$G$17</f>
        <v>46</v>
      </c>
      <c r="O7" s="17">
        <f>[3]Novembro!$G$18</f>
        <v>28</v>
      </c>
      <c r="P7" s="17">
        <f>[3]Novembro!$G$19</f>
        <v>24</v>
      </c>
      <c r="Q7" s="17">
        <f>[3]Novembro!$G$20</f>
        <v>28</v>
      </c>
      <c r="R7" s="17">
        <f>[3]Novembro!$G$21</f>
        <v>22</v>
      </c>
      <c r="S7" s="17">
        <f>[3]Novembro!$G$22</f>
        <v>22</v>
      </c>
      <c r="T7" s="17">
        <f>[3]Novembro!$G$23</f>
        <v>47</v>
      </c>
      <c r="U7" s="17">
        <f>[3]Novembro!$G$24</f>
        <v>74</v>
      </c>
      <c r="V7" s="17">
        <f>[3]Novembro!$G$25</f>
        <v>55</v>
      </c>
      <c r="W7" s="17">
        <f>[3]Novembro!$G$26</f>
        <v>79</v>
      </c>
      <c r="X7" s="17">
        <f>[3]Novembro!$G$27</f>
        <v>50</v>
      </c>
      <c r="Y7" s="17">
        <f>[3]Novembro!$G$28</f>
        <v>48</v>
      </c>
      <c r="Z7" s="17">
        <f>[3]Novembro!$G$29</f>
        <v>54</v>
      </c>
      <c r="AA7" s="17">
        <f>[3]Novembro!$G$30</f>
        <v>79</v>
      </c>
      <c r="AB7" s="17">
        <f>[3]Novembro!$G$31</f>
        <v>57</v>
      </c>
      <c r="AC7" s="17">
        <f>[3]Novembro!$G$32</f>
        <v>53</v>
      </c>
      <c r="AD7" s="17">
        <f>[3]Novembro!$G$33</f>
        <v>55</v>
      </c>
      <c r="AE7" s="17">
        <f>[3]Novembro!$G$34</f>
        <v>52</v>
      </c>
      <c r="AF7" s="36">
        <f t="shared" si="1"/>
        <v>22</v>
      </c>
      <c r="AG7" s="39">
        <f t="shared" si="2"/>
        <v>49.136363636363633</v>
      </c>
    </row>
    <row r="8" spans="1:33" ht="17.100000000000001" customHeight="1" x14ac:dyDescent="0.2">
      <c r="A8" s="15" t="s">
        <v>53</v>
      </c>
      <c r="B8" s="17">
        <f>[4]Novembro!$G$5</f>
        <v>45</v>
      </c>
      <c r="C8" s="17">
        <f>[4]Novembro!$G$6</f>
        <v>42</v>
      </c>
      <c r="D8" s="17">
        <f>[4]Novembro!$G$7</f>
        <v>68</v>
      </c>
      <c r="E8" s="17">
        <f>[4]Novembro!$G$8</f>
        <v>50</v>
      </c>
      <c r="F8" s="17">
        <f>[4]Novembro!$G$9</f>
        <v>47</v>
      </c>
      <c r="G8" s="17">
        <f>[4]Novembro!$G$10</f>
        <v>49</v>
      </c>
      <c r="H8" s="17">
        <f>[4]Novembro!$G$11</f>
        <v>39</v>
      </c>
      <c r="I8" s="17">
        <f>[4]Novembro!$G$12</f>
        <v>67</v>
      </c>
      <c r="J8" s="17">
        <f>[4]Novembro!$G$13</f>
        <v>43</v>
      </c>
      <c r="K8" s="17">
        <f>[4]Novembro!$G$14</f>
        <v>30</v>
      </c>
      <c r="L8" s="17">
        <f>[4]Novembro!$G$15</f>
        <v>33</v>
      </c>
      <c r="M8" s="17">
        <f>[4]Novembro!$G$16</f>
        <v>49</v>
      </c>
      <c r="N8" s="17">
        <f>[4]Novembro!$G$17</f>
        <v>41</v>
      </c>
      <c r="O8" s="17">
        <f>[4]Novembro!$G$18</f>
        <v>37</v>
      </c>
      <c r="P8" s="17">
        <f>[4]Novembro!$G$19</f>
        <v>31</v>
      </c>
      <c r="Q8" s="17">
        <f>[4]Novembro!$G$20</f>
        <v>23</v>
      </c>
      <c r="R8" s="17">
        <f>[4]Novembro!$G$21</f>
        <v>22</v>
      </c>
      <c r="S8" s="17">
        <f>[4]Novembro!$G$22</f>
        <v>26</v>
      </c>
      <c r="T8" s="17">
        <f>[4]Novembro!$G$23</f>
        <v>35</v>
      </c>
      <c r="U8" s="17">
        <f>[4]Novembro!$G$24</f>
        <v>58</v>
      </c>
      <c r="V8" s="17">
        <f>[4]Novembro!$G$25</f>
        <v>44</v>
      </c>
      <c r="W8" s="17">
        <f>[4]Novembro!$G$26</f>
        <v>66</v>
      </c>
      <c r="X8" s="17">
        <f>[4]Novembro!$G$27</f>
        <v>54</v>
      </c>
      <c r="Y8" s="17">
        <f>[4]Novembro!$G$28</f>
        <v>59</v>
      </c>
      <c r="Z8" s="17">
        <f>[4]Novembro!$G$29</f>
        <v>68</v>
      </c>
      <c r="AA8" s="17">
        <f>[4]Novembro!$G$30</f>
        <v>53</v>
      </c>
      <c r="AB8" s="17">
        <f>[4]Novembro!$G$31</f>
        <v>52</v>
      </c>
      <c r="AC8" s="17">
        <f>[4]Novembro!$G$32</f>
        <v>58</v>
      </c>
      <c r="AD8" s="17">
        <f>[4]Novembro!$G$33</f>
        <v>53</v>
      </c>
      <c r="AE8" s="17">
        <f>[4]Novembro!$G$34</f>
        <v>52</v>
      </c>
      <c r="AF8" s="36">
        <f t="shared" ref="AF8" si="3">MIN(B8:AE8)</f>
        <v>22</v>
      </c>
      <c r="AG8" s="39">
        <f t="shared" ref="AG8" si="4">AVERAGE(B8:AE8)</f>
        <v>46.466666666666669</v>
      </c>
    </row>
    <row r="9" spans="1:33" ht="17.100000000000001" customHeight="1" x14ac:dyDescent="0.2">
      <c r="A9" s="15" t="s">
        <v>46</v>
      </c>
      <c r="B9" s="17">
        <f>[5]Novembro!$G$5</f>
        <v>64</v>
      </c>
      <c r="C9" s="17">
        <f>[5]Novembro!$G$6</f>
        <v>52</v>
      </c>
      <c r="D9" s="17">
        <f>[5]Novembro!$G$7</f>
        <v>56</v>
      </c>
      <c r="E9" s="17">
        <f>[5]Novembro!$G$8</f>
        <v>59</v>
      </c>
      <c r="F9" s="17">
        <f>[5]Novembro!$G$9</f>
        <v>51</v>
      </c>
      <c r="G9" s="17">
        <f>[5]Novembro!$G$10</f>
        <v>38</v>
      </c>
      <c r="H9" s="17">
        <f>[5]Novembro!$G$11</f>
        <v>40</v>
      </c>
      <c r="I9" s="17">
        <f>[5]Novembro!$G$12</f>
        <v>61</v>
      </c>
      <c r="J9" s="17">
        <f>[5]Novembro!$G$13</f>
        <v>42</v>
      </c>
      <c r="K9" s="17">
        <f>[5]Novembro!$G$14</f>
        <v>34</v>
      </c>
      <c r="L9" s="17">
        <f>[5]Novembro!$G$15</f>
        <v>46</v>
      </c>
      <c r="M9" s="17">
        <f>[5]Novembro!$G$16</f>
        <v>70</v>
      </c>
      <c r="N9" s="17">
        <f>[5]Novembro!$G$17</f>
        <v>48</v>
      </c>
      <c r="O9" s="17">
        <f>[5]Novembro!$G$18</f>
        <v>34</v>
      </c>
      <c r="P9" s="17">
        <f>[5]Novembro!$G$19</f>
        <v>32</v>
      </c>
      <c r="Q9" s="17">
        <f>[5]Novembro!$G$20</f>
        <v>27</v>
      </c>
      <c r="R9" s="17">
        <f>[5]Novembro!$G$21</f>
        <v>24</v>
      </c>
      <c r="S9" s="17">
        <f>[5]Novembro!$G$22</f>
        <v>23</v>
      </c>
      <c r="T9" s="17">
        <f>[5]Novembro!$G$23</f>
        <v>29</v>
      </c>
      <c r="U9" s="17">
        <f>[5]Novembro!$G$24</f>
        <v>57</v>
      </c>
      <c r="V9" s="17">
        <f>[5]Novembro!$G$25</f>
        <v>49</v>
      </c>
      <c r="W9" s="17">
        <f>[5]Novembro!$G$26</f>
        <v>71</v>
      </c>
      <c r="X9" s="17">
        <f>[5]Novembro!$G$27</f>
        <v>46</v>
      </c>
      <c r="Y9" s="17">
        <f>[5]Novembro!$G$28</f>
        <v>45</v>
      </c>
      <c r="Z9" s="17">
        <f>[5]Novembro!$G$29</f>
        <v>53</v>
      </c>
      <c r="AA9" s="17">
        <f>[5]Novembro!$G$30</f>
        <v>67</v>
      </c>
      <c r="AB9" s="17">
        <f>[5]Novembro!$G$31</f>
        <v>49</v>
      </c>
      <c r="AC9" s="17">
        <f>[5]Novembro!$G$32</f>
        <v>51</v>
      </c>
      <c r="AD9" s="17">
        <f>[5]Novembro!$G$33</f>
        <v>50</v>
      </c>
      <c r="AE9" s="17">
        <f>[5]Novembro!$G$34</f>
        <v>45</v>
      </c>
      <c r="AF9" s="36">
        <f t="shared" si="1"/>
        <v>23</v>
      </c>
      <c r="AG9" s="39">
        <f t="shared" si="2"/>
        <v>47.1</v>
      </c>
    </row>
    <row r="10" spans="1:33" ht="17.100000000000001" customHeight="1" x14ac:dyDescent="0.2">
      <c r="A10" s="15" t="s">
        <v>2</v>
      </c>
      <c r="B10" s="17">
        <f>[6]Novembro!$G$5</f>
        <v>48</v>
      </c>
      <c r="C10" s="17">
        <f>[6]Novembro!$G$6</f>
        <v>40</v>
      </c>
      <c r="D10" s="17">
        <f>[6]Novembro!$G$7</f>
        <v>38</v>
      </c>
      <c r="E10" s="17">
        <f>[6]Novembro!$G$8</f>
        <v>47</v>
      </c>
      <c r="F10" s="17">
        <f>[6]Novembro!$G$9</f>
        <v>38</v>
      </c>
      <c r="G10" s="17">
        <f>[6]Novembro!$G$10</f>
        <v>45</v>
      </c>
      <c r="H10" s="17">
        <f>[6]Novembro!$G$11</f>
        <v>41</v>
      </c>
      <c r="I10" s="17">
        <f>[6]Novembro!$G$12</f>
        <v>62</v>
      </c>
      <c r="J10" s="17">
        <f>[6]Novembro!$G$13</f>
        <v>45</v>
      </c>
      <c r="K10" s="17">
        <f>[6]Novembro!$G$14</f>
        <v>39</v>
      </c>
      <c r="L10" s="17">
        <f>[6]Novembro!$G$15</f>
        <v>45</v>
      </c>
      <c r="M10" s="17">
        <f>[6]Novembro!$G$16</f>
        <v>65</v>
      </c>
      <c r="N10" s="17">
        <f>[6]Novembro!$G$17</f>
        <v>35</v>
      </c>
      <c r="O10" s="17">
        <f>[6]Novembro!$G$18</f>
        <v>23</v>
      </c>
      <c r="P10" s="17">
        <f>[6]Novembro!$G$19</f>
        <v>21</v>
      </c>
      <c r="Q10" s="17">
        <f>[6]Novembro!$G$20</f>
        <v>27</v>
      </c>
      <c r="R10" s="17">
        <f>[6]Novembro!$G$21</f>
        <v>22</v>
      </c>
      <c r="S10" s="17">
        <f>[6]Novembro!$G$22</f>
        <v>21</v>
      </c>
      <c r="T10" s="17">
        <f>[6]Novembro!$G$23</f>
        <v>34</v>
      </c>
      <c r="U10" s="17">
        <f>[6]Novembro!$G$24</f>
        <v>60</v>
      </c>
      <c r="V10" s="17">
        <f>[6]Novembro!$G$25</f>
        <v>51</v>
      </c>
      <c r="W10" s="17">
        <f>[6]Novembro!$G$26</f>
        <v>70</v>
      </c>
      <c r="X10" s="17">
        <f>[6]Novembro!$G$27</f>
        <v>51</v>
      </c>
      <c r="Y10" s="17">
        <f>[6]Novembro!$G$28</f>
        <v>44</v>
      </c>
      <c r="Z10" s="17">
        <f>[6]Novembro!$G$29</f>
        <v>71</v>
      </c>
      <c r="AA10" s="17">
        <f>[6]Novembro!$G$30</f>
        <v>76</v>
      </c>
      <c r="AB10" s="17">
        <f>[6]Novembro!$G$31</f>
        <v>58</v>
      </c>
      <c r="AC10" s="17">
        <f>[6]Novembro!$G$32</f>
        <v>44</v>
      </c>
      <c r="AD10" s="17">
        <f>[6]Novembro!$G$33</f>
        <v>57</v>
      </c>
      <c r="AE10" s="17">
        <f>[6]Novembro!$G$34</f>
        <v>56</v>
      </c>
      <c r="AF10" s="36">
        <f t="shared" si="1"/>
        <v>21</v>
      </c>
      <c r="AG10" s="39">
        <f t="shared" si="2"/>
        <v>45.8</v>
      </c>
    </row>
    <row r="11" spans="1:33" ht="17.100000000000001" customHeight="1" x14ac:dyDescent="0.2">
      <c r="A11" s="15" t="s">
        <v>3</v>
      </c>
      <c r="B11" s="17">
        <f>[7]Novembro!$G$5</f>
        <v>37</v>
      </c>
      <c r="C11" s="17">
        <f>[7]Novembro!$G$6</f>
        <v>31</v>
      </c>
      <c r="D11" s="17">
        <f>[7]Novembro!$G$7</f>
        <v>46</v>
      </c>
      <c r="E11" s="17">
        <f>[7]Novembro!$G$8</f>
        <v>46</v>
      </c>
      <c r="F11" s="17">
        <f>[7]Novembro!$G$9</f>
        <v>41</v>
      </c>
      <c r="G11" s="17">
        <f>[7]Novembro!$G$10</f>
        <v>32</v>
      </c>
      <c r="H11" s="17">
        <f>[7]Novembro!$G$11</f>
        <v>32</v>
      </c>
      <c r="I11" s="17">
        <f>[7]Novembro!$G$12</f>
        <v>62</v>
      </c>
      <c r="J11" s="17">
        <f>[7]Novembro!$G$13</f>
        <v>36</v>
      </c>
      <c r="K11" s="17">
        <f>[7]Novembro!$G$14</f>
        <v>34</v>
      </c>
      <c r="L11" s="17">
        <f>[7]Novembro!$G$15</f>
        <v>34</v>
      </c>
      <c r="M11" s="17">
        <f>[7]Novembro!$G$16</f>
        <v>63</v>
      </c>
      <c r="N11" s="17">
        <f>[7]Novembro!$G$17</f>
        <v>42</v>
      </c>
      <c r="O11" s="17">
        <f>[7]Novembro!$G$18</f>
        <v>36</v>
      </c>
      <c r="P11" s="17">
        <f>[7]Novembro!$G$19</f>
        <v>34</v>
      </c>
      <c r="Q11" s="17">
        <f>[7]Novembro!$G$20</f>
        <v>27</v>
      </c>
      <c r="R11" s="17">
        <f>[7]Novembro!$G$21</f>
        <v>24</v>
      </c>
      <c r="S11" s="17">
        <f>[7]Novembro!$G$22</f>
        <v>25</v>
      </c>
      <c r="T11" s="17">
        <f>[7]Novembro!$G$23</f>
        <v>31</v>
      </c>
      <c r="U11" s="17">
        <f>[7]Novembro!$G$24</f>
        <v>47</v>
      </c>
      <c r="V11" s="17">
        <f>[7]Novembro!$G$25</f>
        <v>50</v>
      </c>
      <c r="W11" s="17">
        <f>[7]Novembro!$G$26</f>
        <v>58</v>
      </c>
      <c r="X11" s="17">
        <f>[7]Novembro!$G$27</f>
        <v>65</v>
      </c>
      <c r="Y11" s="17">
        <f>[7]Novembro!$G$28</f>
        <v>48</v>
      </c>
      <c r="Z11" s="17">
        <f>[7]Novembro!$G$29</f>
        <v>80</v>
      </c>
      <c r="AA11" s="17">
        <f>[7]Novembro!$G$30</f>
        <v>55</v>
      </c>
      <c r="AB11" s="17">
        <f>[7]Novembro!$G$31</f>
        <v>52</v>
      </c>
      <c r="AC11" s="17">
        <f>[7]Novembro!$G$32</f>
        <v>50</v>
      </c>
      <c r="AD11" s="17">
        <f>[7]Novembro!$G$33</f>
        <v>54</v>
      </c>
      <c r="AE11" s="17">
        <f>[7]Novembro!$G$34</f>
        <v>85</v>
      </c>
      <c r="AF11" s="36">
        <f t="shared" si="1"/>
        <v>24</v>
      </c>
      <c r="AG11" s="39">
        <f t="shared" si="2"/>
        <v>45.233333333333334</v>
      </c>
    </row>
    <row r="12" spans="1:33" ht="17.100000000000001" customHeight="1" x14ac:dyDescent="0.2">
      <c r="A12" s="15" t="s">
        <v>4</v>
      </c>
      <c r="B12" s="17">
        <f>[8]Novembro!$G$5</f>
        <v>48</v>
      </c>
      <c r="C12" s="17">
        <f>[8]Novembro!$G$6</f>
        <v>47</v>
      </c>
      <c r="D12" s="17">
        <f>[8]Novembro!$G$7</f>
        <v>48</v>
      </c>
      <c r="E12" s="17">
        <f>[8]Novembro!$G$8</f>
        <v>51</v>
      </c>
      <c r="F12" s="17">
        <f>[8]Novembro!$G$9</f>
        <v>49</v>
      </c>
      <c r="G12" s="17">
        <f>[8]Novembro!$G$10</f>
        <v>42</v>
      </c>
      <c r="H12" s="17">
        <f>[8]Novembro!$G$11</f>
        <v>37</v>
      </c>
      <c r="I12" s="17">
        <f>[8]Novembro!$G$12</f>
        <v>60</v>
      </c>
      <c r="J12" s="17">
        <f>[8]Novembro!$G$13</f>
        <v>47</v>
      </c>
      <c r="K12" s="17">
        <f>[8]Novembro!$G$14</f>
        <v>44</v>
      </c>
      <c r="L12" s="17">
        <f>[8]Novembro!$G$15</f>
        <v>48</v>
      </c>
      <c r="M12" s="17">
        <f>[8]Novembro!$G$16</f>
        <v>62</v>
      </c>
      <c r="N12" s="17">
        <f>[8]Novembro!$G$17</f>
        <v>48</v>
      </c>
      <c r="O12" s="17">
        <f>[8]Novembro!$G$18</f>
        <v>45</v>
      </c>
      <c r="P12" s="17">
        <f>[8]Novembro!$G$19</f>
        <v>38</v>
      </c>
      <c r="Q12" s="17">
        <f>[8]Novembro!$G$20</f>
        <v>28</v>
      </c>
      <c r="R12" s="17">
        <f>[8]Novembro!$G$21</f>
        <v>28</v>
      </c>
      <c r="S12" s="17">
        <f>[8]Novembro!$G$22</f>
        <v>29</v>
      </c>
      <c r="T12" s="17">
        <f>[8]Novembro!$G$23</f>
        <v>44</v>
      </c>
      <c r="U12" s="17">
        <f>[8]Novembro!$G$24</f>
        <v>51</v>
      </c>
      <c r="V12" s="17">
        <f>[8]Novembro!$G$25</f>
        <v>51</v>
      </c>
      <c r="W12" s="17">
        <f>[8]Novembro!$G$26</f>
        <v>68</v>
      </c>
      <c r="X12" s="17">
        <f>[8]Novembro!$G$27</f>
        <v>75</v>
      </c>
      <c r="Y12" s="17">
        <f>[8]Novembro!$G$28</f>
        <v>55</v>
      </c>
      <c r="Z12" s="17">
        <f>[8]Novembro!$G$29</f>
        <v>64</v>
      </c>
      <c r="AA12" s="17">
        <f>[8]Novembro!$G$30</f>
        <v>75</v>
      </c>
      <c r="AB12" s="17">
        <f>[8]Novembro!$G$31</f>
        <v>52</v>
      </c>
      <c r="AC12" s="17">
        <f>[8]Novembro!$G$32</f>
        <v>73</v>
      </c>
      <c r="AD12" s="17">
        <f>[8]Novembro!$G$33</f>
        <v>56</v>
      </c>
      <c r="AE12" s="17">
        <f>[8]Novembro!$G$34</f>
        <v>72</v>
      </c>
      <c r="AF12" s="36">
        <f t="shared" si="1"/>
        <v>28</v>
      </c>
      <c r="AG12" s="39">
        <f t="shared" si="2"/>
        <v>51.166666666666664</v>
      </c>
    </row>
    <row r="13" spans="1:33" ht="17.100000000000001" customHeight="1" x14ac:dyDescent="0.2">
      <c r="A13" s="15" t="s">
        <v>5</v>
      </c>
      <c r="B13" s="18">
        <f>[9]Novembro!$G$5</f>
        <v>48</v>
      </c>
      <c r="C13" s="18">
        <f>[9]Novembro!$G$6</f>
        <v>54</v>
      </c>
      <c r="D13" s="18">
        <f>[9]Novembro!$G$7</f>
        <v>56</v>
      </c>
      <c r="E13" s="18">
        <f>[9]Novembro!$G$8</f>
        <v>59</v>
      </c>
      <c r="F13" s="18">
        <f>[9]Novembro!$G$9</f>
        <v>59</v>
      </c>
      <c r="G13" s="18">
        <f>[9]Novembro!$G$10</f>
        <v>53</v>
      </c>
      <c r="H13" s="18">
        <f>[9]Novembro!$G$11</f>
        <v>44</v>
      </c>
      <c r="I13" s="18">
        <f>[9]Novembro!$G$12</f>
        <v>59</v>
      </c>
      <c r="J13" s="18">
        <f>[9]Novembro!$G$13</f>
        <v>51</v>
      </c>
      <c r="K13" s="18">
        <f>[9]Novembro!$G$14</f>
        <v>48</v>
      </c>
      <c r="L13" s="18">
        <f>[9]Novembro!$G$15</f>
        <v>47</v>
      </c>
      <c r="M13" s="18">
        <f>[9]Novembro!$G$16</f>
        <v>59</v>
      </c>
      <c r="N13" s="18">
        <f>[9]Novembro!$G$17</f>
        <v>48</v>
      </c>
      <c r="O13" s="18">
        <f>[9]Novembro!$G$18</f>
        <v>26</v>
      </c>
      <c r="P13" s="18">
        <f>[9]Novembro!$G$19</f>
        <v>20</v>
      </c>
      <c r="Q13" s="18">
        <f>[9]Novembro!$G$20</f>
        <v>23</v>
      </c>
      <c r="R13" s="18">
        <f>[9]Novembro!$G$21</f>
        <v>27</v>
      </c>
      <c r="S13" s="18">
        <f>[9]Novembro!$G$22</f>
        <v>25</v>
      </c>
      <c r="T13" s="18">
        <f>[9]Novembro!$G$23</f>
        <v>38</v>
      </c>
      <c r="U13" s="18">
        <f>[9]Novembro!$G$24</f>
        <v>72</v>
      </c>
      <c r="V13" s="18">
        <f>[9]Novembro!$G$25</f>
        <v>52</v>
      </c>
      <c r="W13" s="18">
        <f>[9]Novembro!$G$26</f>
        <v>71</v>
      </c>
      <c r="X13" s="18">
        <f>[9]Novembro!$G$27</f>
        <v>61</v>
      </c>
      <c r="Y13" s="18">
        <f>[9]Novembro!$G$28</f>
        <v>56</v>
      </c>
      <c r="Z13" s="18">
        <f>[9]Novembro!$G$29</f>
        <v>53</v>
      </c>
      <c r="AA13" s="18">
        <f>[9]Novembro!$G$30</f>
        <v>59</v>
      </c>
      <c r="AB13" s="18">
        <f>[9]Novembro!$G$31</f>
        <v>56</v>
      </c>
      <c r="AC13" s="18">
        <f>[9]Novembro!$G$32</f>
        <v>56</v>
      </c>
      <c r="AD13" s="18">
        <f>[9]Novembro!$G$33</f>
        <v>60</v>
      </c>
      <c r="AE13" s="18">
        <f>[9]Novembro!$G$34</f>
        <v>47</v>
      </c>
      <c r="AF13" s="36">
        <f t="shared" si="1"/>
        <v>20</v>
      </c>
      <c r="AG13" s="39">
        <f t="shared" si="2"/>
        <v>49.56666666666667</v>
      </c>
    </row>
    <row r="14" spans="1:33" ht="17.100000000000001" customHeight="1" x14ac:dyDescent="0.2">
      <c r="A14" s="15" t="s">
        <v>48</v>
      </c>
      <c r="B14" s="18">
        <f>[10]Novembro!$G$5</f>
        <v>52</v>
      </c>
      <c r="C14" s="18">
        <f>[10]Novembro!$G$6</f>
        <v>45</v>
      </c>
      <c r="D14" s="18">
        <f>[10]Novembro!$G$7</f>
        <v>41</v>
      </c>
      <c r="E14" s="18">
        <f>[10]Novembro!$G$8</f>
        <v>48</v>
      </c>
      <c r="F14" s="18">
        <f>[10]Novembro!$G$9</f>
        <v>45</v>
      </c>
      <c r="G14" s="18">
        <f>[10]Novembro!$G$10</f>
        <v>43</v>
      </c>
      <c r="H14" s="18">
        <f>[10]Novembro!$G$11</f>
        <v>38</v>
      </c>
      <c r="I14" s="18">
        <f>[10]Novembro!$G$12</f>
        <v>64</v>
      </c>
      <c r="J14" s="18">
        <f>[10]Novembro!$G$13</f>
        <v>39</v>
      </c>
      <c r="K14" s="18">
        <f>[10]Novembro!$G$14</f>
        <v>48</v>
      </c>
      <c r="L14" s="18">
        <f>[10]Novembro!$G$15</f>
        <v>43</v>
      </c>
      <c r="M14" s="18">
        <f>[10]Novembro!$G$16</f>
        <v>59</v>
      </c>
      <c r="N14" s="18">
        <f>[10]Novembro!$G$17</f>
        <v>47</v>
      </c>
      <c r="O14" s="18">
        <f>[10]Novembro!$G$18</f>
        <v>41</v>
      </c>
      <c r="P14" s="18">
        <f>[10]Novembro!$G$19</f>
        <v>34</v>
      </c>
      <c r="Q14" s="18">
        <f>[10]Novembro!$G$20</f>
        <v>26</v>
      </c>
      <c r="R14" s="18">
        <f>[10]Novembro!$G$21</f>
        <v>19</v>
      </c>
      <c r="S14" s="18">
        <f>[10]Novembro!$G$22</f>
        <v>29</v>
      </c>
      <c r="T14" s="18">
        <f>[10]Novembro!$G$23</f>
        <v>36</v>
      </c>
      <c r="U14" s="18">
        <f>[10]Novembro!$G$24</f>
        <v>44</v>
      </c>
      <c r="V14" s="18">
        <f>[10]Novembro!$G$25</f>
        <v>42</v>
      </c>
      <c r="W14" s="18">
        <f>[10]Novembro!$G$26</f>
        <v>55</v>
      </c>
      <c r="X14" s="18">
        <f>[10]Novembro!$G$27</f>
        <v>49</v>
      </c>
      <c r="Y14" s="18">
        <f>[10]Novembro!$G$28</f>
        <v>54</v>
      </c>
      <c r="Z14" s="18">
        <f>[10]Novembro!$G$29</f>
        <v>63</v>
      </c>
      <c r="AA14" s="18">
        <f>[10]Novembro!$G$30</f>
        <v>76</v>
      </c>
      <c r="AB14" s="18">
        <f>[10]Novembro!$G$31</f>
        <v>52</v>
      </c>
      <c r="AC14" s="18">
        <f>[10]Novembro!$G$32</f>
        <v>64</v>
      </c>
      <c r="AD14" s="18">
        <f>[10]Novembro!$G$33</f>
        <v>44</v>
      </c>
      <c r="AE14" s="18">
        <f>[10]Novembro!$G$34</f>
        <v>61</v>
      </c>
      <c r="AF14" s="36">
        <f>MIN(B14:AE14)</f>
        <v>19</v>
      </c>
      <c r="AG14" s="39">
        <f>AVERAGE(B14:AE14)</f>
        <v>46.7</v>
      </c>
    </row>
    <row r="15" spans="1:33" ht="17.100000000000001" customHeight="1" x14ac:dyDescent="0.2">
      <c r="A15" s="15" t="s">
        <v>6</v>
      </c>
      <c r="B15" s="18">
        <f>[11]Novembro!$G$5</f>
        <v>55</v>
      </c>
      <c r="C15" s="18">
        <f>[11]Novembro!$G$6</f>
        <v>32</v>
      </c>
      <c r="D15" s="18">
        <f>[11]Novembro!$G$7</f>
        <v>49</v>
      </c>
      <c r="E15" s="18">
        <f>[11]Novembro!$G$8</f>
        <v>44</v>
      </c>
      <c r="F15" s="18">
        <f>[11]Novembro!$G$9</f>
        <v>38</v>
      </c>
      <c r="G15" s="18">
        <f>[11]Novembro!$G$10</f>
        <v>64</v>
      </c>
      <c r="H15" s="18">
        <f>[11]Novembro!$G$11</f>
        <v>42</v>
      </c>
      <c r="I15" s="18">
        <f>[11]Novembro!$G$12</f>
        <v>66</v>
      </c>
      <c r="J15" s="18">
        <f>[11]Novembro!$G$13</f>
        <v>37</v>
      </c>
      <c r="K15" s="18">
        <f>[11]Novembro!$G$14</f>
        <v>46</v>
      </c>
      <c r="L15" s="18">
        <f>[11]Novembro!$G$15</f>
        <v>40</v>
      </c>
      <c r="M15" s="18">
        <f>[11]Novembro!$G$16</f>
        <v>59</v>
      </c>
      <c r="N15" s="18">
        <f>[11]Novembro!$G$17</f>
        <v>55</v>
      </c>
      <c r="O15" s="18">
        <f>[11]Novembro!$G$18</f>
        <v>36</v>
      </c>
      <c r="P15" s="18">
        <f>[11]Novembro!$G$19</f>
        <v>33</v>
      </c>
      <c r="Q15" s="18">
        <f>[11]Novembro!$G$20</f>
        <v>25</v>
      </c>
      <c r="R15" s="18">
        <f>[11]Novembro!$G$21</f>
        <v>21</v>
      </c>
      <c r="S15" s="18">
        <f>[11]Novembro!$G$22</f>
        <v>26</v>
      </c>
      <c r="T15" s="18">
        <f>[11]Novembro!$G$23</f>
        <v>50</v>
      </c>
      <c r="U15" s="18">
        <f>[11]Novembro!$G$24</f>
        <v>46</v>
      </c>
      <c r="V15" s="18">
        <f>[11]Novembro!$G$25</f>
        <v>46</v>
      </c>
      <c r="W15" s="18">
        <f>[11]Novembro!$G$26</f>
        <v>60</v>
      </c>
      <c r="X15" s="18">
        <f>[11]Novembro!$G$27</f>
        <v>52</v>
      </c>
      <c r="Y15" s="18">
        <f>[11]Novembro!$G$28</f>
        <v>56</v>
      </c>
      <c r="Z15" s="18">
        <f>[11]Novembro!$G$29</f>
        <v>59</v>
      </c>
      <c r="AA15" s="18">
        <f>[11]Novembro!$G$30</f>
        <v>81</v>
      </c>
      <c r="AB15" s="18">
        <f>[11]Novembro!$G$31</f>
        <v>49</v>
      </c>
      <c r="AC15" s="18">
        <f>[11]Novembro!$G$32</f>
        <v>52</v>
      </c>
      <c r="AD15" s="18">
        <f>[11]Novembro!$G$33</f>
        <v>61</v>
      </c>
      <c r="AE15" s="18">
        <f>[11]Novembro!$G$34</f>
        <v>61</v>
      </c>
      <c r="AF15" s="36">
        <f t="shared" ref="AF15:AF30" si="5">MIN(B15:AE15)</f>
        <v>21</v>
      </c>
      <c r="AG15" s="39">
        <f t="shared" ref="AG15:AG30" si="6">AVERAGE(B15:AE15)</f>
        <v>48.033333333333331</v>
      </c>
    </row>
    <row r="16" spans="1:33" ht="17.100000000000001" customHeight="1" x14ac:dyDescent="0.2">
      <c r="A16" s="15" t="s">
        <v>7</v>
      </c>
      <c r="B16" s="18">
        <f>[12]Novembro!$G$5</f>
        <v>63</v>
      </c>
      <c r="C16" s="18">
        <f>[12]Novembro!$G$6</f>
        <v>49</v>
      </c>
      <c r="D16" s="18">
        <f>[12]Novembro!$G$7</f>
        <v>46</v>
      </c>
      <c r="E16" s="18">
        <f>[12]Novembro!$G$8</f>
        <v>53</v>
      </c>
      <c r="F16" s="18">
        <f>[12]Novembro!$G$9</f>
        <v>52</v>
      </c>
      <c r="G16" s="18">
        <f>[12]Novembro!$G$10</f>
        <v>52</v>
      </c>
      <c r="H16" s="18">
        <f>[12]Novembro!$G$11</f>
        <v>50</v>
      </c>
      <c r="I16" s="18">
        <f>[12]Novembro!$G$12</f>
        <v>68</v>
      </c>
      <c r="J16" s="18">
        <f>[12]Novembro!$G$13</f>
        <v>41</v>
      </c>
      <c r="K16" s="18">
        <f>[12]Novembro!$G$14</f>
        <v>36</v>
      </c>
      <c r="L16" s="18">
        <f>[12]Novembro!$G$15</f>
        <v>47</v>
      </c>
      <c r="M16" s="18">
        <f>[12]Novembro!$G$16</f>
        <v>57</v>
      </c>
      <c r="N16" s="18">
        <f>[12]Novembro!$G$17</f>
        <v>41</v>
      </c>
      <c r="O16" s="18">
        <f>[12]Novembro!$G$18</f>
        <v>29</v>
      </c>
      <c r="P16" s="18">
        <f>[12]Novembro!$G$19</f>
        <v>27</v>
      </c>
      <c r="Q16" s="18">
        <f>[12]Novembro!$G$20</f>
        <v>32</v>
      </c>
      <c r="R16" s="18">
        <f>[12]Novembro!$G$21</f>
        <v>26</v>
      </c>
      <c r="S16" s="18">
        <f>[12]Novembro!$G$22</f>
        <v>22</v>
      </c>
      <c r="T16" s="18">
        <f>[12]Novembro!$G$23</f>
        <v>33</v>
      </c>
      <c r="U16" s="18">
        <f>[12]Novembro!$G$24</f>
        <v>56</v>
      </c>
      <c r="V16" s="18">
        <f>[12]Novembro!$G$25</f>
        <v>41</v>
      </c>
      <c r="W16" s="18">
        <f>[12]Novembro!$G$26</f>
        <v>79</v>
      </c>
      <c r="X16" s="18">
        <f>[12]Novembro!$G$27</f>
        <v>54</v>
      </c>
      <c r="Y16" s="18">
        <f>[12]Novembro!$G$28</f>
        <v>41</v>
      </c>
      <c r="Z16" s="18">
        <f>[12]Novembro!$G$29</f>
        <v>57</v>
      </c>
      <c r="AA16" s="18">
        <f>[12]Novembro!$G$30</f>
        <v>79</v>
      </c>
      <c r="AB16" s="18">
        <f>[12]Novembro!$G$31</f>
        <v>53</v>
      </c>
      <c r="AC16" s="18">
        <f>[12]Novembro!$G$32</f>
        <v>60</v>
      </c>
      <c r="AD16" s="18">
        <f>[12]Novembro!$G$33</f>
        <v>59</v>
      </c>
      <c r="AE16" s="18">
        <f>[12]Novembro!$G$34</f>
        <v>52</v>
      </c>
      <c r="AF16" s="36">
        <f t="shared" si="5"/>
        <v>22</v>
      </c>
      <c r="AG16" s="39">
        <f t="shared" si="6"/>
        <v>48.5</v>
      </c>
    </row>
    <row r="17" spans="1:33" ht="17.100000000000001" customHeight="1" x14ac:dyDescent="0.2">
      <c r="A17" s="15" t="s">
        <v>8</v>
      </c>
      <c r="B17" s="18">
        <f>[13]Novembro!$G$5</f>
        <v>60</v>
      </c>
      <c r="C17" s="18">
        <f>[13]Novembro!$G$6</f>
        <v>46</v>
      </c>
      <c r="D17" s="18">
        <f>[13]Novembro!$G$7</f>
        <v>50</v>
      </c>
      <c r="E17" s="18">
        <f>[13]Novembro!$G$8</f>
        <v>64</v>
      </c>
      <c r="F17" s="18">
        <f>[13]Novembro!$G$9</f>
        <v>51</v>
      </c>
      <c r="G17" s="18">
        <f>[13]Novembro!$G$10</f>
        <v>47</v>
      </c>
      <c r="H17" s="18">
        <f>[13]Novembro!$G$11</f>
        <v>62</v>
      </c>
      <c r="I17" s="18">
        <f>[13]Novembro!$G$12</f>
        <v>62</v>
      </c>
      <c r="J17" s="18">
        <f>[13]Novembro!$G$13</f>
        <v>42</v>
      </c>
      <c r="K17" s="18">
        <f>[13]Novembro!$G$14</f>
        <v>43</v>
      </c>
      <c r="L17" s="18">
        <f>[13]Novembro!$G$15</f>
        <v>49</v>
      </c>
      <c r="M17" s="18">
        <f>[13]Novembro!$G$16</f>
        <v>59</v>
      </c>
      <c r="N17" s="18">
        <f>[13]Novembro!$G$17</f>
        <v>46</v>
      </c>
      <c r="O17" s="18">
        <f>[13]Novembro!$G$18</f>
        <v>29</v>
      </c>
      <c r="P17" s="18">
        <f>[13]Novembro!$G$19</f>
        <v>25</v>
      </c>
      <c r="Q17" s="18">
        <f>[13]Novembro!$G$20</f>
        <v>28</v>
      </c>
      <c r="R17" s="18">
        <f>[13]Novembro!$G$21</f>
        <v>24</v>
      </c>
      <c r="S17" s="18">
        <f>[13]Novembro!$G$22</f>
        <v>28</v>
      </c>
      <c r="T17" s="18">
        <f>[13]Novembro!$G$23</f>
        <v>34</v>
      </c>
      <c r="U17" s="18">
        <f>[13]Novembro!$G$24</f>
        <v>59</v>
      </c>
      <c r="V17" s="18">
        <f>[13]Novembro!$G$25</f>
        <v>55</v>
      </c>
      <c r="W17" s="18">
        <f>[13]Novembro!$G$26</f>
        <v>72</v>
      </c>
      <c r="X17" s="18">
        <f>[13]Novembro!$G$27</f>
        <v>46</v>
      </c>
      <c r="Y17" s="18">
        <f>[13]Novembro!$G$28</f>
        <v>59</v>
      </c>
      <c r="Z17" s="18">
        <f>[13]Novembro!$G$29</f>
        <v>64</v>
      </c>
      <c r="AA17" s="18">
        <f>[13]Novembro!$G$30</f>
        <v>60</v>
      </c>
      <c r="AB17" s="18">
        <f>[13]Novembro!$G$31</f>
        <v>42</v>
      </c>
      <c r="AC17" s="18">
        <f>[13]Novembro!$G$32</f>
        <v>54</v>
      </c>
      <c r="AD17" s="18">
        <f>[13]Novembro!$G$33</f>
        <v>46</v>
      </c>
      <c r="AE17" s="18">
        <f>[13]Novembro!$G$34</f>
        <v>52</v>
      </c>
      <c r="AF17" s="36">
        <f t="shared" si="5"/>
        <v>24</v>
      </c>
      <c r="AG17" s="39">
        <f t="shared" si="6"/>
        <v>48.6</v>
      </c>
    </row>
    <row r="18" spans="1:33" ht="17.100000000000001" customHeight="1" x14ac:dyDescent="0.2">
      <c r="A18" s="15" t="s">
        <v>9</v>
      </c>
      <c r="B18" s="18">
        <f>[14]Novembro!$G$5</f>
        <v>47</v>
      </c>
      <c r="C18" s="18">
        <f>[14]Novembro!$G$6</f>
        <v>42</v>
      </c>
      <c r="D18" s="18">
        <f>[14]Novembro!$G$7</f>
        <v>48</v>
      </c>
      <c r="E18" s="18">
        <f>[14]Novembro!$G$8</f>
        <v>52</v>
      </c>
      <c r="F18" s="18">
        <f>[14]Novembro!$G$9</f>
        <v>45</v>
      </c>
      <c r="G18" s="18">
        <f>[14]Novembro!$G$10</f>
        <v>44</v>
      </c>
      <c r="H18" s="18">
        <f>[14]Novembro!$G$11</f>
        <v>47</v>
      </c>
      <c r="I18" s="18">
        <f>[14]Novembro!$G$12</f>
        <v>66</v>
      </c>
      <c r="J18" s="18">
        <f>[14]Novembro!$G$13</f>
        <v>39</v>
      </c>
      <c r="K18" s="18">
        <f>[14]Novembro!$G$14</f>
        <v>36</v>
      </c>
      <c r="L18" s="18">
        <f>[14]Novembro!$G$15</f>
        <v>34</v>
      </c>
      <c r="M18" s="18">
        <f>[14]Novembro!$G$16</f>
        <v>66</v>
      </c>
      <c r="N18" s="18">
        <f>[14]Novembro!$G$17</f>
        <v>39</v>
      </c>
      <c r="O18" s="18">
        <f>[14]Novembro!$G$18</f>
        <v>29</v>
      </c>
      <c r="P18" s="18">
        <f>[14]Novembro!$G$19</f>
        <v>27</v>
      </c>
      <c r="Q18" s="18">
        <f>[14]Novembro!$G$20</f>
        <v>29</v>
      </c>
      <c r="R18" s="18">
        <f>[14]Novembro!$G$21</f>
        <v>24</v>
      </c>
      <c r="S18" s="18">
        <f>[14]Novembro!$G$22</f>
        <v>26</v>
      </c>
      <c r="T18" s="18">
        <f>[14]Novembro!$G$23</f>
        <v>29</v>
      </c>
      <c r="U18" s="18">
        <f>[14]Novembro!$G$24</f>
        <v>54</v>
      </c>
      <c r="V18" s="18">
        <f>[14]Novembro!$G$25</f>
        <v>54</v>
      </c>
      <c r="W18" s="18">
        <f>[14]Novembro!$G$26</f>
        <v>71</v>
      </c>
      <c r="X18" s="18">
        <f>[14]Novembro!$G$27</f>
        <v>52</v>
      </c>
      <c r="Y18" s="18">
        <f>[14]Novembro!$G$28</f>
        <v>45</v>
      </c>
      <c r="Z18" s="18">
        <f>[14]Novembro!$G$29</f>
        <v>65</v>
      </c>
      <c r="AA18" s="18">
        <f>[14]Novembro!$G$30</f>
        <v>63</v>
      </c>
      <c r="AB18" s="18">
        <f>[14]Novembro!$G$31</f>
        <v>53</v>
      </c>
      <c r="AC18" s="18">
        <f>[14]Novembro!$G$32</f>
        <v>46</v>
      </c>
      <c r="AD18" s="18">
        <f>[14]Novembro!$G$33</f>
        <v>48</v>
      </c>
      <c r="AE18" s="18">
        <f>[14]Novembro!$G$34</f>
        <v>54</v>
      </c>
      <c r="AF18" s="36">
        <f t="shared" si="5"/>
        <v>24</v>
      </c>
      <c r="AG18" s="39">
        <f t="shared" si="6"/>
        <v>45.8</v>
      </c>
    </row>
    <row r="19" spans="1:33" ht="17.100000000000001" customHeight="1" x14ac:dyDescent="0.2">
      <c r="A19" s="15" t="s">
        <v>47</v>
      </c>
      <c r="B19" s="18">
        <f>[15]Novembro!$G$5</f>
        <v>45</v>
      </c>
      <c r="C19" s="18">
        <f>[15]Novembro!$G$6</f>
        <v>49</v>
      </c>
      <c r="D19" s="18">
        <f>[15]Novembro!$G$7</f>
        <v>41</v>
      </c>
      <c r="E19" s="18">
        <f>[15]Novembro!$G$8</f>
        <v>45</v>
      </c>
      <c r="F19" s="18">
        <f>[15]Novembro!$G$9</f>
        <v>47</v>
      </c>
      <c r="G19" s="18">
        <f>[15]Novembro!$G$10</f>
        <v>40</v>
      </c>
      <c r="H19" s="18">
        <f>[15]Novembro!$G$11</f>
        <v>45</v>
      </c>
      <c r="I19" s="18">
        <f>[15]Novembro!$G$12</f>
        <v>61</v>
      </c>
      <c r="J19" s="18">
        <f>[15]Novembro!$G$13</f>
        <v>39</v>
      </c>
      <c r="K19" s="18">
        <f>[15]Novembro!$G$14</f>
        <v>34</v>
      </c>
      <c r="L19" s="18">
        <f>[15]Novembro!$G$15</f>
        <v>46</v>
      </c>
      <c r="M19" s="18">
        <f>[15]Novembro!$G$16</f>
        <v>61</v>
      </c>
      <c r="N19" s="18">
        <f>[15]Novembro!$G$17</f>
        <v>44</v>
      </c>
      <c r="O19" s="18">
        <f>[15]Novembro!$G$18</f>
        <v>32</v>
      </c>
      <c r="P19" s="18">
        <f>[15]Novembro!$G$19</f>
        <v>20</v>
      </c>
      <c r="Q19" s="18">
        <f>[15]Novembro!$G$20</f>
        <v>27</v>
      </c>
      <c r="R19" s="18">
        <f>[15]Novembro!$G$21</f>
        <v>22</v>
      </c>
      <c r="S19" s="18">
        <f>[15]Novembro!$G$22</f>
        <v>23</v>
      </c>
      <c r="T19" s="18">
        <f>[15]Novembro!$G$23</f>
        <v>32</v>
      </c>
      <c r="U19" s="18">
        <f>[15]Novembro!$G$24</f>
        <v>55</v>
      </c>
      <c r="V19" s="18">
        <f>[15]Novembro!$G$25</f>
        <v>53</v>
      </c>
      <c r="W19" s="18">
        <f>[15]Novembro!$G$26</f>
        <v>69</v>
      </c>
      <c r="X19" s="18">
        <f>[15]Novembro!$G$27</f>
        <v>44</v>
      </c>
      <c r="Y19" s="18">
        <f>[15]Novembro!$G$28</f>
        <v>44</v>
      </c>
      <c r="Z19" s="18">
        <f>[15]Novembro!$G$29</f>
        <v>60</v>
      </c>
      <c r="AA19" s="18">
        <f>[15]Novembro!$G$30</f>
        <v>75</v>
      </c>
      <c r="AB19" s="18">
        <f>[15]Novembro!$G$31</f>
        <v>52</v>
      </c>
      <c r="AC19" s="18">
        <f>[15]Novembro!$G$32</f>
        <v>50</v>
      </c>
      <c r="AD19" s="18">
        <f>[15]Novembro!$G$33</f>
        <v>55</v>
      </c>
      <c r="AE19" s="18">
        <f>[15]Novembro!$G$34</f>
        <v>50</v>
      </c>
      <c r="AF19" s="36">
        <f t="shared" si="5"/>
        <v>20</v>
      </c>
      <c r="AG19" s="39">
        <f t="shared" si="6"/>
        <v>45.333333333333336</v>
      </c>
    </row>
    <row r="20" spans="1:33" ht="17.100000000000001" customHeight="1" x14ac:dyDescent="0.2">
      <c r="A20" s="15" t="s">
        <v>10</v>
      </c>
      <c r="B20" s="18">
        <f>[16]Novembro!$G$5</f>
        <v>64</v>
      </c>
      <c r="C20" s="18">
        <f>[16]Novembro!$G$6</f>
        <v>45</v>
      </c>
      <c r="D20" s="18">
        <f>[16]Novembro!$G$7</f>
        <v>40</v>
      </c>
      <c r="E20" s="18">
        <f>[16]Novembro!$G$8</f>
        <v>59</v>
      </c>
      <c r="F20" s="18">
        <f>[16]Novembro!$G$9</f>
        <v>51</v>
      </c>
      <c r="G20" s="18">
        <f>[16]Novembro!$G$10</f>
        <v>46</v>
      </c>
      <c r="H20" s="18">
        <f>[16]Novembro!$G$11</f>
        <v>55</v>
      </c>
      <c r="I20" s="18">
        <f>[16]Novembro!$G$12</f>
        <v>61</v>
      </c>
      <c r="J20" s="18">
        <f>[16]Novembro!$G$13</f>
        <v>38</v>
      </c>
      <c r="K20" s="18">
        <f>[16]Novembro!$G$14</f>
        <v>35</v>
      </c>
      <c r="L20" s="18">
        <f>[16]Novembro!$G$15</f>
        <v>38</v>
      </c>
      <c r="M20" s="18">
        <f>[16]Novembro!$G$16</f>
        <v>52</v>
      </c>
      <c r="N20" s="18">
        <f>[16]Novembro!$G$17</f>
        <v>41</v>
      </c>
      <c r="O20" s="18">
        <f>[16]Novembro!$G$18</f>
        <v>27</v>
      </c>
      <c r="P20" s="18">
        <f>[16]Novembro!$G$19</f>
        <v>26</v>
      </c>
      <c r="Q20" s="18">
        <f>[16]Novembro!$G$20</f>
        <v>29</v>
      </c>
      <c r="R20" s="18">
        <f>[16]Novembro!$G$21</f>
        <v>23</v>
      </c>
      <c r="S20" s="18">
        <f>[16]Novembro!$G$22</f>
        <v>24</v>
      </c>
      <c r="T20" s="18">
        <f>[16]Novembro!$G$23</f>
        <v>30</v>
      </c>
      <c r="U20" s="18">
        <f>[16]Novembro!$G$24</f>
        <v>52</v>
      </c>
      <c r="V20" s="18">
        <f>[16]Novembro!$G$25</f>
        <v>46</v>
      </c>
      <c r="W20" s="18">
        <f>[16]Novembro!$G$26</f>
        <v>77</v>
      </c>
      <c r="X20" s="18">
        <f>[16]Novembro!$G$27</f>
        <v>46</v>
      </c>
      <c r="Y20" s="18">
        <f>[16]Novembro!$G$28</f>
        <v>48</v>
      </c>
      <c r="Z20" s="18">
        <f>[16]Novembro!$G$29</f>
        <v>60</v>
      </c>
      <c r="AA20" s="18">
        <f>[16]Novembro!$G$30</f>
        <v>76</v>
      </c>
      <c r="AB20" s="18">
        <f>[16]Novembro!$G$31</f>
        <v>43</v>
      </c>
      <c r="AC20" s="18">
        <f>[16]Novembro!$G$32</f>
        <v>51</v>
      </c>
      <c r="AD20" s="18">
        <f>[16]Novembro!$G$33</f>
        <v>47</v>
      </c>
      <c r="AE20" s="18">
        <f>[16]Novembro!$G$34</f>
        <v>55</v>
      </c>
      <c r="AF20" s="36">
        <f t="shared" si="5"/>
        <v>23</v>
      </c>
      <c r="AG20" s="39">
        <f t="shared" si="6"/>
        <v>46.166666666666664</v>
      </c>
    </row>
    <row r="21" spans="1:33" ht="17.100000000000001" customHeight="1" x14ac:dyDescent="0.2">
      <c r="A21" s="15" t="s">
        <v>11</v>
      </c>
      <c r="B21" s="18">
        <f>[17]Novembro!$G$5</f>
        <v>52</v>
      </c>
      <c r="C21" s="18">
        <f>[17]Novembro!$G$6</f>
        <v>52</v>
      </c>
      <c r="D21" s="18">
        <f>[17]Novembro!$G$7</f>
        <v>39</v>
      </c>
      <c r="E21" s="18">
        <f>[17]Novembro!$G$8</f>
        <v>40</v>
      </c>
      <c r="F21" s="18">
        <f>[17]Novembro!$G$9</f>
        <v>49</v>
      </c>
      <c r="G21" s="18">
        <f>[17]Novembro!$G$10</f>
        <v>51</v>
      </c>
      <c r="H21" s="18">
        <f>[17]Novembro!$G$11</f>
        <v>45</v>
      </c>
      <c r="I21" s="18">
        <f>[17]Novembro!$G$12</f>
        <v>68</v>
      </c>
      <c r="J21" s="18">
        <f>[17]Novembro!$G$13</f>
        <v>41</v>
      </c>
      <c r="K21" s="18">
        <f>[17]Novembro!$G$14</f>
        <v>37</v>
      </c>
      <c r="L21" s="18">
        <f>[17]Novembro!$G$15</f>
        <v>41</v>
      </c>
      <c r="M21" s="18">
        <f>[17]Novembro!$G$16</f>
        <v>58</v>
      </c>
      <c r="N21" s="18">
        <f>[17]Novembro!$G$17</f>
        <v>39</v>
      </c>
      <c r="O21" s="18">
        <f>[17]Novembro!$G$18</f>
        <v>25</v>
      </c>
      <c r="P21" s="18">
        <f>[17]Novembro!$G$19</f>
        <v>24</v>
      </c>
      <c r="Q21" s="18">
        <f>[17]Novembro!$G$20</f>
        <v>29</v>
      </c>
      <c r="R21" s="18">
        <f>[17]Novembro!$G$21</f>
        <v>23</v>
      </c>
      <c r="S21" s="18">
        <f>[17]Novembro!$G$22</f>
        <v>20</v>
      </c>
      <c r="T21" s="18">
        <f>[17]Novembro!$G$23</f>
        <v>34</v>
      </c>
      <c r="U21" s="18">
        <f>[17]Novembro!$G$24</f>
        <v>49</v>
      </c>
      <c r="V21" s="18">
        <f>[17]Novembro!$G$25</f>
        <v>37</v>
      </c>
      <c r="W21" s="18">
        <f>[17]Novembro!$G$26</f>
        <v>70</v>
      </c>
      <c r="X21" s="18">
        <f>[17]Novembro!$G$27</f>
        <v>51</v>
      </c>
      <c r="Y21" s="18">
        <f>[17]Novembro!$G$28</f>
        <v>40</v>
      </c>
      <c r="Z21" s="18">
        <f>[17]Novembro!$G$29</f>
        <v>51</v>
      </c>
      <c r="AA21" s="18">
        <f>[17]Novembro!$G$30</f>
        <v>71</v>
      </c>
      <c r="AB21" s="18">
        <f>[17]Novembro!$G$31</f>
        <v>63</v>
      </c>
      <c r="AC21" s="18">
        <f>[17]Novembro!$G$32</f>
        <v>49</v>
      </c>
      <c r="AD21" s="18">
        <f>[17]Novembro!$G$33</f>
        <v>54</v>
      </c>
      <c r="AE21" s="18">
        <f>[17]Novembro!$G$34</f>
        <v>49</v>
      </c>
      <c r="AF21" s="36">
        <f t="shared" si="5"/>
        <v>20</v>
      </c>
      <c r="AG21" s="39">
        <f t="shared" si="6"/>
        <v>45.033333333333331</v>
      </c>
    </row>
    <row r="22" spans="1:33" ht="17.100000000000001" customHeight="1" x14ac:dyDescent="0.2">
      <c r="A22" s="15" t="s">
        <v>12</v>
      </c>
      <c r="B22" s="18">
        <f>[18]Novembro!$G$5</f>
        <v>51</v>
      </c>
      <c r="C22" s="18">
        <f>[18]Novembro!$G$6</f>
        <v>45</v>
      </c>
      <c r="D22" s="18">
        <f>[18]Novembro!$G$7</f>
        <v>45</v>
      </c>
      <c r="E22" s="18">
        <f>[18]Novembro!$G$8</f>
        <v>60</v>
      </c>
      <c r="F22" s="18">
        <f>[18]Novembro!$G$9</f>
        <v>56</v>
      </c>
      <c r="G22" s="18">
        <f>[18]Novembro!$G$10</f>
        <v>45</v>
      </c>
      <c r="H22" s="18">
        <f>[18]Novembro!$G$11</f>
        <v>49</v>
      </c>
      <c r="I22" s="18">
        <f>[18]Novembro!$G$12</f>
        <v>70</v>
      </c>
      <c r="J22" s="18">
        <f>[18]Novembro!$G$13</f>
        <v>46</v>
      </c>
      <c r="K22" s="18">
        <f>[18]Novembro!$G$14</f>
        <v>45</v>
      </c>
      <c r="L22" s="18">
        <f>[18]Novembro!$G$15</f>
        <v>50</v>
      </c>
      <c r="M22" s="18">
        <f>[18]Novembro!$G$16</f>
        <v>68</v>
      </c>
      <c r="N22" s="18">
        <f>[18]Novembro!$G$17</f>
        <v>45</v>
      </c>
      <c r="O22" s="18">
        <f>[18]Novembro!$G$18</f>
        <v>28</v>
      </c>
      <c r="P22" s="18">
        <f>[18]Novembro!$G$19</f>
        <v>20</v>
      </c>
      <c r="Q22" s="18">
        <f>[18]Novembro!$G$20</f>
        <v>27</v>
      </c>
      <c r="R22" s="18">
        <f>[18]Novembro!$G$21</f>
        <v>23</v>
      </c>
      <c r="S22" s="18">
        <f>[18]Novembro!$G$22</f>
        <v>24</v>
      </c>
      <c r="T22" s="18">
        <f>[18]Novembro!$G$23</f>
        <v>46</v>
      </c>
      <c r="U22" s="18">
        <f>[18]Novembro!$G$24</f>
        <v>80</v>
      </c>
      <c r="V22" s="18">
        <f>[18]Novembro!$G$25</f>
        <v>57</v>
      </c>
      <c r="W22" s="18">
        <f>[18]Novembro!$G$26</f>
        <v>79</v>
      </c>
      <c r="X22" s="18">
        <f>[18]Novembro!$G$27</f>
        <v>53</v>
      </c>
      <c r="Y22" s="18">
        <f>[18]Novembro!$G$28</f>
        <v>46</v>
      </c>
      <c r="Z22" s="18">
        <f>[18]Novembro!$G$29</f>
        <v>54</v>
      </c>
      <c r="AA22" s="18">
        <f>[18]Novembro!$G$30</f>
        <v>69</v>
      </c>
      <c r="AB22" s="18">
        <f>[18]Novembro!$G$31</f>
        <v>61</v>
      </c>
      <c r="AC22" s="18">
        <f>[18]Novembro!$G$32</f>
        <v>48</v>
      </c>
      <c r="AD22" s="18">
        <f>[18]Novembro!$G$33</f>
        <v>56</v>
      </c>
      <c r="AE22" s="18">
        <f>[18]Novembro!$G$34</f>
        <v>47</v>
      </c>
      <c r="AF22" s="36">
        <f t="shared" si="5"/>
        <v>20</v>
      </c>
      <c r="AG22" s="39">
        <f t="shared" si="6"/>
        <v>49.766666666666666</v>
      </c>
    </row>
    <row r="23" spans="1:33" ht="17.100000000000001" customHeight="1" x14ac:dyDescent="0.2">
      <c r="A23" s="15" t="s">
        <v>13</v>
      </c>
      <c r="B23" s="87" t="str">
        <f>[19]Novembro!$G$5</f>
        <v>*</v>
      </c>
      <c r="C23" s="87" t="str">
        <f>[19]Novembro!$G$6</f>
        <v>*</v>
      </c>
      <c r="D23" s="87" t="str">
        <f>[19]Novembro!$G$7</f>
        <v>*</v>
      </c>
      <c r="E23" s="87" t="str">
        <f>[19]Novembro!$G$8</f>
        <v>*</v>
      </c>
      <c r="F23" s="18">
        <f>[19]Novembro!$G$9</f>
        <v>55</v>
      </c>
      <c r="G23" s="18">
        <f>[19]Novembro!$G$10</f>
        <v>47</v>
      </c>
      <c r="H23" s="18">
        <f>[19]Novembro!$G$11</f>
        <v>35</v>
      </c>
      <c r="I23" s="18">
        <f>[19]Novembro!$G$12</f>
        <v>62</v>
      </c>
      <c r="J23" s="18">
        <f>[19]Novembro!$G$13</f>
        <v>49</v>
      </c>
      <c r="K23" s="18">
        <f>[19]Novembro!$G$14</f>
        <v>41</v>
      </c>
      <c r="L23" s="18">
        <f>[19]Novembro!$G$15</f>
        <v>40</v>
      </c>
      <c r="M23" s="18">
        <f>[19]Novembro!$G$16</f>
        <v>66</v>
      </c>
      <c r="N23" s="18">
        <f>[19]Novembro!$G$17</f>
        <v>45</v>
      </c>
      <c r="O23" s="18">
        <f>[19]Novembro!$G$18</f>
        <v>30</v>
      </c>
      <c r="P23" s="18">
        <f>[19]Novembro!$G$19</f>
        <v>24</v>
      </c>
      <c r="Q23" s="18">
        <f>[19]Novembro!$G$20</f>
        <v>22</v>
      </c>
      <c r="R23" s="18">
        <f>[19]Novembro!$G$21</f>
        <v>20</v>
      </c>
      <c r="S23" s="18">
        <f>[19]Novembro!$G$22</f>
        <v>15</v>
      </c>
      <c r="T23" s="18">
        <f>[19]Novembro!$G$23</f>
        <v>48</v>
      </c>
      <c r="U23" s="18">
        <f>[19]Novembro!$G$24</f>
        <v>73</v>
      </c>
      <c r="V23" s="18">
        <f>[19]Novembro!$G$25</f>
        <v>52</v>
      </c>
      <c r="W23" s="18">
        <f>[19]Novembro!$G$26</f>
        <v>68</v>
      </c>
      <c r="X23" s="18">
        <f>[19]Novembro!$G$27</f>
        <v>52</v>
      </c>
      <c r="Y23" s="18">
        <f>[19]Novembro!$G$28</f>
        <v>50</v>
      </c>
      <c r="Z23" s="18">
        <f>[19]Novembro!$G$29</f>
        <v>56</v>
      </c>
      <c r="AA23" s="18">
        <f>[19]Novembro!$G$30</f>
        <v>69</v>
      </c>
      <c r="AB23" s="18">
        <f>[19]Novembro!$G$31</f>
        <v>52</v>
      </c>
      <c r="AC23" s="18">
        <f>[19]Novembro!$G$32</f>
        <v>54</v>
      </c>
      <c r="AD23" s="18">
        <f>[19]Novembro!$G$33</f>
        <v>53</v>
      </c>
      <c r="AE23" s="18">
        <f>[19]Novembro!$G$34</f>
        <v>41</v>
      </c>
      <c r="AF23" s="36">
        <f t="shared" si="5"/>
        <v>15</v>
      </c>
      <c r="AG23" s="39">
        <f t="shared" si="6"/>
        <v>46.884615384615387</v>
      </c>
    </row>
    <row r="24" spans="1:33" ht="17.100000000000001" customHeight="1" x14ac:dyDescent="0.2">
      <c r="A24" s="15" t="s">
        <v>14</v>
      </c>
      <c r="B24" s="18">
        <f>[20]Novembro!$G$5</f>
        <v>44</v>
      </c>
      <c r="C24" s="18">
        <f>[20]Novembro!$G$6</f>
        <v>33</v>
      </c>
      <c r="D24" s="18">
        <f>[20]Novembro!$G$7</f>
        <v>45</v>
      </c>
      <c r="E24" s="18">
        <f>[20]Novembro!$G$8</f>
        <v>56</v>
      </c>
      <c r="F24" s="17">
        <f>[20]Novembro!$G$9</f>
        <v>37</v>
      </c>
      <c r="G24" s="17">
        <f>[20]Novembro!$G$10</f>
        <v>38</v>
      </c>
      <c r="H24" s="18">
        <f>[20]Novembro!$G$11</f>
        <v>39</v>
      </c>
      <c r="I24" s="18">
        <f>[20]Novembro!$G$12</f>
        <v>66</v>
      </c>
      <c r="J24" s="18">
        <f>[20]Novembro!$G$13</f>
        <v>45</v>
      </c>
      <c r="K24" s="18">
        <f>[20]Novembro!$G$14</f>
        <v>41</v>
      </c>
      <c r="L24" s="18">
        <f>[20]Novembro!$G$15</f>
        <v>35</v>
      </c>
      <c r="M24" s="18">
        <f>[20]Novembro!$G$16</f>
        <v>62</v>
      </c>
      <c r="N24" s="18">
        <f>[20]Novembro!$G$17</f>
        <v>40</v>
      </c>
      <c r="O24" s="18">
        <f>[20]Novembro!$G$18</f>
        <v>40</v>
      </c>
      <c r="P24" s="18">
        <f>[20]Novembro!$G$19</f>
        <v>36</v>
      </c>
      <c r="Q24" s="18">
        <f>[20]Novembro!$G$20</f>
        <v>31</v>
      </c>
      <c r="R24" s="18">
        <f>[20]Novembro!$G$21</f>
        <v>23</v>
      </c>
      <c r="S24" s="18">
        <f>[20]Novembro!$G$22</f>
        <v>22</v>
      </c>
      <c r="T24" s="18">
        <f>[20]Novembro!$G$23</f>
        <v>32</v>
      </c>
      <c r="U24" s="18">
        <f>[20]Novembro!$G$24</f>
        <v>57</v>
      </c>
      <c r="V24" s="18">
        <f>[20]Novembro!$G$25</f>
        <v>45</v>
      </c>
      <c r="W24" s="18">
        <f>[20]Novembro!$G$26</f>
        <v>54</v>
      </c>
      <c r="X24" s="18">
        <f>[20]Novembro!$G$27</f>
        <v>67</v>
      </c>
      <c r="Y24" s="18">
        <f>[20]Novembro!$G$28</f>
        <v>44</v>
      </c>
      <c r="Z24" s="18">
        <f>[20]Novembro!$G$29</f>
        <v>68</v>
      </c>
      <c r="AA24" s="18">
        <f>[20]Novembro!$G$30</f>
        <v>69</v>
      </c>
      <c r="AB24" s="18">
        <f>[20]Novembro!$G$31</f>
        <v>49</v>
      </c>
      <c r="AC24" s="18">
        <f>[20]Novembro!$G$32</f>
        <v>52</v>
      </c>
      <c r="AD24" s="18">
        <f>[20]Novembro!$G$33</f>
        <v>59</v>
      </c>
      <c r="AE24" s="18">
        <f>[20]Novembro!$G$34</f>
        <v>70</v>
      </c>
      <c r="AF24" s="36">
        <f t="shared" si="5"/>
        <v>22</v>
      </c>
      <c r="AG24" s="39">
        <f t="shared" si="6"/>
        <v>46.633333333333333</v>
      </c>
    </row>
    <row r="25" spans="1:33" ht="17.100000000000001" customHeight="1" x14ac:dyDescent="0.2">
      <c r="A25" s="15" t="s">
        <v>15</v>
      </c>
      <c r="B25" s="18">
        <f>[21]Novembro!$G$5</f>
        <v>63</v>
      </c>
      <c r="C25" s="18">
        <f>[21]Novembro!$G$6</f>
        <v>58</v>
      </c>
      <c r="D25" s="18">
        <f>[21]Novembro!$G$7</f>
        <v>57</v>
      </c>
      <c r="E25" s="18">
        <f>[21]Novembro!$G$8</f>
        <v>64</v>
      </c>
      <c r="F25" s="18">
        <f>[21]Novembro!$G$9</f>
        <v>58</v>
      </c>
      <c r="G25" s="18">
        <f>[21]Novembro!$G$10</f>
        <v>52</v>
      </c>
      <c r="H25" s="18">
        <f>[21]Novembro!$G$11</f>
        <v>55</v>
      </c>
      <c r="I25" s="18">
        <f>[21]Novembro!$G$12</f>
        <v>52</v>
      </c>
      <c r="J25" s="18">
        <f>[21]Novembro!$G$13</f>
        <v>39</v>
      </c>
      <c r="K25" s="18">
        <f>[21]Novembro!$G$14</f>
        <v>34</v>
      </c>
      <c r="L25" s="18">
        <f>[21]Novembro!$G$15</f>
        <v>49</v>
      </c>
      <c r="M25" s="18">
        <f>[21]Novembro!$G$16</f>
        <v>58</v>
      </c>
      <c r="N25" s="18">
        <f>[21]Novembro!$G$17</f>
        <v>45</v>
      </c>
      <c r="O25" s="18">
        <f>[21]Novembro!$G$18</f>
        <v>32</v>
      </c>
      <c r="P25" s="18">
        <f>[21]Novembro!$G$19</f>
        <v>24</v>
      </c>
      <c r="Q25" s="18">
        <f>[21]Novembro!$G$20</f>
        <v>32</v>
      </c>
      <c r="R25" s="18">
        <f>[21]Novembro!$G$21</f>
        <v>26</v>
      </c>
      <c r="S25" s="18">
        <f>[21]Novembro!$G$22</f>
        <v>23</v>
      </c>
      <c r="T25" s="18">
        <f>[21]Novembro!$G$23</f>
        <v>31</v>
      </c>
      <c r="U25" s="18">
        <f>[21]Novembro!$G$24</f>
        <v>58</v>
      </c>
      <c r="V25" s="18">
        <f>[21]Novembro!$G$25</f>
        <v>49</v>
      </c>
      <c r="W25" s="18">
        <f>[21]Novembro!$G$26</f>
        <v>67</v>
      </c>
      <c r="X25" s="18">
        <f>[21]Novembro!$G$27</f>
        <v>51</v>
      </c>
      <c r="Y25" s="18">
        <f>[21]Novembro!$G$28</f>
        <v>46</v>
      </c>
      <c r="Z25" s="18">
        <f>[21]Novembro!$G$29</f>
        <v>64</v>
      </c>
      <c r="AA25" s="18">
        <f>[21]Novembro!$G$30</f>
        <v>74</v>
      </c>
      <c r="AB25" s="18">
        <f>[21]Novembro!$G$31</f>
        <v>46</v>
      </c>
      <c r="AC25" s="18">
        <f>[21]Novembro!$G$32</f>
        <v>56</v>
      </c>
      <c r="AD25" s="18">
        <f>[21]Novembro!$G$33</f>
        <v>55</v>
      </c>
      <c r="AE25" s="18">
        <f>[21]Novembro!$G$34</f>
        <v>48</v>
      </c>
      <c r="AF25" s="36">
        <f t="shared" si="5"/>
        <v>23</v>
      </c>
      <c r="AG25" s="39">
        <f t="shared" si="6"/>
        <v>48.866666666666667</v>
      </c>
    </row>
    <row r="26" spans="1:33" ht="17.100000000000001" customHeight="1" x14ac:dyDescent="0.2">
      <c r="A26" s="15" t="s">
        <v>16</v>
      </c>
      <c r="B26" s="18">
        <f>[22]Novembro!$G$5</f>
        <v>46</v>
      </c>
      <c r="C26" s="18">
        <f>[22]Novembro!$G$6</f>
        <v>54</v>
      </c>
      <c r="D26" s="18">
        <f>[22]Novembro!$G$7</f>
        <v>35</v>
      </c>
      <c r="E26" s="18">
        <f>[22]Novembro!$G$8</f>
        <v>54</v>
      </c>
      <c r="F26" s="18">
        <f>[22]Novembro!$G$9</f>
        <v>41</v>
      </c>
      <c r="G26" s="18">
        <f>[22]Novembro!$G$10</f>
        <v>29</v>
      </c>
      <c r="H26" s="18">
        <f>[22]Novembro!$G$11</f>
        <v>31</v>
      </c>
      <c r="I26" s="18">
        <f>[22]Novembro!$G$12</f>
        <v>44</v>
      </c>
      <c r="J26" s="18">
        <f>[22]Novembro!$G$13</f>
        <v>36</v>
      </c>
      <c r="K26" s="18">
        <f>[22]Novembro!$G$14</f>
        <v>37</v>
      </c>
      <c r="L26" s="18">
        <f>[22]Novembro!$G$15</f>
        <v>32</v>
      </c>
      <c r="M26" s="18">
        <f>[22]Novembro!$G$16</f>
        <v>47</v>
      </c>
      <c r="N26" s="18">
        <f>[22]Novembro!$G$17</f>
        <v>45</v>
      </c>
      <c r="O26" s="18">
        <f>[22]Novembro!$G$18</f>
        <v>31</v>
      </c>
      <c r="P26" s="18">
        <f>[22]Novembro!$G$19</f>
        <v>19</v>
      </c>
      <c r="Q26" s="18">
        <f>[22]Novembro!$G$20</f>
        <v>20</v>
      </c>
      <c r="R26" s="18">
        <f>[22]Novembro!$G$21</f>
        <v>24</v>
      </c>
      <c r="S26" s="18">
        <f>[22]Novembro!$G$22</f>
        <v>20</v>
      </c>
      <c r="T26" s="18">
        <f>[22]Novembro!$G$23</f>
        <v>31</v>
      </c>
      <c r="U26" s="18">
        <f>[22]Novembro!$G$24</f>
        <v>58</v>
      </c>
      <c r="V26" s="18">
        <f>[22]Novembro!$G$25</f>
        <v>50</v>
      </c>
      <c r="W26" s="18">
        <f>[22]Novembro!$G$26</f>
        <v>74</v>
      </c>
      <c r="X26" s="18">
        <f>[22]Novembro!$G$27</f>
        <v>46</v>
      </c>
      <c r="Y26" s="18">
        <f>[22]Novembro!$G$28</f>
        <v>50</v>
      </c>
      <c r="Z26" s="18">
        <f>[22]Novembro!$G$29</f>
        <v>50</v>
      </c>
      <c r="AA26" s="18">
        <f>[22]Novembro!$G$30</f>
        <v>61</v>
      </c>
      <c r="AB26" s="18">
        <f>[22]Novembro!$G$31</f>
        <v>45</v>
      </c>
      <c r="AC26" s="18">
        <f>[22]Novembro!$G$32</f>
        <v>45</v>
      </c>
      <c r="AD26" s="18">
        <f>[22]Novembro!$G$33</f>
        <v>48</v>
      </c>
      <c r="AE26" s="18">
        <f>[22]Novembro!$G$34</f>
        <v>49</v>
      </c>
      <c r="AF26" s="36">
        <f t="shared" si="5"/>
        <v>19</v>
      </c>
      <c r="AG26" s="39">
        <f t="shared" si="6"/>
        <v>41.733333333333334</v>
      </c>
    </row>
    <row r="27" spans="1:33" ht="17.100000000000001" customHeight="1" x14ac:dyDescent="0.2">
      <c r="A27" s="15" t="s">
        <v>17</v>
      </c>
      <c r="B27" s="18">
        <f>[23]Novembro!$G$5</f>
        <v>50</v>
      </c>
      <c r="C27" s="18">
        <f>[23]Novembro!$G$6</f>
        <v>48</v>
      </c>
      <c r="D27" s="18">
        <f>[23]Novembro!$G$7</f>
        <v>41</v>
      </c>
      <c r="E27" s="18">
        <f>[23]Novembro!$G$8</f>
        <v>47</v>
      </c>
      <c r="F27" s="18">
        <f>[23]Novembro!$G$9</f>
        <v>51</v>
      </c>
      <c r="G27" s="18">
        <f>[23]Novembro!$G$10</f>
        <v>46</v>
      </c>
      <c r="H27" s="18">
        <f>[23]Novembro!$G$11</f>
        <v>46</v>
      </c>
      <c r="I27" s="18">
        <f>[23]Novembro!$G$12</f>
        <v>70</v>
      </c>
      <c r="J27" s="18">
        <f>[23]Novembro!$G$13</f>
        <v>40</v>
      </c>
      <c r="K27" s="18">
        <f>[23]Novembro!$G$14</f>
        <v>37</v>
      </c>
      <c r="L27" s="18">
        <f>[23]Novembro!$G$15</f>
        <v>43</v>
      </c>
      <c r="M27" s="18">
        <f>[23]Novembro!$G$16</f>
        <v>58</v>
      </c>
      <c r="N27" s="18">
        <f>[23]Novembro!$G$17</f>
        <v>43</v>
      </c>
      <c r="O27" s="18">
        <f>[23]Novembro!$G$18</f>
        <v>28</v>
      </c>
      <c r="P27" s="18">
        <f>[23]Novembro!$G$19</f>
        <v>26</v>
      </c>
      <c r="Q27" s="18">
        <f>[23]Novembro!$G$20</f>
        <v>31</v>
      </c>
      <c r="R27" s="18">
        <f>[23]Novembro!$G$21</f>
        <v>25</v>
      </c>
      <c r="S27" s="18">
        <f>[23]Novembro!$G$22</f>
        <v>24</v>
      </c>
      <c r="T27" s="18">
        <f>[23]Novembro!$G$23</f>
        <v>27</v>
      </c>
      <c r="U27" s="18">
        <f>[23]Novembro!$G$24</f>
        <v>46</v>
      </c>
      <c r="V27" s="18">
        <f>[23]Novembro!$G$25</f>
        <v>40</v>
      </c>
      <c r="W27" s="18">
        <f>[23]Novembro!$G$26</f>
        <v>79</v>
      </c>
      <c r="X27" s="18">
        <f>[23]Novembro!$G$27</f>
        <v>55</v>
      </c>
      <c r="Y27" s="18">
        <f>[23]Novembro!$G$28</f>
        <v>41</v>
      </c>
      <c r="Z27" s="18">
        <f>[23]Novembro!$G$29</f>
        <v>55</v>
      </c>
      <c r="AA27" s="18">
        <f>[23]Novembro!$G$30</f>
        <v>67</v>
      </c>
      <c r="AB27" s="18">
        <f>[23]Novembro!$G$31</f>
        <v>56</v>
      </c>
      <c r="AC27" s="18">
        <f>[23]Novembro!$G$32</f>
        <v>47</v>
      </c>
      <c r="AD27" s="18">
        <f>[23]Novembro!$G$33</f>
        <v>50</v>
      </c>
      <c r="AE27" s="18">
        <f>[23]Novembro!$G$34</f>
        <v>53</v>
      </c>
      <c r="AF27" s="36">
        <f>MIN(B27:AE27)</f>
        <v>24</v>
      </c>
      <c r="AG27" s="39">
        <f>AVERAGE(B27:AE27)</f>
        <v>45.666666666666664</v>
      </c>
    </row>
    <row r="28" spans="1:33" ht="17.100000000000001" customHeight="1" x14ac:dyDescent="0.2">
      <c r="A28" s="15" t="s">
        <v>18</v>
      </c>
      <c r="B28" s="17" t="str">
        <f>[24]Novembro!$G$5</f>
        <v>*</v>
      </c>
      <c r="C28" s="17" t="str">
        <f>[24]Novembro!$G$6</f>
        <v>*</v>
      </c>
      <c r="D28" s="17" t="str">
        <f>[24]Novembro!$G$7</f>
        <v>*</v>
      </c>
      <c r="E28" s="17" t="str">
        <f>[24]Novembro!$G$8</f>
        <v>*</v>
      </c>
      <c r="F28" s="17" t="str">
        <f>[24]Novembro!$G$9</f>
        <v>*</v>
      </c>
      <c r="G28" s="17" t="str">
        <f>[24]Novembro!$G$10</f>
        <v>*</v>
      </c>
      <c r="H28" s="17" t="str">
        <f>[24]Novembro!$G$11</f>
        <v>*</v>
      </c>
      <c r="I28" s="17" t="str">
        <f>[24]Novembro!$G$12</f>
        <v>*</v>
      </c>
      <c r="J28" s="17" t="str">
        <f>[24]Novembro!$G$13</f>
        <v>*</v>
      </c>
      <c r="K28" s="18" t="str">
        <f>[24]Novembro!$G$14</f>
        <v>*</v>
      </c>
      <c r="L28" s="18" t="str">
        <f>[24]Novembro!$G$15</f>
        <v>*</v>
      </c>
      <c r="M28" s="18" t="str">
        <f>[24]Novembro!$G$16</f>
        <v>*</v>
      </c>
      <c r="N28" s="18" t="str">
        <f>[24]Novembro!$G$17</f>
        <v>*</v>
      </c>
      <c r="O28" s="18">
        <f>[24]Novembro!$G$18</f>
        <v>53</v>
      </c>
      <c r="P28" s="18">
        <f>[24]Novembro!$G$19</f>
        <v>39</v>
      </c>
      <c r="Q28" s="18">
        <f>[24]Novembro!$G$20</f>
        <v>37</v>
      </c>
      <c r="R28" s="18" t="str">
        <f>[24]Novembro!$G$21</f>
        <v>*</v>
      </c>
      <c r="S28" s="18">
        <f>[24]Novembro!$G$22</f>
        <v>32</v>
      </c>
      <c r="T28" s="18">
        <f>[24]Novembro!$G$23</f>
        <v>40</v>
      </c>
      <c r="U28" s="18">
        <f>[24]Novembro!$G$24</f>
        <v>58</v>
      </c>
      <c r="V28" s="18" t="str">
        <f>[24]Novembro!$G$25</f>
        <v>*</v>
      </c>
      <c r="W28" s="18" t="str">
        <f>[24]Novembro!$G$26</f>
        <v>*</v>
      </c>
      <c r="X28" s="18" t="str">
        <f>[24]Novembro!$G$27</f>
        <v>*</v>
      </c>
      <c r="Y28" s="18" t="str">
        <f>[24]Novembro!$G$28</f>
        <v>*</v>
      </c>
      <c r="Z28" s="18" t="str">
        <f>[24]Novembro!$G$29</f>
        <v>*</v>
      </c>
      <c r="AA28" s="18" t="str">
        <f>[24]Novembro!$G$30</f>
        <v>*</v>
      </c>
      <c r="AB28" s="18" t="str">
        <f>[24]Novembro!$G$31</f>
        <v>*</v>
      </c>
      <c r="AC28" s="18" t="str">
        <f>[24]Novembro!$G$32</f>
        <v>*</v>
      </c>
      <c r="AD28" s="18" t="str">
        <f>[24]Novembro!$G$33</f>
        <v>*</v>
      </c>
      <c r="AE28" s="18" t="str">
        <f>[24]Novembro!$G$34</f>
        <v>*</v>
      </c>
      <c r="AF28" s="36">
        <f>MIN(B28:AE28)</f>
        <v>32</v>
      </c>
      <c r="AG28" s="39">
        <f>AVERAGE(B28:AE28)</f>
        <v>43.166666666666664</v>
      </c>
    </row>
    <row r="29" spans="1:33" ht="17.100000000000001" customHeight="1" x14ac:dyDescent="0.2">
      <c r="A29" s="15" t="s">
        <v>19</v>
      </c>
      <c r="B29" s="18">
        <f>[25]Novembro!$G$5</f>
        <v>69</v>
      </c>
      <c r="C29" s="18">
        <f>[25]Novembro!$G$6</f>
        <v>44</v>
      </c>
      <c r="D29" s="18">
        <f>[25]Novembro!$G$7</f>
        <v>45</v>
      </c>
      <c r="E29" s="18">
        <f>[25]Novembro!$G$8</f>
        <v>65</v>
      </c>
      <c r="F29" s="18">
        <f>[25]Novembro!$G$9</f>
        <v>52</v>
      </c>
      <c r="G29" s="18">
        <f>[25]Novembro!$G$10</f>
        <v>50</v>
      </c>
      <c r="H29" s="18">
        <f>[25]Novembro!$G$11</f>
        <v>76</v>
      </c>
      <c r="I29" s="18">
        <f>[25]Novembro!$G$12</f>
        <v>57</v>
      </c>
      <c r="J29" s="18">
        <f>[25]Novembro!$G$13</f>
        <v>41</v>
      </c>
      <c r="K29" s="18">
        <f>[25]Novembro!$G$14</f>
        <v>35</v>
      </c>
      <c r="L29" s="18">
        <f>[25]Novembro!$G$15</f>
        <v>59</v>
      </c>
      <c r="M29" s="18">
        <f>[25]Novembro!$G$16</f>
        <v>69</v>
      </c>
      <c r="N29" s="18">
        <f>[25]Novembro!$G$17</f>
        <v>45</v>
      </c>
      <c r="O29" s="18">
        <f>[25]Novembro!$G$18</f>
        <v>29</v>
      </c>
      <c r="P29" s="18">
        <f>[25]Novembro!$G$19</f>
        <v>29</v>
      </c>
      <c r="Q29" s="18">
        <f>[25]Novembro!$G$20</f>
        <v>30</v>
      </c>
      <c r="R29" s="18">
        <f>[25]Novembro!$G$21</f>
        <v>26</v>
      </c>
      <c r="S29" s="18">
        <f>[25]Novembro!$G$22</f>
        <v>27</v>
      </c>
      <c r="T29" s="18">
        <f>[25]Novembro!$G$23</f>
        <v>44</v>
      </c>
      <c r="U29" s="18">
        <f>[25]Novembro!$G$24</f>
        <v>55</v>
      </c>
      <c r="V29" s="18">
        <f>[25]Novembro!$G$25</f>
        <v>53</v>
      </c>
      <c r="W29" s="18">
        <f>[25]Novembro!$G$26</f>
        <v>70</v>
      </c>
      <c r="X29" s="18">
        <f>[25]Novembro!$G$27</f>
        <v>48</v>
      </c>
      <c r="Y29" s="18">
        <f>[25]Novembro!$G$28</f>
        <v>55</v>
      </c>
      <c r="Z29" s="18">
        <f>[25]Novembro!$G$29</f>
        <v>75</v>
      </c>
      <c r="AA29" s="18">
        <f>[25]Novembro!$G$30</f>
        <v>57</v>
      </c>
      <c r="AB29" s="18">
        <f>[25]Novembro!$G$31</f>
        <v>47</v>
      </c>
      <c r="AC29" s="18">
        <f>[25]Novembro!$G$32</f>
        <v>51</v>
      </c>
      <c r="AD29" s="18">
        <f>[25]Novembro!$G$33</f>
        <v>48</v>
      </c>
      <c r="AE29" s="18">
        <f>[25]Novembro!$G$34</f>
        <v>51</v>
      </c>
      <c r="AF29" s="36">
        <f t="shared" si="5"/>
        <v>26</v>
      </c>
      <c r="AG29" s="39">
        <f t="shared" si="6"/>
        <v>50.06666666666667</v>
      </c>
    </row>
    <row r="30" spans="1:33" ht="17.100000000000001" customHeight="1" x14ac:dyDescent="0.2">
      <c r="A30" s="15" t="s">
        <v>31</v>
      </c>
      <c r="B30" s="18">
        <f>[26]Novembro!$G$5</f>
        <v>48</v>
      </c>
      <c r="C30" s="18">
        <f>[26]Novembro!$G$6</f>
        <v>50</v>
      </c>
      <c r="D30" s="18">
        <f>[26]Novembro!$G$7</f>
        <v>43</v>
      </c>
      <c r="E30" s="18">
        <f>[26]Novembro!$G$8</f>
        <v>53</v>
      </c>
      <c r="F30" s="18">
        <f>[26]Novembro!$G$9</f>
        <v>41</v>
      </c>
      <c r="G30" s="18">
        <f>[26]Novembro!$G$10</f>
        <v>55</v>
      </c>
      <c r="H30" s="18">
        <f>[26]Novembro!$G$11</f>
        <v>48</v>
      </c>
      <c r="I30" s="18">
        <f>[26]Novembro!$G$12</f>
        <v>65</v>
      </c>
      <c r="J30" s="18">
        <f>[26]Novembro!$G$13</f>
        <v>43</v>
      </c>
      <c r="K30" s="18">
        <f>[26]Novembro!$G$14</f>
        <v>39</v>
      </c>
      <c r="L30" s="18">
        <f>[26]Novembro!$G$15</f>
        <v>50</v>
      </c>
      <c r="M30" s="18">
        <f>[26]Novembro!$G$16</f>
        <v>62</v>
      </c>
      <c r="N30" s="18">
        <f>[26]Novembro!$G$17</f>
        <v>39</v>
      </c>
      <c r="O30" s="18">
        <f>[26]Novembro!$G$18</f>
        <v>26</v>
      </c>
      <c r="P30" s="18">
        <f>[26]Novembro!$G$19</f>
        <v>24</v>
      </c>
      <c r="Q30" s="18">
        <f>[26]Novembro!$G$20</f>
        <v>28</v>
      </c>
      <c r="R30" s="18">
        <f>[26]Novembro!$G$21</f>
        <v>23</v>
      </c>
      <c r="S30" s="18">
        <f>[26]Novembro!$G$22</f>
        <v>23</v>
      </c>
      <c r="T30" s="18">
        <f>[26]Novembro!$G$23</f>
        <v>37</v>
      </c>
      <c r="U30" s="18">
        <f>[26]Novembro!$G$24</f>
        <v>63</v>
      </c>
      <c r="V30" s="18">
        <f>[26]Novembro!$G$25</f>
        <v>46</v>
      </c>
      <c r="W30" s="18">
        <f>[26]Novembro!$G$26</f>
        <v>69</v>
      </c>
      <c r="X30" s="18">
        <f>[26]Novembro!$G$27</f>
        <v>55</v>
      </c>
      <c r="Y30" s="18">
        <f>[26]Novembro!$G$28</f>
        <v>46</v>
      </c>
      <c r="Z30" s="18">
        <f>[26]Novembro!$G$29</f>
        <v>65</v>
      </c>
      <c r="AA30" s="18">
        <f>[26]Novembro!$G$30</f>
        <v>81</v>
      </c>
      <c r="AB30" s="18">
        <f>[26]Novembro!$G$31</f>
        <v>59</v>
      </c>
      <c r="AC30" s="18">
        <f>[26]Novembro!$G$32</f>
        <v>54</v>
      </c>
      <c r="AD30" s="18">
        <f>[26]Novembro!$G$33</f>
        <v>57</v>
      </c>
      <c r="AE30" s="18">
        <f>[26]Novembro!$G$34</f>
        <v>54</v>
      </c>
      <c r="AF30" s="36">
        <f t="shared" si="5"/>
        <v>23</v>
      </c>
      <c r="AG30" s="39">
        <f t="shared" si="6"/>
        <v>48.2</v>
      </c>
    </row>
    <row r="31" spans="1:33" ht="17.100000000000001" customHeight="1" x14ac:dyDescent="0.2">
      <c r="A31" s="15" t="s">
        <v>49</v>
      </c>
      <c r="B31" s="18">
        <f>[27]Novembro!$G$5</f>
        <v>44</v>
      </c>
      <c r="C31" s="18">
        <f>[27]Novembro!$G$6</f>
        <v>50</v>
      </c>
      <c r="D31" s="18">
        <f>[27]Novembro!$G$7</f>
        <v>57</v>
      </c>
      <c r="E31" s="18">
        <f>[27]Novembro!$G$8</f>
        <v>45</v>
      </c>
      <c r="F31" s="18">
        <f>[27]Novembro!$G$9</f>
        <v>52</v>
      </c>
      <c r="G31" s="18">
        <f>[27]Novembro!$G$10</f>
        <v>59</v>
      </c>
      <c r="H31" s="18">
        <f>[27]Novembro!$G$11</f>
        <v>50</v>
      </c>
      <c r="I31" s="18">
        <f>[27]Novembro!$G$12</f>
        <v>64</v>
      </c>
      <c r="J31" s="18">
        <f>[27]Novembro!$G$13</f>
        <v>45</v>
      </c>
      <c r="K31" s="18">
        <f>[27]Novembro!$G$14</f>
        <v>50</v>
      </c>
      <c r="L31" s="18">
        <f>[27]Novembro!$G$15</f>
        <v>46</v>
      </c>
      <c r="M31" s="18">
        <f>[27]Novembro!$G$16</f>
        <v>61</v>
      </c>
      <c r="N31" s="18">
        <f>[27]Novembro!$G$17</f>
        <v>58</v>
      </c>
      <c r="O31" s="18">
        <f>[27]Novembro!$G$18</f>
        <v>45</v>
      </c>
      <c r="P31" s="18">
        <f>[27]Novembro!$G$19</f>
        <v>31</v>
      </c>
      <c r="Q31" s="18">
        <f>[27]Novembro!$G$20</f>
        <v>27</v>
      </c>
      <c r="R31" s="18">
        <f>[27]Novembro!$G$21</f>
        <v>23</v>
      </c>
      <c r="S31" s="18">
        <f>[27]Novembro!$G$22</f>
        <v>28</v>
      </c>
      <c r="T31" s="18">
        <f>[27]Novembro!$G$23</f>
        <v>51</v>
      </c>
      <c r="U31" s="18">
        <f>[27]Novembro!$G$24</f>
        <v>42</v>
      </c>
      <c r="V31" s="18">
        <f>[27]Novembro!$G$25</f>
        <v>53</v>
      </c>
      <c r="W31" s="18">
        <f>[27]Novembro!$G$26</f>
        <v>57</v>
      </c>
      <c r="X31" s="18">
        <f>[27]Novembro!$G$27</f>
        <v>57</v>
      </c>
      <c r="Y31" s="18">
        <f>[27]Novembro!$G$28</f>
        <v>50</v>
      </c>
      <c r="Z31" s="18">
        <f>[27]Novembro!$G$29</f>
        <v>59</v>
      </c>
      <c r="AA31" s="18">
        <f>[27]Novembro!$G$30</f>
        <v>79</v>
      </c>
      <c r="AB31" s="18">
        <f>[27]Novembro!$G$31</f>
        <v>59</v>
      </c>
      <c r="AC31" s="18">
        <f>[27]Novembro!$G$32</f>
        <v>49</v>
      </c>
      <c r="AD31" s="18">
        <f>[27]Novembro!$G$33</f>
        <v>51</v>
      </c>
      <c r="AE31" s="18">
        <f>[27]Novembro!$G$34</f>
        <v>62</v>
      </c>
      <c r="AF31" s="36">
        <f>MIN(B31:AE31)</f>
        <v>23</v>
      </c>
      <c r="AG31" s="39">
        <f>AVERAGE(B31:AE31)</f>
        <v>50.133333333333333</v>
      </c>
    </row>
    <row r="32" spans="1:33" ht="17.100000000000001" customHeight="1" x14ac:dyDescent="0.2">
      <c r="A32" s="15" t="s">
        <v>20</v>
      </c>
      <c r="B32" s="18">
        <f>[28]Novembro!$G$5</f>
        <v>48</v>
      </c>
      <c r="C32" s="18">
        <f>[28]Novembro!$G$6</f>
        <v>45</v>
      </c>
      <c r="D32" s="18">
        <f>[28]Novembro!$G$7</f>
        <v>53</v>
      </c>
      <c r="E32" s="18">
        <f>[28]Novembro!$G$8</f>
        <v>48</v>
      </c>
      <c r="F32" s="18">
        <f>[28]Novembro!$G$9</f>
        <v>43</v>
      </c>
      <c r="G32" s="18">
        <f>[28]Novembro!$G$10</f>
        <v>42</v>
      </c>
      <c r="H32" s="18">
        <f>[28]Novembro!$G$11</f>
        <v>31</v>
      </c>
      <c r="I32" s="18">
        <f>[28]Novembro!$G$12</f>
        <v>50</v>
      </c>
      <c r="J32" s="18">
        <f>[28]Novembro!$G$13</f>
        <v>39</v>
      </c>
      <c r="K32" s="18">
        <f>[28]Novembro!$G$14</f>
        <v>30</v>
      </c>
      <c r="L32" s="18">
        <f>[28]Novembro!$G$15</f>
        <v>27</v>
      </c>
      <c r="M32" s="18">
        <f>[28]Novembro!$G$16</f>
        <v>45</v>
      </c>
      <c r="N32" s="18">
        <f>[28]Novembro!$G$17</f>
        <v>43</v>
      </c>
      <c r="O32" s="18">
        <f>[28]Novembro!$G$18</f>
        <v>33</v>
      </c>
      <c r="P32" s="18">
        <f>[28]Novembro!$G$19</f>
        <v>30</v>
      </c>
      <c r="Q32" s="18">
        <f>[28]Novembro!$G$20</f>
        <v>21</v>
      </c>
      <c r="R32" s="18">
        <f>[28]Novembro!$G$21</f>
        <v>24</v>
      </c>
      <c r="S32" s="18">
        <f>[28]Novembro!$G$22</f>
        <v>22</v>
      </c>
      <c r="T32" s="18">
        <f>[28]Novembro!$G$23</f>
        <v>33</v>
      </c>
      <c r="U32" s="18">
        <f>[28]Novembro!$G$24</f>
        <v>57</v>
      </c>
      <c r="V32" s="18">
        <f>[28]Novembro!$G$25</f>
        <v>45</v>
      </c>
      <c r="W32" s="18">
        <f>[28]Novembro!$G$26</f>
        <v>61</v>
      </c>
      <c r="X32" s="18">
        <f>[28]Novembro!$G$27</f>
        <v>63</v>
      </c>
      <c r="Y32" s="18">
        <f>[28]Novembro!$G$28</f>
        <v>58</v>
      </c>
      <c r="Z32" s="18">
        <f>[28]Novembro!$G$29</f>
        <v>67</v>
      </c>
      <c r="AA32" s="18">
        <f>[28]Novembro!$G$30</f>
        <v>56</v>
      </c>
      <c r="AB32" s="18">
        <f>[28]Novembro!$G$31</f>
        <v>50</v>
      </c>
      <c r="AC32" s="18">
        <f>[28]Novembro!$G$32</f>
        <v>54</v>
      </c>
      <c r="AD32" s="18">
        <f>[28]Novembro!$G$33</f>
        <v>55</v>
      </c>
      <c r="AE32" s="18">
        <f>[28]Novembro!$G$34</f>
        <v>66</v>
      </c>
      <c r="AF32" s="36">
        <f>MIN(B32:AE32)</f>
        <v>21</v>
      </c>
      <c r="AG32" s="39">
        <f>AVERAGE(B32:AE32)</f>
        <v>44.633333333333333</v>
      </c>
    </row>
    <row r="33" spans="1:35" s="5" customFormat="1" ht="17.100000000000001" customHeight="1" x14ac:dyDescent="0.2">
      <c r="A33" s="31" t="s">
        <v>35</v>
      </c>
      <c r="B33" s="30">
        <f t="shared" ref="B33:AF33" si="7">MIN(B5:B32)</f>
        <v>37</v>
      </c>
      <c r="C33" s="30">
        <f t="shared" si="7"/>
        <v>31</v>
      </c>
      <c r="D33" s="30">
        <f t="shared" si="7"/>
        <v>35</v>
      </c>
      <c r="E33" s="30">
        <f t="shared" si="7"/>
        <v>40</v>
      </c>
      <c r="F33" s="30">
        <f t="shared" si="7"/>
        <v>37</v>
      </c>
      <c r="G33" s="30">
        <f t="shared" si="7"/>
        <v>29</v>
      </c>
      <c r="H33" s="30">
        <f t="shared" si="7"/>
        <v>31</v>
      </c>
      <c r="I33" s="30">
        <f t="shared" si="7"/>
        <v>44</v>
      </c>
      <c r="J33" s="30">
        <f t="shared" si="7"/>
        <v>36</v>
      </c>
      <c r="K33" s="30">
        <f t="shared" si="7"/>
        <v>30</v>
      </c>
      <c r="L33" s="30">
        <f t="shared" si="7"/>
        <v>27</v>
      </c>
      <c r="M33" s="30">
        <f t="shared" si="7"/>
        <v>45</v>
      </c>
      <c r="N33" s="30">
        <f t="shared" si="7"/>
        <v>35</v>
      </c>
      <c r="O33" s="30">
        <f t="shared" si="7"/>
        <v>23</v>
      </c>
      <c r="P33" s="30">
        <f t="shared" si="7"/>
        <v>19</v>
      </c>
      <c r="Q33" s="30">
        <f t="shared" si="7"/>
        <v>20</v>
      </c>
      <c r="R33" s="30">
        <f t="shared" si="7"/>
        <v>19</v>
      </c>
      <c r="S33" s="30">
        <f t="shared" si="7"/>
        <v>15</v>
      </c>
      <c r="T33" s="30">
        <f t="shared" si="7"/>
        <v>25</v>
      </c>
      <c r="U33" s="30">
        <f t="shared" si="7"/>
        <v>42</v>
      </c>
      <c r="V33" s="30">
        <f t="shared" si="7"/>
        <v>37</v>
      </c>
      <c r="W33" s="30">
        <f t="shared" si="7"/>
        <v>54</v>
      </c>
      <c r="X33" s="30">
        <f t="shared" si="7"/>
        <v>44</v>
      </c>
      <c r="Y33" s="30">
        <f t="shared" si="7"/>
        <v>40</v>
      </c>
      <c r="Z33" s="30">
        <f t="shared" si="7"/>
        <v>50</v>
      </c>
      <c r="AA33" s="30">
        <f t="shared" si="7"/>
        <v>53</v>
      </c>
      <c r="AB33" s="30">
        <f t="shared" si="7"/>
        <v>40</v>
      </c>
      <c r="AC33" s="30">
        <f t="shared" si="7"/>
        <v>44</v>
      </c>
      <c r="AD33" s="30">
        <f t="shared" si="7"/>
        <v>44</v>
      </c>
      <c r="AE33" s="30">
        <f t="shared" si="7"/>
        <v>41</v>
      </c>
      <c r="AF33" s="36">
        <f t="shared" si="7"/>
        <v>15</v>
      </c>
      <c r="AG33" s="40">
        <f>AVERAGE(AG5:AG32)</f>
        <v>46.982892107892113</v>
      </c>
    </row>
    <row r="34" spans="1:35" s="56" customFormat="1" x14ac:dyDescent="0.2">
      <c r="A34" s="76"/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7"/>
      <c r="AG34" s="78"/>
    </row>
    <row r="35" spans="1:35" s="56" customFormat="1" x14ac:dyDescent="0.2">
      <c r="A35" s="76"/>
      <c r="B35" s="76"/>
      <c r="C35" s="79"/>
      <c r="D35" s="79" t="s">
        <v>134</v>
      </c>
      <c r="E35" s="79"/>
      <c r="F35" s="79"/>
      <c r="G35" s="79"/>
      <c r="H35" s="76"/>
      <c r="I35" s="76"/>
      <c r="J35" s="76"/>
      <c r="K35" s="76"/>
      <c r="L35" s="76"/>
      <c r="M35" s="76" t="s">
        <v>50</v>
      </c>
      <c r="N35" s="76"/>
      <c r="O35" s="76"/>
      <c r="P35" s="76"/>
      <c r="Q35" s="76"/>
      <c r="R35" s="76"/>
      <c r="S35" s="76"/>
      <c r="T35" s="76"/>
      <c r="U35" s="76"/>
      <c r="V35" s="76" t="s">
        <v>132</v>
      </c>
      <c r="W35" s="76"/>
      <c r="X35" s="76"/>
      <c r="Y35" s="76"/>
      <c r="Z35" s="76"/>
      <c r="AA35" s="76"/>
      <c r="AB35" s="76"/>
      <c r="AC35" s="76"/>
      <c r="AD35" s="77"/>
      <c r="AE35" s="76"/>
      <c r="AF35" s="76"/>
      <c r="AG35" s="77"/>
      <c r="AH35" s="76"/>
    </row>
    <row r="36" spans="1:35" s="56" customFormat="1" x14ac:dyDescent="0.2">
      <c r="A36" s="76"/>
      <c r="B36" s="76"/>
      <c r="C36" s="76"/>
      <c r="D36" s="76"/>
      <c r="E36" s="76"/>
      <c r="F36" s="76"/>
      <c r="G36" s="76"/>
      <c r="H36" s="76"/>
      <c r="I36" s="76"/>
      <c r="J36" s="80"/>
      <c r="K36" s="80"/>
      <c r="L36" s="80"/>
      <c r="M36" s="80" t="s">
        <v>51</v>
      </c>
      <c r="N36" s="80"/>
      <c r="O36" s="80"/>
      <c r="P36" s="80"/>
      <c r="Q36" s="76"/>
      <c r="R36" s="76"/>
      <c r="S36" s="76"/>
      <c r="T36" s="76"/>
      <c r="U36" s="76"/>
      <c r="V36" s="80" t="s">
        <v>133</v>
      </c>
      <c r="W36" s="80"/>
      <c r="X36" s="76"/>
      <c r="Y36" s="76"/>
      <c r="Z36" s="76"/>
      <c r="AA36" s="76"/>
      <c r="AB36" s="76"/>
      <c r="AC36" s="76"/>
      <c r="AD36" s="77"/>
      <c r="AE36" s="78"/>
      <c r="AG36" s="76"/>
      <c r="AH36" s="76"/>
      <c r="AI36" s="76"/>
    </row>
    <row r="37" spans="1:35" s="56" customFormat="1" x14ac:dyDescent="0.2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81"/>
      <c r="R37" s="81"/>
      <c r="S37" s="81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7" t="s">
        <v>52</v>
      </c>
      <c r="AG37" s="78"/>
      <c r="AH37" s="82"/>
    </row>
    <row r="39" spans="1:35" x14ac:dyDescent="0.2">
      <c r="G39" s="2" t="s">
        <v>52</v>
      </c>
      <c r="O39" s="2" t="s">
        <v>52</v>
      </c>
    </row>
    <row r="42" spans="1:35" x14ac:dyDescent="0.2">
      <c r="AD42" s="2" t="s">
        <v>52</v>
      </c>
    </row>
  </sheetData>
  <mergeCells count="33">
    <mergeCell ref="X3:X4"/>
    <mergeCell ref="Z3:Z4"/>
    <mergeCell ref="AE3:AE4"/>
    <mergeCell ref="AA3:AA4"/>
    <mergeCell ref="AB3:AB4"/>
    <mergeCell ref="AC3:AC4"/>
    <mergeCell ref="AD3:AD4"/>
    <mergeCell ref="S3:S4"/>
    <mergeCell ref="T3:T4"/>
    <mergeCell ref="U3:U4"/>
    <mergeCell ref="V3:V4"/>
    <mergeCell ref="W3:W4"/>
    <mergeCell ref="N3:N4"/>
    <mergeCell ref="O3:O4"/>
    <mergeCell ref="P3:P4"/>
    <mergeCell ref="Q3:Q4"/>
    <mergeCell ref="R3:R4"/>
    <mergeCell ref="M3:M4"/>
    <mergeCell ref="A1:AF1"/>
    <mergeCell ref="A2:A4"/>
    <mergeCell ref="B2:AG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0"/>
  <sheetViews>
    <sheetView zoomScale="90" zoomScaleNormal="90" workbookViewId="0">
      <selection activeCell="H43" sqref="H43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1" width="5.42578125" style="3" bestFit="1" customWidth="1"/>
    <col min="32" max="32" width="7.42578125" style="9" bestFit="1" customWidth="1"/>
  </cols>
  <sheetData>
    <row r="1" spans="1:33" ht="20.100000000000001" customHeight="1" x14ac:dyDescent="0.2">
      <c r="A1" s="91" t="s">
        <v>28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</row>
    <row r="2" spans="1:33" s="4" customFormat="1" ht="20.100000000000001" customHeight="1" x14ac:dyDescent="0.2">
      <c r="A2" s="92" t="s">
        <v>21</v>
      </c>
      <c r="B2" s="90" t="s">
        <v>135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</row>
    <row r="3" spans="1:33" s="5" customFormat="1" ht="20.100000000000001" customHeight="1" x14ac:dyDescent="0.2">
      <c r="A3" s="92"/>
      <c r="B3" s="93">
        <v>1</v>
      </c>
      <c r="C3" s="93">
        <f>SUM(B3+1)</f>
        <v>2</v>
      </c>
      <c r="D3" s="93">
        <f t="shared" ref="D3:AD3" si="0">SUM(C3+1)</f>
        <v>3</v>
      </c>
      <c r="E3" s="93">
        <f t="shared" si="0"/>
        <v>4</v>
      </c>
      <c r="F3" s="93">
        <f t="shared" si="0"/>
        <v>5</v>
      </c>
      <c r="G3" s="93">
        <f t="shared" si="0"/>
        <v>6</v>
      </c>
      <c r="H3" s="93">
        <f t="shared" si="0"/>
        <v>7</v>
      </c>
      <c r="I3" s="93">
        <f t="shared" si="0"/>
        <v>8</v>
      </c>
      <c r="J3" s="93">
        <f t="shared" si="0"/>
        <v>9</v>
      </c>
      <c r="K3" s="93">
        <f t="shared" si="0"/>
        <v>10</v>
      </c>
      <c r="L3" s="93">
        <f t="shared" si="0"/>
        <v>11</v>
      </c>
      <c r="M3" s="93">
        <f t="shared" si="0"/>
        <v>12</v>
      </c>
      <c r="N3" s="93">
        <f t="shared" si="0"/>
        <v>13</v>
      </c>
      <c r="O3" s="93">
        <f t="shared" si="0"/>
        <v>14</v>
      </c>
      <c r="P3" s="93">
        <f t="shared" si="0"/>
        <v>15</v>
      </c>
      <c r="Q3" s="93">
        <f t="shared" si="0"/>
        <v>16</v>
      </c>
      <c r="R3" s="93">
        <f t="shared" si="0"/>
        <v>17</v>
      </c>
      <c r="S3" s="93">
        <f t="shared" si="0"/>
        <v>18</v>
      </c>
      <c r="T3" s="93">
        <f t="shared" si="0"/>
        <v>19</v>
      </c>
      <c r="U3" s="93">
        <f t="shared" si="0"/>
        <v>20</v>
      </c>
      <c r="V3" s="93">
        <f t="shared" si="0"/>
        <v>21</v>
      </c>
      <c r="W3" s="93">
        <f t="shared" si="0"/>
        <v>22</v>
      </c>
      <c r="X3" s="93">
        <f t="shared" si="0"/>
        <v>23</v>
      </c>
      <c r="Y3" s="93">
        <f t="shared" si="0"/>
        <v>24</v>
      </c>
      <c r="Z3" s="93">
        <f t="shared" si="0"/>
        <v>25</v>
      </c>
      <c r="AA3" s="93">
        <f t="shared" si="0"/>
        <v>26</v>
      </c>
      <c r="AB3" s="93">
        <f t="shared" si="0"/>
        <v>27</v>
      </c>
      <c r="AC3" s="93">
        <f t="shared" si="0"/>
        <v>28</v>
      </c>
      <c r="AD3" s="93">
        <f t="shared" si="0"/>
        <v>29</v>
      </c>
      <c r="AE3" s="93">
        <v>30</v>
      </c>
      <c r="AF3" s="34" t="s">
        <v>41</v>
      </c>
    </row>
    <row r="4" spans="1:33" s="5" customFormat="1" ht="20.100000000000001" customHeight="1" x14ac:dyDescent="0.2">
      <c r="A4" s="92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34" t="s">
        <v>39</v>
      </c>
    </row>
    <row r="5" spans="1:33" s="5" customFormat="1" ht="20.100000000000001" customHeight="1" x14ac:dyDescent="0.2">
      <c r="A5" s="15" t="s">
        <v>45</v>
      </c>
      <c r="B5" s="16">
        <f>[1]Novembro!$H$5</f>
        <v>11.520000000000001</v>
      </c>
      <c r="C5" s="16">
        <f>[1]Novembro!$H$6</f>
        <v>20.16</v>
      </c>
      <c r="D5" s="16">
        <f>[1]Novembro!$H$7</f>
        <v>12.96</v>
      </c>
      <c r="E5" s="16">
        <f>[1]Novembro!$H$8</f>
        <v>10.08</v>
      </c>
      <c r="F5" s="16">
        <f>[1]Novembro!$H$9</f>
        <v>13.32</v>
      </c>
      <c r="G5" s="16">
        <f>[1]Novembro!$H$10</f>
        <v>11.879999999999999</v>
      </c>
      <c r="H5" s="16">
        <f>[1]Novembro!$H$11</f>
        <v>11.879999999999999</v>
      </c>
      <c r="I5" s="16">
        <f>[1]Novembro!$H$12</f>
        <v>10.8</v>
      </c>
      <c r="J5" s="16">
        <f>[1]Novembro!$H$13</f>
        <v>7.2</v>
      </c>
      <c r="K5" s="16">
        <f>[1]Novembro!$H$14</f>
        <v>12.24</v>
      </c>
      <c r="L5" s="16">
        <f>[1]Novembro!$H$15</f>
        <v>11.879999999999999</v>
      </c>
      <c r="M5" s="16">
        <f>[1]Novembro!$H$16</f>
        <v>25.2</v>
      </c>
      <c r="N5" s="16">
        <f>[1]Novembro!$H$17</f>
        <v>6.48</v>
      </c>
      <c r="O5" s="16">
        <f>[1]Novembro!$H$18</f>
        <v>14.4</v>
      </c>
      <c r="P5" s="16">
        <f>[1]Novembro!$H$19</f>
        <v>11.879999999999999</v>
      </c>
      <c r="Q5" s="16">
        <f>[1]Novembro!$H$20</f>
        <v>10.44</v>
      </c>
      <c r="R5" s="16">
        <f>[1]Novembro!$H$21</f>
        <v>11.520000000000001</v>
      </c>
      <c r="S5" s="16">
        <f>[1]Novembro!$H$22</f>
        <v>9.7200000000000006</v>
      </c>
      <c r="T5" s="16">
        <f>[1]Novembro!$H$23</f>
        <v>12.96</v>
      </c>
      <c r="U5" s="16">
        <f>[1]Novembro!$H$24</f>
        <v>11.879999999999999</v>
      </c>
      <c r="V5" s="16">
        <f>[1]Novembro!$H$25</f>
        <v>11.520000000000001</v>
      </c>
      <c r="W5" s="16">
        <f>[1]Novembro!$H$26</f>
        <v>12.96</v>
      </c>
      <c r="X5" s="16">
        <f>[1]Novembro!$H$27</f>
        <v>9</v>
      </c>
      <c r="Y5" s="16">
        <f>[1]Novembro!$H$28</f>
        <v>12.6</v>
      </c>
      <c r="Z5" s="16">
        <f>[1]Novembro!$H$29</f>
        <v>8.64</v>
      </c>
      <c r="AA5" s="16">
        <f>[1]Novembro!$H$30</f>
        <v>17.64</v>
      </c>
      <c r="AB5" s="16">
        <f>[1]Novembro!$H$31</f>
        <v>10.44</v>
      </c>
      <c r="AC5" s="16">
        <f>[1]Novembro!$H$32</f>
        <v>11.520000000000001</v>
      </c>
      <c r="AD5" s="16">
        <f>[1]Novembro!$H$33</f>
        <v>10.44</v>
      </c>
      <c r="AE5" s="16">
        <f>[1]Novembro!$H$34</f>
        <v>18</v>
      </c>
      <c r="AF5" s="35">
        <f t="shared" ref="AF5:AF14" si="1">MAX(B5:AE5)</f>
        <v>25.2</v>
      </c>
    </row>
    <row r="6" spans="1:33" ht="17.100000000000001" customHeight="1" x14ac:dyDescent="0.2">
      <c r="A6" s="15" t="s">
        <v>0</v>
      </c>
      <c r="B6" s="17">
        <f>[2]Novembro!$H$5</f>
        <v>17.64</v>
      </c>
      <c r="C6" s="17">
        <f>[2]Novembro!$H$6</f>
        <v>10.08</v>
      </c>
      <c r="D6" s="17">
        <f>[2]Novembro!$H$7</f>
        <v>18.36</v>
      </c>
      <c r="E6" s="17">
        <f>[2]Novembro!$H$8</f>
        <v>10.44</v>
      </c>
      <c r="F6" s="17">
        <f>[2]Novembro!$H$9</f>
        <v>11.520000000000001</v>
      </c>
      <c r="G6" s="17">
        <f>[2]Novembro!$H$10</f>
        <v>22.32</v>
      </c>
      <c r="H6" s="17">
        <f>[2]Novembro!$H$11</f>
        <v>28.8</v>
      </c>
      <c r="I6" s="17">
        <f>[2]Novembro!$H$12</f>
        <v>19.079999999999998</v>
      </c>
      <c r="J6" s="17">
        <f>[2]Novembro!$H$13</f>
        <v>16.2</v>
      </c>
      <c r="K6" s="17">
        <f>[2]Novembro!$H$14</f>
        <v>12.96</v>
      </c>
      <c r="L6" s="17">
        <f>[2]Novembro!$H$15</f>
        <v>20.88</v>
      </c>
      <c r="M6" s="17">
        <f>[2]Novembro!$H$16</f>
        <v>18.36</v>
      </c>
      <c r="N6" s="17">
        <f>[2]Novembro!$H$17</f>
        <v>15.120000000000001</v>
      </c>
      <c r="O6" s="17">
        <f>[2]Novembro!$H$18</f>
        <v>14.4</v>
      </c>
      <c r="P6" s="17">
        <f>[2]Novembro!$H$19</f>
        <v>12.6</v>
      </c>
      <c r="Q6" s="17">
        <f>[2]Novembro!$H$20</f>
        <v>14.76</v>
      </c>
      <c r="R6" s="17">
        <f>[2]Novembro!$H$21</f>
        <v>13.32</v>
      </c>
      <c r="S6" s="17">
        <f>[2]Novembro!$H$22</f>
        <v>19.8</v>
      </c>
      <c r="T6" s="17">
        <f>[2]Novembro!$H$23</f>
        <v>19.8</v>
      </c>
      <c r="U6" s="17">
        <f>[2]Novembro!$H$24</f>
        <v>20.52</v>
      </c>
      <c r="V6" s="17">
        <f>[2]Novembro!$H$25</f>
        <v>19.8</v>
      </c>
      <c r="W6" s="17">
        <f>[2]Novembro!$H$26</f>
        <v>15.120000000000001</v>
      </c>
      <c r="X6" s="17">
        <f>[2]Novembro!$H$27</f>
        <v>6.12</v>
      </c>
      <c r="Y6" s="17">
        <f>[2]Novembro!$H$28</f>
        <v>15.840000000000002</v>
      </c>
      <c r="Z6" s="17">
        <f>[2]Novembro!$H$29</f>
        <v>14.04</v>
      </c>
      <c r="AA6" s="17">
        <f>[2]Novembro!$H$30</f>
        <v>15.48</v>
      </c>
      <c r="AB6" s="17">
        <f>[2]Novembro!$H$31</f>
        <v>6.84</v>
      </c>
      <c r="AC6" s="17">
        <f>[2]Novembro!$H$32</f>
        <v>14.76</v>
      </c>
      <c r="AD6" s="17">
        <f>[2]Novembro!$H$33</f>
        <v>23.759999999999998</v>
      </c>
      <c r="AE6" s="17">
        <f>[2]Novembro!$H$34</f>
        <v>11.16</v>
      </c>
      <c r="AF6" s="36">
        <f t="shared" si="1"/>
        <v>28.8</v>
      </c>
    </row>
    <row r="7" spans="1:33" ht="17.100000000000001" customHeight="1" x14ac:dyDescent="0.2">
      <c r="A7" s="15" t="s">
        <v>1</v>
      </c>
      <c r="B7" s="17" t="str">
        <f>[3]Novembro!$H$5</f>
        <v>*</v>
      </c>
      <c r="C7" s="17" t="str">
        <f>[3]Novembro!$H$6</f>
        <v>*</v>
      </c>
      <c r="D7" s="87" t="str">
        <f>[3]Novembro!$H$7</f>
        <v>*</v>
      </c>
      <c r="E7" s="87" t="str">
        <f>[3]Novembro!$H$8</f>
        <v>*</v>
      </c>
      <c r="F7" s="87" t="str">
        <f>[3]Novembro!$H$9</f>
        <v>*</v>
      </c>
      <c r="G7" s="87" t="str">
        <f>[3]Novembro!$H$10</f>
        <v>*</v>
      </c>
      <c r="H7" s="87" t="str">
        <f>[3]Novembro!$H$11</f>
        <v>*</v>
      </c>
      <c r="I7" s="87" t="str">
        <f>[3]Novembro!$H$12</f>
        <v>*</v>
      </c>
      <c r="J7" s="17">
        <f>[3]Novembro!$H$13</f>
        <v>2.52</v>
      </c>
      <c r="K7" s="17">
        <f>[3]Novembro!$H$14</f>
        <v>10.44</v>
      </c>
      <c r="L7" s="17">
        <f>[3]Novembro!$H$15</f>
        <v>14.04</v>
      </c>
      <c r="M7" s="17">
        <f>[3]Novembro!$H$16</f>
        <v>19.440000000000001</v>
      </c>
      <c r="N7" s="17">
        <f>[3]Novembro!$H$17</f>
        <v>10.44</v>
      </c>
      <c r="O7" s="17">
        <f>[3]Novembro!$H$18</f>
        <v>11.879999999999999</v>
      </c>
      <c r="P7" s="17">
        <f>[3]Novembro!$H$19</f>
        <v>10.08</v>
      </c>
      <c r="Q7" s="17">
        <f>[3]Novembro!$H$20</f>
        <v>10.44</v>
      </c>
      <c r="R7" s="17">
        <f>[3]Novembro!$H$21</f>
        <v>14.4</v>
      </c>
      <c r="S7" s="17">
        <f>[3]Novembro!$H$22</f>
        <v>15.840000000000002</v>
      </c>
      <c r="T7" s="17">
        <f>[3]Novembro!$H$23</f>
        <v>12.24</v>
      </c>
      <c r="U7" s="17">
        <f>[3]Novembro!$H$24</f>
        <v>7.5600000000000005</v>
      </c>
      <c r="V7" s="17">
        <f>[3]Novembro!$H$25</f>
        <v>14.4</v>
      </c>
      <c r="W7" s="17">
        <f>[3]Novembro!$H$26</f>
        <v>11.16</v>
      </c>
      <c r="X7" s="17">
        <f>[3]Novembro!$H$27</f>
        <v>7.5600000000000005</v>
      </c>
      <c r="Y7" s="17">
        <f>[3]Novembro!$H$28</f>
        <v>15.840000000000002</v>
      </c>
      <c r="Z7" s="17">
        <f>[3]Novembro!$H$29</f>
        <v>16.2</v>
      </c>
      <c r="AA7" s="17">
        <f>[3]Novembro!$H$30</f>
        <v>11.520000000000001</v>
      </c>
      <c r="AB7" s="17">
        <f>[3]Novembro!$H$31</f>
        <v>10.44</v>
      </c>
      <c r="AC7" s="17">
        <f>[3]Novembro!$H$32</f>
        <v>11.520000000000001</v>
      </c>
      <c r="AD7" s="17">
        <f>[3]Novembro!$H$33</f>
        <v>11.520000000000001</v>
      </c>
      <c r="AE7" s="17">
        <f>[3]Novembro!$H$34</f>
        <v>11.879999999999999</v>
      </c>
      <c r="AF7" s="36">
        <f t="shared" si="1"/>
        <v>19.440000000000001</v>
      </c>
    </row>
    <row r="8" spans="1:33" ht="17.100000000000001" customHeight="1" x14ac:dyDescent="0.2">
      <c r="A8" s="15" t="s">
        <v>53</v>
      </c>
      <c r="B8" s="17">
        <f>[4]Novembro!$H$5</f>
        <v>15.120000000000001</v>
      </c>
      <c r="C8" s="17">
        <f>[4]Novembro!$H$6</f>
        <v>18.36</v>
      </c>
      <c r="D8" s="17">
        <f>[4]Novembro!$H$7</f>
        <v>23.759999999999998</v>
      </c>
      <c r="E8" s="17">
        <f>[4]Novembro!$H$8</f>
        <v>18.36</v>
      </c>
      <c r="F8" s="17">
        <f>[4]Novembro!$H$9</f>
        <v>11.879999999999999</v>
      </c>
      <c r="G8" s="17">
        <f>[4]Novembro!$H$10</f>
        <v>27.720000000000002</v>
      </c>
      <c r="H8" s="17">
        <f>[4]Novembro!$H$11</f>
        <v>35.64</v>
      </c>
      <c r="I8" s="17">
        <f>[4]Novembro!$H$12</f>
        <v>28.44</v>
      </c>
      <c r="J8" s="17">
        <f>[4]Novembro!$H$13</f>
        <v>11.520000000000001</v>
      </c>
      <c r="K8" s="17">
        <f>[4]Novembro!$H$14</f>
        <v>23.400000000000002</v>
      </c>
      <c r="L8" s="17">
        <f>[4]Novembro!$H$15</f>
        <v>22.32</v>
      </c>
      <c r="M8" s="17">
        <f>[4]Novembro!$H$16</f>
        <v>21.6</v>
      </c>
      <c r="N8" s="17">
        <f>[4]Novembro!$H$17</f>
        <v>16.2</v>
      </c>
      <c r="O8" s="17">
        <f>[4]Novembro!$H$18</f>
        <v>17.64</v>
      </c>
      <c r="P8" s="17">
        <f>[4]Novembro!$H$19</f>
        <v>23.759999999999998</v>
      </c>
      <c r="Q8" s="17">
        <f>[4]Novembro!$H$20</f>
        <v>23.400000000000002</v>
      </c>
      <c r="R8" s="17">
        <f>[4]Novembro!$H$21</f>
        <v>22.68</v>
      </c>
      <c r="S8" s="17">
        <f>[4]Novembro!$H$22</f>
        <v>23.040000000000003</v>
      </c>
      <c r="T8" s="17">
        <f>[4]Novembro!$H$23</f>
        <v>21.96</v>
      </c>
      <c r="U8" s="17">
        <f>[4]Novembro!$H$24</f>
        <v>20.52</v>
      </c>
      <c r="V8" s="17">
        <f>[4]Novembro!$H$25</f>
        <v>19.440000000000001</v>
      </c>
      <c r="W8" s="17">
        <f>[4]Novembro!$H$26</f>
        <v>22.68</v>
      </c>
      <c r="X8" s="17">
        <f>[4]Novembro!$H$27</f>
        <v>13.68</v>
      </c>
      <c r="Y8" s="17">
        <f>[4]Novembro!$H$28</f>
        <v>18.36</v>
      </c>
      <c r="Z8" s="17">
        <f>[4]Novembro!$H$29</f>
        <v>22.32</v>
      </c>
      <c r="AA8" s="17">
        <f>[4]Novembro!$H$30</f>
        <v>14.4</v>
      </c>
      <c r="AB8" s="17">
        <f>[4]Novembro!$H$31</f>
        <v>16.2</v>
      </c>
      <c r="AC8" s="17">
        <f>[4]Novembro!$H$32</f>
        <v>17.28</v>
      </c>
      <c r="AD8" s="17">
        <f>[4]Novembro!$H$33</f>
        <v>24.12</v>
      </c>
      <c r="AE8" s="17">
        <f>[4]Novembro!$H$34</f>
        <v>22.32</v>
      </c>
      <c r="AF8" s="36">
        <f t="shared" ref="AF8" si="2">MAX(B8:AE8)</f>
        <v>35.64</v>
      </c>
    </row>
    <row r="9" spans="1:33" ht="17.100000000000001" customHeight="1" x14ac:dyDescent="0.2">
      <c r="A9" s="15" t="s">
        <v>46</v>
      </c>
      <c r="B9" s="17">
        <f>[5]Novembro!$H$5</f>
        <v>21.240000000000002</v>
      </c>
      <c r="C9" s="17">
        <f>[5]Novembro!$H$6</f>
        <v>10.44</v>
      </c>
      <c r="D9" s="17">
        <f>[5]Novembro!$H$7</f>
        <v>13.68</v>
      </c>
      <c r="E9" s="17">
        <f>[5]Novembro!$H$8</f>
        <v>14.76</v>
      </c>
      <c r="F9" s="17">
        <f>[5]Novembro!$H$9</f>
        <v>6.84</v>
      </c>
      <c r="G9" s="17">
        <f>[5]Novembro!$H$10</f>
        <v>22.68</v>
      </c>
      <c r="H9" s="17">
        <f>[5]Novembro!$H$11</f>
        <v>12.96</v>
      </c>
      <c r="I9" s="17">
        <f>[5]Novembro!$H$12</f>
        <v>9.3600000000000012</v>
      </c>
      <c r="J9" s="17">
        <f>[5]Novembro!$H$13</f>
        <v>9.7200000000000006</v>
      </c>
      <c r="K9" s="17">
        <f>[5]Novembro!$H$14</f>
        <v>9.7200000000000006</v>
      </c>
      <c r="L9" s="17">
        <f>[5]Novembro!$H$15</f>
        <v>18</v>
      </c>
      <c r="M9" s="17">
        <f>[5]Novembro!$H$16</f>
        <v>21.240000000000002</v>
      </c>
      <c r="N9" s="17">
        <f>[5]Novembro!$H$17</f>
        <v>15.840000000000002</v>
      </c>
      <c r="O9" s="17">
        <f>[5]Novembro!$H$18</f>
        <v>16.920000000000002</v>
      </c>
      <c r="P9" s="17">
        <f>[5]Novembro!$H$19</f>
        <v>14.04</v>
      </c>
      <c r="Q9" s="17">
        <f>[5]Novembro!$H$20</f>
        <v>9.7200000000000006</v>
      </c>
      <c r="R9" s="17">
        <f>[5]Novembro!$H$21</f>
        <v>9.3600000000000012</v>
      </c>
      <c r="S9" s="17">
        <f>[5]Novembro!$H$22</f>
        <v>10.8</v>
      </c>
      <c r="T9" s="17">
        <f>[5]Novembro!$H$23</f>
        <v>12.96</v>
      </c>
      <c r="U9" s="17">
        <f>[5]Novembro!$H$24</f>
        <v>20.16</v>
      </c>
      <c r="V9" s="17">
        <f>[5]Novembro!$H$25</f>
        <v>19.079999999999998</v>
      </c>
      <c r="W9" s="17">
        <f>[5]Novembro!$H$26</f>
        <v>19.8</v>
      </c>
      <c r="X9" s="17">
        <f>[5]Novembro!$H$27</f>
        <v>6.84</v>
      </c>
      <c r="Y9" s="17">
        <f>[5]Novembro!$H$28</f>
        <v>12.6</v>
      </c>
      <c r="Z9" s="17">
        <f>[5]Novembro!$H$29</f>
        <v>17.28</v>
      </c>
      <c r="AA9" s="17">
        <f>[5]Novembro!$H$30</f>
        <v>15.840000000000002</v>
      </c>
      <c r="AB9" s="17">
        <f>[5]Novembro!$H$31</f>
        <v>10.44</v>
      </c>
      <c r="AC9" s="17">
        <f>[5]Novembro!$H$32</f>
        <v>11.520000000000001</v>
      </c>
      <c r="AD9" s="17">
        <f>[5]Novembro!$H$33</f>
        <v>14.4</v>
      </c>
      <c r="AE9" s="17">
        <f>[5]Novembro!$H$34</f>
        <v>14.4</v>
      </c>
      <c r="AF9" s="36">
        <f t="shared" si="1"/>
        <v>22.68</v>
      </c>
    </row>
    <row r="10" spans="1:33" ht="17.100000000000001" customHeight="1" x14ac:dyDescent="0.2">
      <c r="A10" s="15" t="s">
        <v>2</v>
      </c>
      <c r="B10" s="17">
        <f>[6]Novembro!$H$5</f>
        <v>17.64</v>
      </c>
      <c r="C10" s="17">
        <f>[6]Novembro!$H$6</f>
        <v>14.4</v>
      </c>
      <c r="D10" s="17">
        <f>[6]Novembro!$H$7</f>
        <v>13.32</v>
      </c>
      <c r="E10" s="17">
        <f>[6]Novembro!$H$8</f>
        <v>15.48</v>
      </c>
      <c r="F10" s="17">
        <f>[6]Novembro!$H$9</f>
        <v>19.440000000000001</v>
      </c>
      <c r="G10" s="17">
        <f>[6]Novembro!$H$10</f>
        <v>21.6</v>
      </c>
      <c r="H10" s="17">
        <f>[6]Novembro!$H$11</f>
        <v>17.28</v>
      </c>
      <c r="I10" s="17">
        <f>[6]Novembro!$H$12</f>
        <v>36</v>
      </c>
      <c r="J10" s="17">
        <f>[6]Novembro!$H$13</f>
        <v>16.2</v>
      </c>
      <c r="K10" s="17">
        <f>[6]Novembro!$H$14</f>
        <v>16.920000000000002</v>
      </c>
      <c r="L10" s="17">
        <f>[6]Novembro!$H$15</f>
        <v>20.16</v>
      </c>
      <c r="M10" s="17">
        <f>[6]Novembro!$H$16</f>
        <v>24.48</v>
      </c>
      <c r="N10" s="17">
        <f>[6]Novembro!$H$17</f>
        <v>18.36</v>
      </c>
      <c r="O10" s="17">
        <f>[6]Novembro!$H$18</f>
        <v>24.12</v>
      </c>
      <c r="P10" s="17">
        <f>[6]Novembro!$H$19</f>
        <v>20.88</v>
      </c>
      <c r="Q10" s="17">
        <f>[6]Novembro!$H$20</f>
        <v>20.16</v>
      </c>
      <c r="R10" s="17">
        <f>[6]Novembro!$H$21</f>
        <v>15.48</v>
      </c>
      <c r="S10" s="17">
        <f>[6]Novembro!$H$22</f>
        <v>23.040000000000003</v>
      </c>
      <c r="T10" s="17">
        <f>[6]Novembro!$H$23</f>
        <v>19.440000000000001</v>
      </c>
      <c r="U10" s="17">
        <f>[6]Novembro!$H$24</f>
        <v>18</v>
      </c>
      <c r="V10" s="17">
        <f>[6]Novembro!$H$25</f>
        <v>27.36</v>
      </c>
      <c r="W10" s="17">
        <f>[6]Novembro!$H$26</f>
        <v>20.52</v>
      </c>
      <c r="X10" s="17">
        <f>[6]Novembro!$H$27</f>
        <v>19.440000000000001</v>
      </c>
      <c r="Y10" s="17">
        <f>[6]Novembro!$H$28</f>
        <v>15.840000000000002</v>
      </c>
      <c r="Z10" s="17">
        <f>[6]Novembro!$H$29</f>
        <v>19.8</v>
      </c>
      <c r="AA10" s="17">
        <f>[6]Novembro!$H$30</f>
        <v>13.32</v>
      </c>
      <c r="AB10" s="17">
        <f>[6]Novembro!$H$31</f>
        <v>11.520000000000001</v>
      </c>
      <c r="AC10" s="17">
        <f>[6]Novembro!$H$32</f>
        <v>21.6</v>
      </c>
      <c r="AD10" s="17">
        <f>[6]Novembro!$H$33</f>
        <v>14.4</v>
      </c>
      <c r="AE10" s="17">
        <f>[6]Novembro!$H$34</f>
        <v>21.96</v>
      </c>
      <c r="AF10" s="36">
        <f t="shared" si="1"/>
        <v>36</v>
      </c>
      <c r="AG10" s="44" t="s">
        <v>52</v>
      </c>
    </row>
    <row r="11" spans="1:33" ht="17.100000000000001" customHeight="1" x14ac:dyDescent="0.2">
      <c r="A11" s="15" t="s">
        <v>3</v>
      </c>
      <c r="B11" s="17">
        <f>[7]Novembro!$H$5</f>
        <v>10.08</v>
      </c>
      <c r="C11" s="17">
        <f>[7]Novembro!$H$6</f>
        <v>13.32</v>
      </c>
      <c r="D11" s="17">
        <f>[7]Novembro!$H$7</f>
        <v>14.76</v>
      </c>
      <c r="E11" s="17">
        <f>[7]Novembro!$H$8</f>
        <v>7.9200000000000008</v>
      </c>
      <c r="F11" s="17">
        <f>[7]Novembro!$H$9</f>
        <v>10.44</v>
      </c>
      <c r="G11" s="17">
        <f>[7]Novembro!$H$10</f>
        <v>10.8</v>
      </c>
      <c r="H11" s="17">
        <f>[7]Novembro!$H$11</f>
        <v>10.8</v>
      </c>
      <c r="I11" s="17">
        <f>[7]Novembro!$H$12</f>
        <v>23.400000000000002</v>
      </c>
      <c r="J11" s="17">
        <f>[7]Novembro!$H$13</f>
        <v>8.2799999999999994</v>
      </c>
      <c r="K11" s="17">
        <f>[7]Novembro!$H$14</f>
        <v>14.04</v>
      </c>
      <c r="L11" s="17">
        <f>[7]Novembro!$H$15</f>
        <v>22.68</v>
      </c>
      <c r="M11" s="17">
        <f>[7]Novembro!$H$16</f>
        <v>18</v>
      </c>
      <c r="N11" s="17">
        <f>[7]Novembro!$H$17</f>
        <v>9.7200000000000006</v>
      </c>
      <c r="O11" s="17">
        <f>[7]Novembro!$H$18</f>
        <v>12.6</v>
      </c>
      <c r="P11" s="17">
        <f>[7]Novembro!$H$19</f>
        <v>10.08</v>
      </c>
      <c r="Q11" s="17">
        <f>[7]Novembro!$H$20</f>
        <v>17.28</v>
      </c>
      <c r="R11" s="17">
        <f>[7]Novembro!$H$21</f>
        <v>12.24</v>
      </c>
      <c r="S11" s="17">
        <f>[7]Novembro!$H$22</f>
        <v>11.16</v>
      </c>
      <c r="T11" s="17">
        <f>[7]Novembro!$H$23</f>
        <v>12.6</v>
      </c>
      <c r="U11" s="17">
        <f>[7]Novembro!$H$24</f>
        <v>15.48</v>
      </c>
      <c r="V11" s="17">
        <f>[7]Novembro!$H$25</f>
        <v>9.7200000000000006</v>
      </c>
      <c r="W11" s="17">
        <f>[7]Novembro!$H$26</f>
        <v>15.48</v>
      </c>
      <c r="X11" s="17">
        <f>[7]Novembro!$H$27</f>
        <v>8.64</v>
      </c>
      <c r="Y11" s="17">
        <f>[7]Novembro!$H$28</f>
        <v>13.32</v>
      </c>
      <c r="Z11" s="17">
        <f>[7]Novembro!$H$29</f>
        <v>8.64</v>
      </c>
      <c r="AA11" s="17">
        <f>[7]Novembro!$H$30</f>
        <v>13.32</v>
      </c>
      <c r="AB11" s="17">
        <f>[7]Novembro!$H$31</f>
        <v>7.5600000000000005</v>
      </c>
      <c r="AC11" s="17">
        <f>[7]Novembro!$H$32</f>
        <v>13.32</v>
      </c>
      <c r="AD11" s="17">
        <f>[7]Novembro!$H$33</f>
        <v>9</v>
      </c>
      <c r="AE11" s="17">
        <f>[7]Novembro!$H$34</f>
        <v>17.64</v>
      </c>
      <c r="AF11" s="36">
        <f t="shared" si="1"/>
        <v>23.400000000000002</v>
      </c>
    </row>
    <row r="12" spans="1:33" ht="17.100000000000001" customHeight="1" x14ac:dyDescent="0.2">
      <c r="A12" s="15" t="s">
        <v>4</v>
      </c>
      <c r="B12" s="17">
        <f>[8]Novembro!$H$5</f>
        <v>13.32</v>
      </c>
      <c r="C12" s="17">
        <f>[8]Novembro!$H$6</f>
        <v>12.6</v>
      </c>
      <c r="D12" s="17">
        <f>[8]Novembro!$H$7</f>
        <v>21.96</v>
      </c>
      <c r="E12" s="17">
        <f>[8]Novembro!$H$8</f>
        <v>10.08</v>
      </c>
      <c r="F12" s="17">
        <f>[8]Novembro!$H$9</f>
        <v>16.920000000000002</v>
      </c>
      <c r="G12" s="17">
        <f>[8]Novembro!$H$10</f>
        <v>18.720000000000002</v>
      </c>
      <c r="H12" s="17">
        <f>[8]Novembro!$H$11</f>
        <v>18</v>
      </c>
      <c r="I12" s="17">
        <f>[8]Novembro!$H$12</f>
        <v>18</v>
      </c>
      <c r="J12" s="17">
        <f>[8]Novembro!$H$13</f>
        <v>0</v>
      </c>
      <c r="K12" s="17">
        <f>[8]Novembro!$H$14</f>
        <v>27.36</v>
      </c>
      <c r="L12" s="17">
        <f>[8]Novembro!$H$15</f>
        <v>28.44</v>
      </c>
      <c r="M12" s="17">
        <f>[8]Novembro!$H$16</f>
        <v>16.559999999999999</v>
      </c>
      <c r="N12" s="17">
        <f>[8]Novembro!$H$17</f>
        <v>7.9200000000000008</v>
      </c>
      <c r="O12" s="17">
        <f>[8]Novembro!$H$18</f>
        <v>11.520000000000001</v>
      </c>
      <c r="P12" s="17">
        <f>[8]Novembro!$H$19</f>
        <v>10.8</v>
      </c>
      <c r="Q12" s="17">
        <f>[8]Novembro!$H$20</f>
        <v>16.559999999999999</v>
      </c>
      <c r="R12" s="17">
        <f>[8]Novembro!$H$21</f>
        <v>3.24</v>
      </c>
      <c r="S12" s="17">
        <f>[8]Novembro!$H$22</f>
        <v>13.68</v>
      </c>
      <c r="T12" s="17">
        <f>[8]Novembro!$H$23</f>
        <v>13.32</v>
      </c>
      <c r="U12" s="17">
        <f>[8]Novembro!$H$24</f>
        <v>18.36</v>
      </c>
      <c r="V12" s="17">
        <f>[8]Novembro!$H$25</f>
        <v>10.44</v>
      </c>
      <c r="W12" s="17">
        <f>[8]Novembro!$H$26</f>
        <v>21.96</v>
      </c>
      <c r="X12" s="17">
        <f>[8]Novembro!$H$27</f>
        <v>2.16</v>
      </c>
      <c r="Y12" s="17">
        <f>[8]Novembro!$H$28</f>
        <v>18</v>
      </c>
      <c r="Z12" s="17">
        <f>[8]Novembro!$H$29</f>
        <v>25.2</v>
      </c>
      <c r="AA12" s="17">
        <f>[8]Novembro!$H$30</f>
        <v>14.4</v>
      </c>
      <c r="AB12" s="17">
        <f>[8]Novembro!$H$31</f>
        <v>0</v>
      </c>
      <c r="AC12" s="17">
        <f>[8]Novembro!$H$32</f>
        <v>10.44</v>
      </c>
      <c r="AD12" s="17">
        <f>[8]Novembro!$H$33</f>
        <v>13.68</v>
      </c>
      <c r="AE12" s="17">
        <f>[8]Novembro!$H$34</f>
        <v>17.28</v>
      </c>
      <c r="AF12" s="36">
        <f t="shared" si="1"/>
        <v>28.44</v>
      </c>
    </row>
    <row r="13" spans="1:33" ht="17.100000000000001" customHeight="1" x14ac:dyDescent="0.2">
      <c r="A13" s="15" t="s">
        <v>5</v>
      </c>
      <c r="B13" s="17">
        <f>[9]Novembro!$H$5</f>
        <v>12.24</v>
      </c>
      <c r="C13" s="17">
        <f>[9]Novembro!$H$6</f>
        <v>18.36</v>
      </c>
      <c r="D13" s="17">
        <f>[9]Novembro!$H$7</f>
        <v>8.2799999999999994</v>
      </c>
      <c r="E13" s="17">
        <f>[9]Novembro!$H$8</f>
        <v>12.6</v>
      </c>
      <c r="F13" s="17">
        <f>[9]Novembro!$H$9</f>
        <v>18</v>
      </c>
      <c r="G13" s="17">
        <f>[9]Novembro!$H$10</f>
        <v>14.04</v>
      </c>
      <c r="H13" s="17">
        <f>[9]Novembro!$H$11</f>
        <v>14.04</v>
      </c>
      <c r="I13" s="17">
        <f>[9]Novembro!$H$12</f>
        <v>25.92</v>
      </c>
      <c r="J13" s="17">
        <f>[9]Novembro!$H$13</f>
        <v>15.840000000000002</v>
      </c>
      <c r="K13" s="17">
        <f>[9]Novembro!$H$14</f>
        <v>9.3600000000000012</v>
      </c>
      <c r="L13" s="17">
        <f>[9]Novembro!$H$15</f>
        <v>12.6</v>
      </c>
      <c r="M13" s="17">
        <f>[9]Novembro!$H$16</f>
        <v>29.16</v>
      </c>
      <c r="N13" s="17">
        <f>[9]Novembro!$H$17</f>
        <v>14.4</v>
      </c>
      <c r="O13" s="17">
        <f>[9]Novembro!$H$18</f>
        <v>19.079999999999998</v>
      </c>
      <c r="P13" s="17">
        <f>[9]Novembro!$H$19</f>
        <v>14.4</v>
      </c>
      <c r="Q13" s="17">
        <f>[9]Novembro!$H$20</f>
        <v>11.16</v>
      </c>
      <c r="R13" s="17">
        <f>[9]Novembro!$H$21</f>
        <v>16.2</v>
      </c>
      <c r="S13" s="17">
        <f>[9]Novembro!$H$22</f>
        <v>11.520000000000001</v>
      </c>
      <c r="T13" s="17">
        <f>[9]Novembro!$H$23</f>
        <v>17.64</v>
      </c>
      <c r="U13" s="17">
        <f>[9]Novembro!$H$24</f>
        <v>16.2</v>
      </c>
      <c r="V13" s="17">
        <f>[9]Novembro!$H$25</f>
        <v>11.520000000000001</v>
      </c>
      <c r="W13" s="17">
        <f>[9]Novembro!$H$26</f>
        <v>15.840000000000002</v>
      </c>
      <c r="X13" s="17">
        <f>[9]Novembro!$H$27</f>
        <v>7.9200000000000008</v>
      </c>
      <c r="Y13" s="17">
        <f>[9]Novembro!$H$28</f>
        <v>11.520000000000001</v>
      </c>
      <c r="Z13" s="17">
        <f>[9]Novembro!$H$29</f>
        <v>11.879999999999999</v>
      </c>
      <c r="AA13" s="17">
        <f>[9]Novembro!$H$30</f>
        <v>16.920000000000002</v>
      </c>
      <c r="AB13" s="17">
        <f>[9]Novembro!$H$31</f>
        <v>11.16</v>
      </c>
      <c r="AC13" s="17">
        <f>[9]Novembro!$H$32</f>
        <v>33.840000000000003</v>
      </c>
      <c r="AD13" s="17">
        <f>[9]Novembro!$H$33</f>
        <v>15.120000000000001</v>
      </c>
      <c r="AE13" s="17">
        <f>[9]Novembro!$H$34</f>
        <v>12.24</v>
      </c>
      <c r="AF13" s="36">
        <f t="shared" si="1"/>
        <v>33.840000000000003</v>
      </c>
    </row>
    <row r="14" spans="1:33" ht="17.100000000000001" customHeight="1" x14ac:dyDescent="0.2">
      <c r="A14" s="15" t="s">
        <v>48</v>
      </c>
      <c r="B14" s="17">
        <f>[10]Novembro!$H$5</f>
        <v>20.88</v>
      </c>
      <c r="C14" s="17">
        <f>[10]Novembro!$H$6</f>
        <v>19.079999999999998</v>
      </c>
      <c r="D14" s="17">
        <f>[10]Novembro!$H$7</f>
        <v>23.400000000000002</v>
      </c>
      <c r="E14" s="17">
        <f>[10]Novembro!$H$8</f>
        <v>18.720000000000002</v>
      </c>
      <c r="F14" s="17">
        <f>[10]Novembro!$H$9</f>
        <v>20.52</v>
      </c>
      <c r="G14" s="17">
        <f>[10]Novembro!$H$10</f>
        <v>20.52</v>
      </c>
      <c r="H14" s="17">
        <f>[10]Novembro!$H$11</f>
        <v>18.720000000000002</v>
      </c>
      <c r="I14" s="17">
        <f>[10]Novembro!$H$12</f>
        <v>34.56</v>
      </c>
      <c r="J14" s="17">
        <f>[10]Novembro!$H$13</f>
        <v>19.440000000000001</v>
      </c>
      <c r="K14" s="17">
        <f>[10]Novembro!$H$14</f>
        <v>36.72</v>
      </c>
      <c r="L14" s="17">
        <f>[10]Novembro!$H$15</f>
        <v>27.720000000000002</v>
      </c>
      <c r="M14" s="17">
        <f>[10]Novembro!$H$16</f>
        <v>24.48</v>
      </c>
      <c r="N14" s="17">
        <f>[10]Novembro!$H$17</f>
        <v>15.840000000000002</v>
      </c>
      <c r="O14" s="17">
        <f>[10]Novembro!$H$18</f>
        <v>18.36</v>
      </c>
      <c r="P14" s="17">
        <f>[10]Novembro!$H$19</f>
        <v>17.64</v>
      </c>
      <c r="Q14" s="17">
        <f>[10]Novembro!$H$20</f>
        <v>17.28</v>
      </c>
      <c r="R14" s="17">
        <f>[10]Novembro!$H$21</f>
        <v>17.28</v>
      </c>
      <c r="S14" s="17">
        <f>[10]Novembro!$H$22</f>
        <v>24.48</v>
      </c>
      <c r="T14" s="17">
        <f>[10]Novembro!$H$23</f>
        <v>30.240000000000002</v>
      </c>
      <c r="U14" s="17">
        <f>[10]Novembro!$H$24</f>
        <v>23.400000000000002</v>
      </c>
      <c r="V14" s="17">
        <f>[10]Novembro!$H$25</f>
        <v>23.400000000000002</v>
      </c>
      <c r="W14" s="17">
        <f>[10]Novembro!$H$26</f>
        <v>20.88</v>
      </c>
      <c r="X14" s="17">
        <f>[10]Novembro!$H$27</f>
        <v>31.680000000000003</v>
      </c>
      <c r="Y14" s="17">
        <f>[10]Novembro!$H$28</f>
        <v>25.2</v>
      </c>
      <c r="Z14" s="17">
        <f>[10]Novembro!$H$29</f>
        <v>25.92</v>
      </c>
      <c r="AA14" s="17">
        <f>[10]Novembro!$H$30</f>
        <v>20.88</v>
      </c>
      <c r="AB14" s="17">
        <f>[10]Novembro!$H$31</f>
        <v>14.76</v>
      </c>
      <c r="AC14" s="17">
        <f>[10]Novembro!$H$32</f>
        <v>21.6</v>
      </c>
      <c r="AD14" s="17">
        <f>[10]Novembro!$H$33</f>
        <v>16.920000000000002</v>
      </c>
      <c r="AE14" s="17">
        <f>[10]Novembro!$H$34</f>
        <v>16.920000000000002</v>
      </c>
      <c r="AF14" s="36">
        <f t="shared" si="1"/>
        <v>36.72</v>
      </c>
    </row>
    <row r="15" spans="1:33" ht="17.100000000000001" customHeight="1" x14ac:dyDescent="0.2">
      <c r="A15" s="15" t="s">
        <v>6</v>
      </c>
      <c r="B15" s="17">
        <f>[11]Novembro!$H$5</f>
        <v>0</v>
      </c>
      <c r="C15" s="17">
        <f>[11]Novembro!$H$6</f>
        <v>4.32</v>
      </c>
      <c r="D15" s="17">
        <f>[11]Novembro!$H$7</f>
        <v>8.2799999999999994</v>
      </c>
      <c r="E15" s="17">
        <f>[11]Novembro!$H$8</f>
        <v>1.8</v>
      </c>
      <c r="F15" s="17">
        <f>[11]Novembro!$H$9</f>
        <v>0</v>
      </c>
      <c r="G15" s="17">
        <f>[11]Novembro!$H$10</f>
        <v>4.32</v>
      </c>
      <c r="H15" s="17">
        <f>[11]Novembro!$H$11</f>
        <v>4.32</v>
      </c>
      <c r="I15" s="17">
        <f>[11]Novembro!$H$12</f>
        <v>10.44</v>
      </c>
      <c r="J15" s="17">
        <f>[11]Novembro!$H$13</f>
        <v>2.8800000000000003</v>
      </c>
      <c r="K15" s="17">
        <f>[11]Novembro!$H$14</f>
        <v>2.52</v>
      </c>
      <c r="L15" s="17">
        <f>[11]Novembro!$H$15</f>
        <v>7.5600000000000005</v>
      </c>
      <c r="M15" s="17">
        <f>[11]Novembro!$H$16</f>
        <v>13.68</v>
      </c>
      <c r="N15" s="17">
        <f>[11]Novembro!$H$17</f>
        <v>0</v>
      </c>
      <c r="O15" s="17">
        <f>[11]Novembro!$H$18</f>
        <v>8.64</v>
      </c>
      <c r="P15" s="17">
        <f>[11]Novembro!$H$19</f>
        <v>1.08</v>
      </c>
      <c r="Q15" s="17">
        <f>[11]Novembro!$H$20</f>
        <v>2.16</v>
      </c>
      <c r="R15" s="17">
        <f>[11]Novembro!$H$21</f>
        <v>0</v>
      </c>
      <c r="S15" s="17">
        <f>[11]Novembro!$H$22</f>
        <v>2.8800000000000003</v>
      </c>
      <c r="T15" s="17">
        <f>[11]Novembro!$H$23</f>
        <v>15.840000000000002</v>
      </c>
      <c r="U15" s="17">
        <f>[11]Novembro!$H$24</f>
        <v>28.08</v>
      </c>
      <c r="V15" s="17">
        <f>[11]Novembro!$H$25</f>
        <v>6.12</v>
      </c>
      <c r="W15" s="17">
        <f>[11]Novembro!$H$26</f>
        <v>5.7600000000000007</v>
      </c>
      <c r="X15" s="17">
        <f>[11]Novembro!$H$27</f>
        <v>12.96</v>
      </c>
      <c r="Y15" s="17">
        <f>[11]Novembro!$H$28</f>
        <v>4.32</v>
      </c>
      <c r="Z15" s="17">
        <f>[11]Novembro!$H$29</f>
        <v>10.8</v>
      </c>
      <c r="AA15" s="17">
        <f>[11]Novembro!$H$30</f>
        <v>0</v>
      </c>
      <c r="AB15" s="17">
        <f>[11]Novembro!$H$31</f>
        <v>2.16</v>
      </c>
      <c r="AC15" s="17">
        <f>[11]Novembro!$H$32</f>
        <v>0.72000000000000008</v>
      </c>
      <c r="AD15" s="17">
        <f>[11]Novembro!$H$33</f>
        <v>0</v>
      </c>
      <c r="AE15" s="17">
        <f>[11]Novembro!$H$34</f>
        <v>5.4</v>
      </c>
      <c r="AF15" s="36">
        <f t="shared" ref="AF15:AF30" si="3">MAX(B15:AE15)</f>
        <v>28.08</v>
      </c>
    </row>
    <row r="16" spans="1:33" ht="17.100000000000001" customHeight="1" x14ac:dyDescent="0.2">
      <c r="A16" s="15" t="s">
        <v>7</v>
      </c>
      <c r="B16" s="17">
        <f>[12]Novembro!$H$5</f>
        <v>18.36</v>
      </c>
      <c r="C16" s="17">
        <f>[12]Novembro!$H$6</f>
        <v>24.12</v>
      </c>
      <c r="D16" s="17">
        <f>[12]Novembro!$H$7</f>
        <v>12.96</v>
      </c>
      <c r="E16" s="17">
        <f>[12]Novembro!$H$8</f>
        <v>18.720000000000002</v>
      </c>
      <c r="F16" s="17">
        <f>[12]Novembro!$H$9</f>
        <v>14.4</v>
      </c>
      <c r="G16" s="17">
        <f>[12]Novembro!$H$10</f>
        <v>16.2</v>
      </c>
      <c r="H16" s="17">
        <f>[12]Novembro!$H$11</f>
        <v>20.88</v>
      </c>
      <c r="I16" s="17">
        <f>[12]Novembro!$H$12</f>
        <v>24.12</v>
      </c>
      <c r="J16" s="17">
        <f>[12]Novembro!$H$13</f>
        <v>11.520000000000001</v>
      </c>
      <c r="K16" s="17">
        <f>[12]Novembro!$H$14</f>
        <v>13.68</v>
      </c>
      <c r="L16" s="17">
        <f>[12]Novembro!$H$15</f>
        <v>24.48</v>
      </c>
      <c r="M16" s="17">
        <f>[12]Novembro!$H$16</f>
        <v>36.72</v>
      </c>
      <c r="N16" s="17">
        <f>[12]Novembro!$H$17</f>
        <v>15.840000000000002</v>
      </c>
      <c r="O16" s="17">
        <f>[12]Novembro!$H$18</f>
        <v>17.28</v>
      </c>
      <c r="P16" s="17">
        <f>[12]Novembro!$H$19</f>
        <v>12.96</v>
      </c>
      <c r="Q16" s="17">
        <f>[12]Novembro!$H$20</f>
        <v>13.32</v>
      </c>
      <c r="R16" s="17">
        <f>[12]Novembro!$H$21</f>
        <v>15.120000000000001</v>
      </c>
      <c r="S16" s="17">
        <f>[12]Novembro!$H$22</f>
        <v>16.920000000000002</v>
      </c>
      <c r="T16" s="17">
        <f>[12]Novembro!$H$23</f>
        <v>28.44</v>
      </c>
      <c r="U16" s="17">
        <f>[12]Novembro!$H$24</f>
        <v>18.36</v>
      </c>
      <c r="V16" s="17">
        <f>[12]Novembro!$H$25</f>
        <v>18</v>
      </c>
      <c r="W16" s="17">
        <f>[12]Novembro!$H$26</f>
        <v>13.68</v>
      </c>
      <c r="X16" s="17">
        <f>[12]Novembro!$H$27</f>
        <v>8.64</v>
      </c>
      <c r="Y16" s="17">
        <f>[12]Novembro!$H$28</f>
        <v>16.559999999999999</v>
      </c>
      <c r="Z16" s="17">
        <f>[12]Novembro!$H$29</f>
        <v>16.920000000000002</v>
      </c>
      <c r="AA16" s="17">
        <f>[12]Novembro!$H$30</f>
        <v>18</v>
      </c>
      <c r="AB16" s="17">
        <f>[12]Novembro!$H$31</f>
        <v>11.520000000000001</v>
      </c>
      <c r="AC16" s="17">
        <f>[12]Novembro!$H$32</f>
        <v>14.76</v>
      </c>
      <c r="AD16" s="17">
        <f>[12]Novembro!$H$33</f>
        <v>17.28</v>
      </c>
      <c r="AE16" s="17">
        <f>[12]Novembro!$H$34</f>
        <v>15.120000000000001</v>
      </c>
      <c r="AF16" s="36">
        <f t="shared" si="3"/>
        <v>36.72</v>
      </c>
    </row>
    <row r="17" spans="1:33" ht="17.100000000000001" customHeight="1" x14ac:dyDescent="0.2">
      <c r="A17" s="15" t="s">
        <v>8</v>
      </c>
      <c r="B17" s="17">
        <f>[13]Novembro!$H$5</f>
        <v>18.36</v>
      </c>
      <c r="C17" s="17">
        <f>[13]Novembro!$H$6</f>
        <v>16.559999999999999</v>
      </c>
      <c r="D17" s="17">
        <f>[13]Novembro!$H$7</f>
        <v>15.840000000000002</v>
      </c>
      <c r="E17" s="17">
        <f>[13]Novembro!$H$8</f>
        <v>17.64</v>
      </c>
      <c r="F17" s="17">
        <f>[13]Novembro!$H$9</f>
        <v>12.24</v>
      </c>
      <c r="G17" s="17">
        <f>[13]Novembro!$H$10</f>
        <v>20.52</v>
      </c>
      <c r="H17" s="17">
        <f>[13]Novembro!$H$11</f>
        <v>24.840000000000003</v>
      </c>
      <c r="I17" s="17">
        <f>[13]Novembro!$H$12</f>
        <v>15.840000000000002</v>
      </c>
      <c r="J17" s="17">
        <f>[13]Novembro!$H$13</f>
        <v>15.48</v>
      </c>
      <c r="K17" s="17">
        <f>[13]Novembro!$H$14</f>
        <v>17.64</v>
      </c>
      <c r="L17" s="17">
        <f>[13]Novembro!$H$15</f>
        <v>36.72</v>
      </c>
      <c r="M17" s="17">
        <f>[13]Novembro!$H$16</f>
        <v>21.240000000000002</v>
      </c>
      <c r="N17" s="17">
        <f>[13]Novembro!$H$17</f>
        <v>17.28</v>
      </c>
      <c r="O17" s="17">
        <f>[13]Novembro!$H$18</f>
        <v>19.079999999999998</v>
      </c>
      <c r="P17" s="17">
        <f>[13]Novembro!$H$19</f>
        <v>15.48</v>
      </c>
      <c r="Q17" s="17">
        <f>[13]Novembro!$H$20</f>
        <v>25.2</v>
      </c>
      <c r="R17" s="17">
        <f>[13]Novembro!$H$21</f>
        <v>18.36</v>
      </c>
      <c r="S17" s="17">
        <f>[13]Novembro!$H$22</f>
        <v>26.28</v>
      </c>
      <c r="T17" s="17">
        <f>[13]Novembro!$H$23</f>
        <v>26.64</v>
      </c>
      <c r="U17" s="17">
        <f>[13]Novembro!$H$24</f>
        <v>16.920000000000002</v>
      </c>
      <c r="V17" s="17">
        <f>[13]Novembro!$H$25</f>
        <v>15.120000000000001</v>
      </c>
      <c r="W17" s="17">
        <f>[13]Novembro!$H$26</f>
        <v>13.68</v>
      </c>
      <c r="X17" s="17">
        <f>[13]Novembro!$H$27</f>
        <v>7.9200000000000008</v>
      </c>
      <c r="Y17" s="17">
        <f>[13]Novembro!$H$28</f>
        <v>23.400000000000002</v>
      </c>
      <c r="Z17" s="17">
        <f>[13]Novembro!$H$29</f>
        <v>14.76</v>
      </c>
      <c r="AA17" s="17">
        <f>[13]Novembro!$H$30</f>
        <v>9.3600000000000012</v>
      </c>
      <c r="AB17" s="17">
        <f>[13]Novembro!$H$31</f>
        <v>10.08</v>
      </c>
      <c r="AC17" s="17">
        <f>[13]Novembro!$H$32</f>
        <v>20.52</v>
      </c>
      <c r="AD17" s="17">
        <f>[13]Novembro!$H$33</f>
        <v>27</v>
      </c>
      <c r="AE17" s="17">
        <f>[13]Novembro!$H$34</f>
        <v>21.240000000000002</v>
      </c>
      <c r="AF17" s="36">
        <f t="shared" si="3"/>
        <v>36.72</v>
      </c>
    </row>
    <row r="18" spans="1:33" ht="17.100000000000001" customHeight="1" x14ac:dyDescent="0.2">
      <c r="A18" s="15" t="s">
        <v>9</v>
      </c>
      <c r="B18" s="17">
        <f>[14]Novembro!$H$5</f>
        <v>19.440000000000001</v>
      </c>
      <c r="C18" s="17">
        <f>[14]Novembro!$H$6</f>
        <v>18.720000000000002</v>
      </c>
      <c r="D18" s="17">
        <f>[14]Novembro!$H$7</f>
        <v>18.720000000000002</v>
      </c>
      <c r="E18" s="17">
        <f>[14]Novembro!$H$8</f>
        <v>21.6</v>
      </c>
      <c r="F18" s="17">
        <f>[14]Novembro!$H$9</f>
        <v>11.520000000000001</v>
      </c>
      <c r="G18" s="17">
        <f>[14]Novembro!$H$10</f>
        <v>19.079999999999998</v>
      </c>
      <c r="H18" s="17">
        <f>[14]Novembro!$H$11</f>
        <v>28.08</v>
      </c>
      <c r="I18" s="17">
        <f>[14]Novembro!$H$12</f>
        <v>19.079999999999998</v>
      </c>
      <c r="J18" s="17">
        <f>[14]Novembro!$H$13</f>
        <v>8.2799999999999994</v>
      </c>
      <c r="K18" s="17">
        <f>[14]Novembro!$H$14</f>
        <v>15.48</v>
      </c>
      <c r="L18" s="17">
        <f>[14]Novembro!$H$15</f>
        <v>27</v>
      </c>
      <c r="M18" s="17">
        <f>[14]Novembro!$H$16</f>
        <v>26.28</v>
      </c>
      <c r="N18" s="17">
        <f>[14]Novembro!$H$17</f>
        <v>19.079999999999998</v>
      </c>
      <c r="O18" s="17">
        <f>[14]Novembro!$H$18</f>
        <v>23.759999999999998</v>
      </c>
      <c r="P18" s="17">
        <f>[14]Novembro!$H$19</f>
        <v>16.920000000000002</v>
      </c>
      <c r="Q18" s="17">
        <f>[14]Novembro!$H$20</f>
        <v>14.4</v>
      </c>
      <c r="R18" s="17">
        <f>[14]Novembro!$H$21</f>
        <v>13.32</v>
      </c>
      <c r="S18" s="17">
        <f>[14]Novembro!$H$22</f>
        <v>17.64</v>
      </c>
      <c r="T18" s="17">
        <f>[14]Novembro!$H$23</f>
        <v>28.08</v>
      </c>
      <c r="U18" s="17">
        <f>[14]Novembro!$H$24</f>
        <v>13.68</v>
      </c>
      <c r="V18" s="17">
        <f>[14]Novembro!$H$25</f>
        <v>16.2</v>
      </c>
      <c r="W18" s="17">
        <f>[14]Novembro!$H$26</f>
        <v>16.920000000000002</v>
      </c>
      <c r="X18" s="17">
        <f>[14]Novembro!$H$27</f>
        <v>13.32</v>
      </c>
      <c r="Y18" s="17">
        <f>[14]Novembro!$H$28</f>
        <v>21.6</v>
      </c>
      <c r="Z18" s="17">
        <f>[14]Novembro!$H$29</f>
        <v>21.6</v>
      </c>
      <c r="AA18" s="17">
        <f>[14]Novembro!$H$30</f>
        <v>23.400000000000002</v>
      </c>
      <c r="AB18" s="17">
        <f>[14]Novembro!$H$31</f>
        <v>9</v>
      </c>
      <c r="AC18" s="17">
        <f>[14]Novembro!$H$32</f>
        <v>16.920000000000002</v>
      </c>
      <c r="AD18" s="17">
        <f>[14]Novembro!$H$33</f>
        <v>18.720000000000002</v>
      </c>
      <c r="AE18" s="17">
        <f>[14]Novembro!$H$34</f>
        <v>18.720000000000002</v>
      </c>
      <c r="AF18" s="36">
        <f t="shared" si="3"/>
        <v>28.08</v>
      </c>
    </row>
    <row r="19" spans="1:33" ht="17.100000000000001" customHeight="1" x14ac:dyDescent="0.2">
      <c r="A19" s="15" t="s">
        <v>47</v>
      </c>
      <c r="B19" s="17">
        <f>[15]Novembro!$H$5</f>
        <v>15.48</v>
      </c>
      <c r="C19" s="17">
        <f>[15]Novembro!$H$6</f>
        <v>14.4</v>
      </c>
      <c r="D19" s="17">
        <f>[15]Novembro!$H$7</f>
        <v>14.04</v>
      </c>
      <c r="E19" s="17">
        <f>[15]Novembro!$H$8</f>
        <v>16.920000000000002</v>
      </c>
      <c r="F19" s="17">
        <f>[15]Novembro!$H$9</f>
        <v>10.44</v>
      </c>
      <c r="G19" s="17">
        <f>[15]Novembro!$H$10</f>
        <v>28.8</v>
      </c>
      <c r="H19" s="17">
        <f>[15]Novembro!$H$11</f>
        <v>17.28</v>
      </c>
      <c r="I19" s="17">
        <f>[15]Novembro!$H$12</f>
        <v>11.16</v>
      </c>
      <c r="J19" s="17">
        <f>[15]Novembro!$H$13</f>
        <v>10.8</v>
      </c>
      <c r="K19" s="17">
        <f>[15]Novembro!$H$14</f>
        <v>10.08</v>
      </c>
      <c r="L19" s="17">
        <f>[15]Novembro!$H$15</f>
        <v>16.2</v>
      </c>
      <c r="M19" s="17">
        <f>[15]Novembro!$H$16</f>
        <v>14.76</v>
      </c>
      <c r="N19" s="17">
        <f>[15]Novembro!$H$17</f>
        <v>12.96</v>
      </c>
      <c r="O19" s="17">
        <f>[15]Novembro!$H$18</f>
        <v>11.879999999999999</v>
      </c>
      <c r="P19" s="17">
        <f>[15]Novembro!$H$19</f>
        <v>6.48</v>
      </c>
      <c r="Q19" s="17">
        <f>[15]Novembro!$H$20</f>
        <v>11.16</v>
      </c>
      <c r="R19" s="17">
        <f>[15]Novembro!$H$21</f>
        <v>12.24</v>
      </c>
      <c r="S19" s="17">
        <f>[15]Novembro!$H$22</f>
        <v>18.36</v>
      </c>
      <c r="T19" s="17">
        <f>[15]Novembro!$H$23</f>
        <v>16.559999999999999</v>
      </c>
      <c r="U19" s="17">
        <f>[15]Novembro!$H$24</f>
        <v>23.040000000000003</v>
      </c>
      <c r="V19" s="17">
        <f>[15]Novembro!$H$25</f>
        <v>13.68</v>
      </c>
      <c r="W19" s="17">
        <f>[15]Novembro!$H$26</f>
        <v>13.68</v>
      </c>
      <c r="X19" s="17">
        <f>[15]Novembro!$H$27</f>
        <v>6.84</v>
      </c>
      <c r="Y19" s="17">
        <f>[15]Novembro!$H$28</f>
        <v>17.28</v>
      </c>
      <c r="Z19" s="17">
        <f>[15]Novembro!$H$29</f>
        <v>16.559999999999999</v>
      </c>
      <c r="AA19" s="17">
        <f>[15]Novembro!$H$30</f>
        <v>13.68</v>
      </c>
      <c r="AB19" s="17">
        <f>[15]Novembro!$H$31</f>
        <v>14.4</v>
      </c>
      <c r="AC19" s="17">
        <f>[15]Novembro!$H$32</f>
        <v>12.6</v>
      </c>
      <c r="AD19" s="17">
        <f>[15]Novembro!$H$33</f>
        <v>16.920000000000002</v>
      </c>
      <c r="AE19" s="17">
        <f>[15]Novembro!$H$34</f>
        <v>19.8</v>
      </c>
      <c r="AF19" s="36">
        <f t="shared" si="3"/>
        <v>28.8</v>
      </c>
    </row>
    <row r="20" spans="1:33" ht="17.100000000000001" customHeight="1" x14ac:dyDescent="0.2">
      <c r="A20" s="15" t="s">
        <v>10</v>
      </c>
      <c r="B20" s="17">
        <f>[16]Novembro!$H$5</f>
        <v>9</v>
      </c>
      <c r="C20" s="17">
        <f>[16]Novembro!$H$6</f>
        <v>7.5600000000000005</v>
      </c>
      <c r="D20" s="17">
        <f>[16]Novembro!$H$7</f>
        <v>5.04</v>
      </c>
      <c r="E20" s="17">
        <f>[16]Novembro!$H$8</f>
        <v>2.52</v>
      </c>
      <c r="F20" s="17">
        <f>[16]Novembro!$H$9</f>
        <v>1.8</v>
      </c>
      <c r="G20" s="17">
        <f>[16]Novembro!$H$10</f>
        <v>7.9200000000000008</v>
      </c>
      <c r="H20" s="17">
        <f>[16]Novembro!$H$11</f>
        <v>13.68</v>
      </c>
      <c r="I20" s="17">
        <f>[16]Novembro!$H$12</f>
        <v>3.24</v>
      </c>
      <c r="J20" s="17">
        <f>[16]Novembro!$H$13</f>
        <v>9.3600000000000012</v>
      </c>
      <c r="K20" s="17">
        <f>[16]Novembro!$H$14</f>
        <v>8.64</v>
      </c>
      <c r="L20" s="17">
        <f>[16]Novembro!$H$15</f>
        <v>16.920000000000002</v>
      </c>
      <c r="M20" s="17">
        <f>[16]Novembro!$H$16</f>
        <v>26.28</v>
      </c>
      <c r="N20" s="17">
        <f>[16]Novembro!$H$17</f>
        <v>5.04</v>
      </c>
      <c r="O20" s="17">
        <f>[16]Novembro!$H$18</f>
        <v>3.9600000000000004</v>
      </c>
      <c r="P20" s="17">
        <f>[16]Novembro!$H$19</f>
        <v>2.52</v>
      </c>
      <c r="Q20" s="17">
        <f>[16]Novembro!$H$20</f>
        <v>1.8</v>
      </c>
      <c r="R20" s="17">
        <f>[16]Novembro!$H$21</f>
        <v>2.16</v>
      </c>
      <c r="S20" s="17">
        <f>[16]Novembro!$H$22</f>
        <v>6.48</v>
      </c>
      <c r="T20" s="17">
        <f>[16]Novembro!$H$23</f>
        <v>9</v>
      </c>
      <c r="U20" s="17">
        <f>[16]Novembro!$H$24</f>
        <v>1.8</v>
      </c>
      <c r="V20" s="17">
        <f>[16]Novembro!$H$25</f>
        <v>3.6</v>
      </c>
      <c r="W20" s="17">
        <f>[16]Novembro!$H$26</f>
        <v>0.72000000000000008</v>
      </c>
      <c r="X20" s="17">
        <f>[16]Novembro!$H$27</f>
        <v>1.08</v>
      </c>
      <c r="Y20" s="17">
        <f>[16]Novembro!$H$28</f>
        <v>6.12</v>
      </c>
      <c r="Z20" s="17">
        <f>[16]Novembro!$H$29</f>
        <v>14.76</v>
      </c>
      <c r="AA20" s="17">
        <f>[16]Novembro!$H$30</f>
        <v>7.5600000000000005</v>
      </c>
      <c r="AB20" s="17">
        <f>[16]Novembro!$H$31</f>
        <v>8.64</v>
      </c>
      <c r="AC20" s="17">
        <f>[16]Novembro!$H$32</f>
        <v>10.44</v>
      </c>
      <c r="AD20" s="17">
        <f>[16]Novembro!$H$33</f>
        <v>18</v>
      </c>
      <c r="AE20" s="17">
        <f>[16]Novembro!$H$34</f>
        <v>6.12</v>
      </c>
      <c r="AF20" s="36">
        <f t="shared" si="3"/>
        <v>26.28</v>
      </c>
    </row>
    <row r="21" spans="1:33" ht="17.100000000000001" customHeight="1" x14ac:dyDescent="0.2">
      <c r="A21" s="15" t="s">
        <v>11</v>
      </c>
      <c r="B21" s="17">
        <f>[17]Novembro!$H$5</f>
        <v>18</v>
      </c>
      <c r="C21" s="17">
        <f>[17]Novembro!$H$6</f>
        <v>13.32</v>
      </c>
      <c r="D21" s="17">
        <f>[17]Novembro!$H$7</f>
        <v>9.7200000000000006</v>
      </c>
      <c r="E21" s="17">
        <f>[17]Novembro!$H$8</f>
        <v>21.240000000000002</v>
      </c>
      <c r="F21" s="17">
        <f>[17]Novembro!$H$9</f>
        <v>10.08</v>
      </c>
      <c r="G21" s="17">
        <f>[17]Novembro!$H$10</f>
        <v>13.68</v>
      </c>
      <c r="H21" s="17">
        <f>[17]Novembro!$H$11</f>
        <v>10.08</v>
      </c>
      <c r="I21" s="17">
        <f>[17]Novembro!$H$12</f>
        <v>14.76</v>
      </c>
      <c r="J21" s="17">
        <f>[17]Novembro!$H$13</f>
        <v>11.520000000000001</v>
      </c>
      <c r="K21" s="17">
        <f>[17]Novembro!$H$14</f>
        <v>11.879999999999999</v>
      </c>
      <c r="L21" s="17">
        <f>[17]Novembro!$H$15</f>
        <v>12.6</v>
      </c>
      <c r="M21" s="17">
        <f>[17]Novembro!$H$16</f>
        <v>16.559999999999999</v>
      </c>
      <c r="N21" s="17">
        <f>[17]Novembro!$H$17</f>
        <v>10.44</v>
      </c>
      <c r="O21" s="17">
        <f>[17]Novembro!$H$18</f>
        <v>11.879999999999999</v>
      </c>
      <c r="P21" s="17">
        <f>[17]Novembro!$H$19</f>
        <v>12.24</v>
      </c>
      <c r="Q21" s="17">
        <f>[17]Novembro!$H$20</f>
        <v>11.16</v>
      </c>
      <c r="R21" s="17">
        <f>[17]Novembro!$H$21</f>
        <v>13.32</v>
      </c>
      <c r="S21" s="17">
        <f>[17]Novembro!$H$22</f>
        <v>10.08</v>
      </c>
      <c r="T21" s="17">
        <f>[17]Novembro!$H$23</f>
        <v>26.28</v>
      </c>
      <c r="U21" s="17">
        <f>[17]Novembro!$H$24</f>
        <v>24.12</v>
      </c>
      <c r="V21" s="17">
        <f>[17]Novembro!$H$25</f>
        <v>24.840000000000003</v>
      </c>
      <c r="W21" s="17">
        <f>[17]Novembro!$H$26</f>
        <v>9.7200000000000006</v>
      </c>
      <c r="X21" s="17">
        <f>[17]Novembro!$H$27</f>
        <v>10.44</v>
      </c>
      <c r="Y21" s="17">
        <f>[17]Novembro!$H$28</f>
        <v>11.16</v>
      </c>
      <c r="Z21" s="17">
        <f>[17]Novembro!$H$29</f>
        <v>27.720000000000002</v>
      </c>
      <c r="AA21" s="17">
        <f>[17]Novembro!$H$30</f>
        <v>6.84</v>
      </c>
      <c r="AB21" s="17">
        <f>[17]Novembro!$H$31</f>
        <v>13.32</v>
      </c>
      <c r="AC21" s="17">
        <f>[17]Novembro!$H$32</f>
        <v>14.04</v>
      </c>
      <c r="AD21" s="17">
        <f>[17]Novembro!$H$33</f>
        <v>13.68</v>
      </c>
      <c r="AE21" s="17">
        <f>[17]Novembro!$H$34</f>
        <v>9.3600000000000012</v>
      </c>
      <c r="AF21" s="36">
        <f t="shared" si="3"/>
        <v>27.720000000000002</v>
      </c>
    </row>
    <row r="22" spans="1:33" ht="17.100000000000001" customHeight="1" x14ac:dyDescent="0.2">
      <c r="A22" s="15" t="s">
        <v>12</v>
      </c>
      <c r="B22" s="17">
        <f>[18]Novembro!$H$5</f>
        <v>11.520000000000001</v>
      </c>
      <c r="C22" s="17">
        <f>[18]Novembro!$H$6</f>
        <v>8.2799999999999994</v>
      </c>
      <c r="D22" s="17">
        <f>[18]Novembro!$H$7</f>
        <v>11.879999999999999</v>
      </c>
      <c r="E22" s="17">
        <f>[18]Novembro!$H$8</f>
        <v>7.9200000000000008</v>
      </c>
      <c r="F22" s="17">
        <f>[18]Novembro!$H$9</f>
        <v>7.5600000000000005</v>
      </c>
      <c r="G22" s="17">
        <f>[18]Novembro!$H$10</f>
        <v>27</v>
      </c>
      <c r="H22" s="17">
        <f>[18]Novembro!$H$11</f>
        <v>9.3600000000000012</v>
      </c>
      <c r="I22" s="17">
        <f>[18]Novembro!$H$12</f>
        <v>18.720000000000002</v>
      </c>
      <c r="J22" s="17">
        <f>[18]Novembro!$H$13</f>
        <v>7.5600000000000005</v>
      </c>
      <c r="K22" s="17">
        <f>[18]Novembro!$H$14</f>
        <v>7.2</v>
      </c>
      <c r="L22" s="17">
        <f>[18]Novembro!$H$15</f>
        <v>13.32</v>
      </c>
      <c r="M22" s="17">
        <f>[18]Novembro!$H$16</f>
        <v>18</v>
      </c>
      <c r="N22" s="17">
        <f>[18]Novembro!$H$17</f>
        <v>8.2799999999999994</v>
      </c>
      <c r="O22" s="17">
        <f>[18]Novembro!$H$18</f>
        <v>13.32</v>
      </c>
      <c r="P22" s="17">
        <f>[18]Novembro!$H$19</f>
        <v>10.8</v>
      </c>
      <c r="Q22" s="17">
        <f>[18]Novembro!$H$20</f>
        <v>9.3600000000000012</v>
      </c>
      <c r="R22" s="17">
        <f>[18]Novembro!$H$21</f>
        <v>7.5600000000000005</v>
      </c>
      <c r="S22" s="17">
        <f>[18]Novembro!$H$22</f>
        <v>10.44</v>
      </c>
      <c r="T22" s="17">
        <f>[18]Novembro!$H$23</f>
        <v>11.16</v>
      </c>
      <c r="U22" s="17">
        <f>[18]Novembro!$H$24</f>
        <v>6.84</v>
      </c>
      <c r="V22" s="17">
        <f>[18]Novembro!$H$25</f>
        <v>10.08</v>
      </c>
      <c r="W22" s="17">
        <f>[18]Novembro!$H$26</f>
        <v>11.520000000000001</v>
      </c>
      <c r="X22" s="17">
        <f>[18]Novembro!$H$27</f>
        <v>8.64</v>
      </c>
      <c r="Y22" s="17">
        <f>[18]Novembro!$H$28</f>
        <v>12.24</v>
      </c>
      <c r="Z22" s="17">
        <f>[18]Novembro!$H$29</f>
        <v>16.2</v>
      </c>
      <c r="AA22" s="17">
        <f>[18]Novembro!$H$30</f>
        <v>16.559999999999999</v>
      </c>
      <c r="AB22" s="17">
        <f>[18]Novembro!$H$31</f>
        <v>9.3600000000000012</v>
      </c>
      <c r="AC22" s="17">
        <f>[18]Novembro!$H$32</f>
        <v>20.16</v>
      </c>
      <c r="AD22" s="17">
        <f>[18]Novembro!$H$33</f>
        <v>10.8</v>
      </c>
      <c r="AE22" s="17">
        <f>[18]Novembro!$H$34</f>
        <v>10.8</v>
      </c>
      <c r="AF22" s="36">
        <f t="shared" si="3"/>
        <v>27</v>
      </c>
    </row>
    <row r="23" spans="1:33" ht="17.100000000000001" customHeight="1" x14ac:dyDescent="0.2">
      <c r="A23" s="15" t="s">
        <v>13</v>
      </c>
      <c r="B23" s="17" t="str">
        <f>[19]Novembro!$H$5</f>
        <v>*</v>
      </c>
      <c r="C23" s="17" t="str">
        <f>[19]Novembro!$H$6</f>
        <v>*</v>
      </c>
      <c r="D23" s="87" t="str">
        <f>[19]Novembro!$H$7</f>
        <v>*</v>
      </c>
      <c r="E23" s="87" t="str">
        <f>[19]Novembro!$H$8</f>
        <v>*</v>
      </c>
      <c r="F23" s="17">
        <f>[19]Novembro!$H$9</f>
        <v>9</v>
      </c>
      <c r="G23" s="17">
        <f>[19]Novembro!$H$10</f>
        <v>44.28</v>
      </c>
      <c r="H23" s="17">
        <f>[19]Novembro!$H$11</f>
        <v>18.36</v>
      </c>
      <c r="I23" s="17">
        <f>[19]Novembro!$H$12</f>
        <v>17.28</v>
      </c>
      <c r="J23" s="17">
        <f>[19]Novembro!$H$13</f>
        <v>11.879999999999999</v>
      </c>
      <c r="K23" s="17">
        <f>[19]Novembro!$H$14</f>
        <v>10.44</v>
      </c>
      <c r="L23" s="17">
        <f>[19]Novembro!$H$15</f>
        <v>22.32</v>
      </c>
      <c r="M23" s="17">
        <f>[19]Novembro!$H$16</f>
        <v>32.4</v>
      </c>
      <c r="N23" s="17">
        <f>[19]Novembro!$H$17</f>
        <v>19.8</v>
      </c>
      <c r="O23" s="17">
        <f>[19]Novembro!$H$18</f>
        <v>19.440000000000001</v>
      </c>
      <c r="P23" s="17">
        <f>[19]Novembro!$H$19</f>
        <v>15.48</v>
      </c>
      <c r="Q23" s="17">
        <f>[19]Novembro!$H$20</f>
        <v>15.840000000000002</v>
      </c>
      <c r="R23" s="17">
        <f>[19]Novembro!$H$21</f>
        <v>15.48</v>
      </c>
      <c r="S23" s="17">
        <f>[19]Novembro!$H$22</f>
        <v>17.64</v>
      </c>
      <c r="T23" s="17">
        <f>[19]Novembro!$H$23</f>
        <v>21.6</v>
      </c>
      <c r="U23" s="17">
        <f>[19]Novembro!$H$24</f>
        <v>15.48</v>
      </c>
      <c r="V23" s="17">
        <f>[19]Novembro!$H$25</f>
        <v>24.840000000000003</v>
      </c>
      <c r="W23" s="17">
        <f>[19]Novembro!$H$26</f>
        <v>38.519999999999996</v>
      </c>
      <c r="X23" s="17">
        <f>[19]Novembro!$H$27</f>
        <v>10.44</v>
      </c>
      <c r="Y23" s="17">
        <f>[19]Novembro!$H$28</f>
        <v>18.36</v>
      </c>
      <c r="Z23" s="17">
        <f>[19]Novembro!$H$29</f>
        <v>24.12</v>
      </c>
      <c r="AA23" s="17">
        <f>[19]Novembro!$H$30</f>
        <v>25.56</v>
      </c>
      <c r="AB23" s="17">
        <f>[19]Novembro!$H$31</f>
        <v>12.6</v>
      </c>
      <c r="AC23" s="17">
        <f>[19]Novembro!$H$32</f>
        <v>16.559999999999999</v>
      </c>
      <c r="AD23" s="17">
        <f>[19]Novembro!$H$33</f>
        <v>12.6</v>
      </c>
      <c r="AE23" s="17">
        <f>[19]Novembro!$H$34</f>
        <v>25.56</v>
      </c>
      <c r="AF23" s="36">
        <f t="shared" si="3"/>
        <v>44.28</v>
      </c>
      <c r="AG23" s="44" t="s">
        <v>52</v>
      </c>
    </row>
    <row r="24" spans="1:33" ht="17.100000000000001" customHeight="1" x14ac:dyDescent="0.2">
      <c r="A24" s="15" t="s">
        <v>14</v>
      </c>
      <c r="B24" s="17">
        <f>[20]Novembro!$H$5</f>
        <v>12.96</v>
      </c>
      <c r="C24" s="17">
        <f>[20]Novembro!$H$6</f>
        <v>17.64</v>
      </c>
      <c r="D24" s="17">
        <f>[20]Novembro!$H$7</f>
        <v>21.96</v>
      </c>
      <c r="E24" s="17">
        <f>[20]Novembro!$H$8</f>
        <v>12.6</v>
      </c>
      <c r="F24" s="17">
        <f>[20]Novembro!$H$9</f>
        <v>12.24</v>
      </c>
      <c r="G24" s="17">
        <f>[20]Novembro!$H$10</f>
        <v>15.120000000000001</v>
      </c>
      <c r="H24" s="17">
        <f>[20]Novembro!$H$11</f>
        <v>20.52</v>
      </c>
      <c r="I24" s="17">
        <f>[20]Novembro!$H$12</f>
        <v>22.68</v>
      </c>
      <c r="J24" s="17">
        <f>[20]Novembro!$H$13</f>
        <v>12.6</v>
      </c>
      <c r="K24" s="17">
        <f>[20]Novembro!$H$14</f>
        <v>15.840000000000002</v>
      </c>
      <c r="L24" s="17">
        <f>[20]Novembro!$H$15</f>
        <v>26.64</v>
      </c>
      <c r="M24" s="17">
        <f>[20]Novembro!$H$16</f>
        <v>18</v>
      </c>
      <c r="N24" s="17">
        <f>[20]Novembro!$H$17</f>
        <v>6.48</v>
      </c>
      <c r="O24" s="17">
        <f>[20]Novembro!$H$18</f>
        <v>18.36</v>
      </c>
      <c r="P24" s="17">
        <f>[20]Novembro!$H$19</f>
        <v>16.2</v>
      </c>
      <c r="Q24" s="17">
        <f>[20]Novembro!$H$20</f>
        <v>15.48</v>
      </c>
      <c r="R24" s="17">
        <f>[20]Novembro!$H$21</f>
        <v>19.8</v>
      </c>
      <c r="S24" s="17">
        <f>[20]Novembro!$H$22</f>
        <v>14.04</v>
      </c>
      <c r="T24" s="17">
        <f>[20]Novembro!$H$23</f>
        <v>19.8</v>
      </c>
      <c r="U24" s="17">
        <f>[20]Novembro!$H$24</f>
        <v>24.12</v>
      </c>
      <c r="V24" s="17">
        <f>[20]Novembro!$H$25</f>
        <v>11.879999999999999</v>
      </c>
      <c r="W24" s="17">
        <f>[20]Novembro!$H$26</f>
        <v>21.240000000000002</v>
      </c>
      <c r="X24" s="17">
        <f>[20]Novembro!$H$27</f>
        <v>18.720000000000002</v>
      </c>
      <c r="Y24" s="17">
        <f>[20]Novembro!$H$28</f>
        <v>17.28</v>
      </c>
      <c r="Z24" s="17">
        <f>[20]Novembro!$H$29</f>
        <v>15.840000000000002</v>
      </c>
      <c r="AA24" s="17">
        <f>[20]Novembro!$H$30</f>
        <v>11.879999999999999</v>
      </c>
      <c r="AB24" s="17">
        <f>[20]Novembro!$H$31</f>
        <v>8.2799999999999994</v>
      </c>
      <c r="AC24" s="17">
        <f>[20]Novembro!$H$32</f>
        <v>18.720000000000002</v>
      </c>
      <c r="AD24" s="17">
        <f>[20]Novembro!$H$33</f>
        <v>11.520000000000001</v>
      </c>
      <c r="AE24" s="17">
        <f>[20]Novembro!$H$34</f>
        <v>12.6</v>
      </c>
      <c r="AF24" s="36">
        <f t="shared" si="3"/>
        <v>26.64</v>
      </c>
    </row>
    <row r="25" spans="1:33" ht="17.100000000000001" customHeight="1" x14ac:dyDescent="0.2">
      <c r="A25" s="15" t="s">
        <v>15</v>
      </c>
      <c r="B25" s="17">
        <f>[21]Novembro!$H$5</f>
        <v>21.240000000000002</v>
      </c>
      <c r="C25" s="17">
        <f>[21]Novembro!$H$6</f>
        <v>13.32</v>
      </c>
      <c r="D25" s="17">
        <f>[21]Novembro!$H$7</f>
        <v>19.8</v>
      </c>
      <c r="E25" s="17">
        <f>[21]Novembro!$H$8</f>
        <v>16.2</v>
      </c>
      <c r="F25" s="17">
        <f>[21]Novembro!$H$9</f>
        <v>10.08</v>
      </c>
      <c r="G25" s="17">
        <f>[21]Novembro!$H$10</f>
        <v>19.8</v>
      </c>
      <c r="H25" s="17">
        <f>[21]Novembro!$H$11</f>
        <v>15.120000000000001</v>
      </c>
      <c r="I25" s="17">
        <f>[21]Novembro!$H$12</f>
        <v>19.8</v>
      </c>
      <c r="J25" s="17">
        <f>[21]Novembro!$H$13</f>
        <v>15.120000000000001</v>
      </c>
      <c r="K25" s="17">
        <f>[21]Novembro!$H$14</f>
        <v>14.76</v>
      </c>
      <c r="L25" s="17">
        <f>[21]Novembro!$H$15</f>
        <v>19.440000000000001</v>
      </c>
      <c r="M25" s="17">
        <f>[21]Novembro!$H$16</f>
        <v>19.440000000000001</v>
      </c>
      <c r="N25" s="17">
        <f>[21]Novembro!$H$17</f>
        <v>13.32</v>
      </c>
      <c r="O25" s="17">
        <f>[21]Novembro!$H$18</f>
        <v>15.840000000000002</v>
      </c>
      <c r="P25" s="17">
        <f>[21]Novembro!$H$19</f>
        <v>14.04</v>
      </c>
      <c r="Q25" s="17">
        <f>[21]Novembro!$H$20</f>
        <v>13.32</v>
      </c>
      <c r="R25" s="17">
        <f>[21]Novembro!$H$21</f>
        <v>12.6</v>
      </c>
      <c r="S25" s="17">
        <f>[21]Novembro!$H$22</f>
        <v>19.079999999999998</v>
      </c>
      <c r="T25" s="17">
        <f>[21]Novembro!$H$23</f>
        <v>18.36</v>
      </c>
      <c r="U25" s="17">
        <f>[21]Novembro!$H$24</f>
        <v>19.079999999999998</v>
      </c>
      <c r="V25" s="17">
        <f>[21]Novembro!$H$25</f>
        <v>12.96</v>
      </c>
      <c r="W25" s="17">
        <f>[21]Novembro!$H$26</f>
        <v>15.48</v>
      </c>
      <c r="X25" s="17">
        <f>[21]Novembro!$H$27</f>
        <v>7.5600000000000005</v>
      </c>
      <c r="Y25" s="17">
        <f>[21]Novembro!$H$28</f>
        <v>19.079999999999998</v>
      </c>
      <c r="Z25" s="17">
        <f>[21]Novembro!$H$29</f>
        <v>15.48</v>
      </c>
      <c r="AA25" s="17">
        <f>[21]Novembro!$H$30</f>
        <v>13.32</v>
      </c>
      <c r="AB25" s="17">
        <f>[21]Novembro!$H$31</f>
        <v>10.44</v>
      </c>
      <c r="AC25" s="17">
        <f>[21]Novembro!$H$32</f>
        <v>11.520000000000001</v>
      </c>
      <c r="AD25" s="17">
        <f>[21]Novembro!$H$33</f>
        <v>22.68</v>
      </c>
      <c r="AE25" s="17">
        <f>[21]Novembro!$H$34</f>
        <v>15.48</v>
      </c>
      <c r="AF25" s="36">
        <f t="shared" si="3"/>
        <v>22.68</v>
      </c>
    </row>
    <row r="26" spans="1:33" ht="17.100000000000001" customHeight="1" x14ac:dyDescent="0.2">
      <c r="A26" s="15" t="s">
        <v>16</v>
      </c>
      <c r="B26" s="17">
        <f>[22]Novembro!$H$5</f>
        <v>15.120000000000001</v>
      </c>
      <c r="C26" s="17">
        <f>[22]Novembro!$H$6</f>
        <v>6.12</v>
      </c>
      <c r="D26" s="17">
        <f>[22]Novembro!$H$7</f>
        <v>11.16</v>
      </c>
      <c r="E26" s="17">
        <f>[22]Novembro!$H$8</f>
        <v>14.76</v>
      </c>
      <c r="F26" s="17">
        <f>[22]Novembro!$H$9</f>
        <v>13.32</v>
      </c>
      <c r="G26" s="17">
        <f>[22]Novembro!$H$10</f>
        <v>17.28</v>
      </c>
      <c r="H26" s="17">
        <f>[22]Novembro!$H$11</f>
        <v>12.6</v>
      </c>
      <c r="I26" s="17">
        <f>[22]Novembro!$H$12</f>
        <v>14.4</v>
      </c>
      <c r="J26" s="17">
        <f>[22]Novembro!$H$13</f>
        <v>0.36000000000000004</v>
      </c>
      <c r="K26" s="17">
        <f>[22]Novembro!$H$14</f>
        <v>10.08</v>
      </c>
      <c r="L26" s="17">
        <f>[22]Novembro!$H$15</f>
        <v>15.840000000000002</v>
      </c>
      <c r="M26" s="17">
        <f>[22]Novembro!$H$16</f>
        <v>22.68</v>
      </c>
      <c r="N26" s="17">
        <f>[22]Novembro!$H$17</f>
        <v>11.16</v>
      </c>
      <c r="O26" s="17">
        <f>[22]Novembro!$H$18</f>
        <v>13.68</v>
      </c>
      <c r="P26" s="17">
        <f>[22]Novembro!$H$19</f>
        <v>0.36000000000000004</v>
      </c>
      <c r="Q26" s="17">
        <f>[22]Novembro!$H$20</f>
        <v>1.8</v>
      </c>
      <c r="R26" s="17">
        <f>[22]Novembro!$H$21</f>
        <v>0.36000000000000004</v>
      </c>
      <c r="S26" s="17">
        <f>[22]Novembro!$H$22</f>
        <v>12.96</v>
      </c>
      <c r="T26" s="17">
        <f>[22]Novembro!$H$23</f>
        <v>22.68</v>
      </c>
      <c r="U26" s="17">
        <f>[22]Novembro!$H$24</f>
        <v>21.96</v>
      </c>
      <c r="V26" s="17">
        <f>[22]Novembro!$H$25</f>
        <v>0</v>
      </c>
      <c r="W26" s="17">
        <f>[22]Novembro!$H$26</f>
        <v>0.72000000000000008</v>
      </c>
      <c r="X26" s="17">
        <f>[22]Novembro!$H$27</f>
        <v>0</v>
      </c>
      <c r="Y26" s="17">
        <f>[22]Novembro!$H$28</f>
        <v>0.72000000000000008</v>
      </c>
      <c r="Z26" s="17">
        <f>[22]Novembro!$H$29</f>
        <v>3.24</v>
      </c>
      <c r="AA26" s="17">
        <f>[22]Novembro!$H$30</f>
        <v>0.36000000000000004</v>
      </c>
      <c r="AB26" s="17">
        <f>[22]Novembro!$H$31</f>
        <v>2.16</v>
      </c>
      <c r="AC26" s="17">
        <f>[22]Novembro!$H$32</f>
        <v>18.36</v>
      </c>
      <c r="AD26" s="17">
        <f>[22]Novembro!$H$33</f>
        <v>4.6800000000000006</v>
      </c>
      <c r="AE26" s="17">
        <f>[22]Novembro!$H$34</f>
        <v>10.08</v>
      </c>
      <c r="AF26" s="36">
        <f t="shared" si="3"/>
        <v>22.68</v>
      </c>
    </row>
    <row r="27" spans="1:33" ht="17.100000000000001" customHeight="1" x14ac:dyDescent="0.2">
      <c r="A27" s="15" t="s">
        <v>17</v>
      </c>
      <c r="B27" s="17">
        <f>[23]Novembro!$H$5</f>
        <v>0</v>
      </c>
      <c r="C27" s="17">
        <f>[23]Novembro!$H$6</f>
        <v>0</v>
      </c>
      <c r="D27" s="17">
        <f>[23]Novembro!$H$7</f>
        <v>0</v>
      </c>
      <c r="E27" s="17">
        <f>[23]Novembro!$H$8</f>
        <v>0</v>
      </c>
      <c r="F27" s="17">
        <f>[23]Novembro!$H$9</f>
        <v>0</v>
      </c>
      <c r="G27" s="17">
        <f>[23]Novembro!$H$10</f>
        <v>0</v>
      </c>
      <c r="H27" s="17">
        <f>[23]Novembro!$H$11</f>
        <v>0</v>
      </c>
      <c r="I27" s="17">
        <f>[23]Novembro!$H$12</f>
        <v>0</v>
      </c>
      <c r="J27" s="17">
        <f>[23]Novembro!$H$13</f>
        <v>0</v>
      </c>
      <c r="K27" s="17">
        <f>[23]Novembro!$H$14</f>
        <v>0</v>
      </c>
      <c r="L27" s="17">
        <f>[23]Novembro!$H$15</f>
        <v>0</v>
      </c>
      <c r="M27" s="17">
        <f>[23]Novembro!$H$16</f>
        <v>0</v>
      </c>
      <c r="N27" s="17">
        <f>[23]Novembro!$H$17</f>
        <v>0</v>
      </c>
      <c r="O27" s="17">
        <f>[23]Novembro!$H$18</f>
        <v>0</v>
      </c>
      <c r="P27" s="17">
        <f>[23]Novembro!$H$19</f>
        <v>0</v>
      </c>
      <c r="Q27" s="17">
        <f>[23]Novembro!$H$20</f>
        <v>0</v>
      </c>
      <c r="R27" s="17">
        <f>[23]Novembro!$H$21</f>
        <v>0</v>
      </c>
      <c r="S27" s="17">
        <f>[23]Novembro!$H$22</f>
        <v>0</v>
      </c>
      <c r="T27" s="17">
        <f>[23]Novembro!$H$23</f>
        <v>0</v>
      </c>
      <c r="U27" s="17">
        <f>[23]Novembro!$H$24</f>
        <v>0</v>
      </c>
      <c r="V27" s="17">
        <f>[23]Novembro!$H$25</f>
        <v>0</v>
      </c>
      <c r="W27" s="17">
        <f>[23]Novembro!$H$26</f>
        <v>0</v>
      </c>
      <c r="X27" s="17">
        <f>[23]Novembro!$H$27</f>
        <v>0</v>
      </c>
      <c r="Y27" s="17">
        <f>[23]Novembro!$H$28</f>
        <v>0</v>
      </c>
      <c r="Z27" s="17">
        <f>[23]Novembro!$H$29</f>
        <v>0</v>
      </c>
      <c r="AA27" s="17">
        <f>[23]Novembro!$H$30</f>
        <v>0</v>
      </c>
      <c r="AB27" s="17">
        <f>[23]Novembro!$H$31</f>
        <v>0</v>
      </c>
      <c r="AC27" s="17">
        <f>[23]Novembro!$H$32</f>
        <v>0</v>
      </c>
      <c r="AD27" s="17">
        <f>[23]Novembro!$H$33</f>
        <v>0</v>
      </c>
      <c r="AE27" s="17">
        <f>[23]Novembro!$H$34</f>
        <v>0</v>
      </c>
      <c r="AF27" s="36">
        <f>MAX(B27:AE27)</f>
        <v>0</v>
      </c>
    </row>
    <row r="28" spans="1:33" ht="17.100000000000001" customHeight="1" x14ac:dyDescent="0.2">
      <c r="A28" s="15" t="s">
        <v>18</v>
      </c>
      <c r="B28" s="17">
        <f>[24]Novembro!$H$5</f>
        <v>26.28</v>
      </c>
      <c r="C28" s="17">
        <f>[24]Novembro!$H$6</f>
        <v>22.68</v>
      </c>
      <c r="D28" s="17">
        <f>[24]Novembro!$H$7</f>
        <v>14.76</v>
      </c>
      <c r="E28" s="17">
        <f>[24]Novembro!$H$8</f>
        <v>22.68</v>
      </c>
      <c r="F28" s="17">
        <f>[24]Novembro!$H$9</f>
        <v>17.64</v>
      </c>
      <c r="G28" s="17">
        <f>[24]Novembro!$H$10</f>
        <v>19.8</v>
      </c>
      <c r="H28" s="17">
        <f>[24]Novembro!$H$11</f>
        <v>27.36</v>
      </c>
      <c r="I28" s="17">
        <f>[24]Novembro!$H$12</f>
        <v>14.76</v>
      </c>
      <c r="J28" s="17">
        <f>[24]Novembro!$H$13</f>
        <v>2.52</v>
      </c>
      <c r="K28" s="17">
        <f>[24]Novembro!$H$14</f>
        <v>25.56</v>
      </c>
      <c r="L28" s="17">
        <f>[24]Novembro!$H$15</f>
        <v>21.6</v>
      </c>
      <c r="M28" s="17">
        <f>[24]Novembro!$H$16</f>
        <v>28.44</v>
      </c>
      <c r="N28" s="17">
        <f>[24]Novembro!$H$17</f>
        <v>20.52</v>
      </c>
      <c r="O28" s="17">
        <f>[24]Novembro!$H$18</f>
        <v>24.48</v>
      </c>
      <c r="P28" s="17">
        <f>[24]Novembro!$H$19</f>
        <v>20.52</v>
      </c>
      <c r="Q28" s="17">
        <f>[24]Novembro!$H$20</f>
        <v>12.24</v>
      </c>
      <c r="R28" s="17" t="str">
        <f>[24]Novembro!$H$21</f>
        <v>*</v>
      </c>
      <c r="S28" s="17">
        <f>[24]Novembro!$H$22</f>
        <v>27.36</v>
      </c>
      <c r="T28" s="17">
        <f>[24]Novembro!$H$23</f>
        <v>28.08</v>
      </c>
      <c r="U28" s="17">
        <f>[24]Novembro!$H$24</f>
        <v>24.48</v>
      </c>
      <c r="V28" s="17">
        <f>[24]Novembro!$H$25</f>
        <v>20.88</v>
      </c>
      <c r="W28" s="17">
        <f>[24]Novembro!$H$26</f>
        <v>27.36</v>
      </c>
      <c r="X28" s="17">
        <f>[24]Novembro!$H$27</f>
        <v>19.8</v>
      </c>
      <c r="Y28" s="17">
        <f>[24]Novembro!$H$28</f>
        <v>11.16</v>
      </c>
      <c r="Z28" s="17">
        <f>[24]Novembro!$H$29</f>
        <v>32.04</v>
      </c>
      <c r="AA28" s="17">
        <f>[24]Novembro!$H$30</f>
        <v>11.520000000000001</v>
      </c>
      <c r="AB28" s="17">
        <f>[24]Novembro!$H$31</f>
        <v>2.52</v>
      </c>
      <c r="AC28" s="17">
        <f>[24]Novembro!$H$32</f>
        <v>13.68</v>
      </c>
      <c r="AD28" s="17">
        <f>[24]Novembro!$H$33</f>
        <v>3.9600000000000004</v>
      </c>
      <c r="AE28" s="17">
        <f>[24]Novembro!$H$34</f>
        <v>24.12</v>
      </c>
      <c r="AF28" s="36">
        <f t="shared" si="3"/>
        <v>32.04</v>
      </c>
    </row>
    <row r="29" spans="1:33" ht="17.100000000000001" customHeight="1" x14ac:dyDescent="0.2">
      <c r="A29" s="15" t="s">
        <v>19</v>
      </c>
      <c r="B29" s="17">
        <f>[25]Novembro!$H$5</f>
        <v>19.440000000000001</v>
      </c>
      <c r="C29" s="17">
        <f>[25]Novembro!$H$6</f>
        <v>16.559999999999999</v>
      </c>
      <c r="D29" s="17">
        <f>[25]Novembro!$H$7</f>
        <v>19.8</v>
      </c>
      <c r="E29" s="17">
        <f>[25]Novembro!$H$8</f>
        <v>13.68</v>
      </c>
      <c r="F29" s="17">
        <f>[25]Novembro!$H$9</f>
        <v>13.68</v>
      </c>
      <c r="G29" s="17">
        <f>[25]Novembro!$H$10</f>
        <v>20.88</v>
      </c>
      <c r="H29" s="17">
        <f>[25]Novembro!$H$11</f>
        <v>17.64</v>
      </c>
      <c r="I29" s="17">
        <f>[25]Novembro!$H$12</f>
        <v>13.32</v>
      </c>
      <c r="J29" s="17">
        <f>[25]Novembro!$H$13</f>
        <v>14.04</v>
      </c>
      <c r="K29" s="17">
        <f>[25]Novembro!$H$14</f>
        <v>16.2</v>
      </c>
      <c r="L29" s="17">
        <f>[25]Novembro!$H$15</f>
        <v>26.64</v>
      </c>
      <c r="M29" s="17">
        <f>[25]Novembro!$H$16</f>
        <v>21.6</v>
      </c>
      <c r="N29" s="17">
        <f>[25]Novembro!$H$17</f>
        <v>19.8</v>
      </c>
      <c r="O29" s="17">
        <f>[25]Novembro!$H$18</f>
        <v>17.28</v>
      </c>
      <c r="P29" s="17">
        <f>[25]Novembro!$H$19</f>
        <v>15.120000000000001</v>
      </c>
      <c r="Q29" s="17">
        <f>[25]Novembro!$H$20</f>
        <v>11.879999999999999</v>
      </c>
      <c r="R29" s="17">
        <f>[25]Novembro!$H$21</f>
        <v>12.6</v>
      </c>
      <c r="S29" s="17">
        <f>[25]Novembro!$H$22</f>
        <v>23.759999999999998</v>
      </c>
      <c r="T29" s="17">
        <f>[25]Novembro!$H$23</f>
        <v>20.88</v>
      </c>
      <c r="U29" s="17">
        <f>[25]Novembro!$H$24</f>
        <v>15.48</v>
      </c>
      <c r="V29" s="17">
        <f>[25]Novembro!$H$25</f>
        <v>21.240000000000002</v>
      </c>
      <c r="W29" s="17">
        <f>[25]Novembro!$H$26</f>
        <v>10.8</v>
      </c>
      <c r="X29" s="17">
        <f>[25]Novembro!$H$27</f>
        <v>8.2799999999999994</v>
      </c>
      <c r="Y29" s="17">
        <f>[25]Novembro!$H$28</f>
        <v>19.440000000000001</v>
      </c>
      <c r="Z29" s="17">
        <f>[25]Novembro!$H$29</f>
        <v>15.840000000000002</v>
      </c>
      <c r="AA29" s="17">
        <f>[25]Novembro!$H$30</f>
        <v>10.8</v>
      </c>
      <c r="AB29" s="17">
        <f>[25]Novembro!$H$31</f>
        <v>14.76</v>
      </c>
      <c r="AC29" s="17">
        <f>[25]Novembro!$H$32</f>
        <v>18</v>
      </c>
      <c r="AD29" s="17">
        <f>[25]Novembro!$H$33</f>
        <v>23.759999999999998</v>
      </c>
      <c r="AE29" s="17">
        <f>[25]Novembro!$H$34</f>
        <v>16.920000000000002</v>
      </c>
      <c r="AF29" s="36">
        <f t="shared" si="3"/>
        <v>26.64</v>
      </c>
    </row>
    <row r="30" spans="1:33" ht="17.100000000000001" customHeight="1" x14ac:dyDescent="0.2">
      <c r="A30" s="15" t="s">
        <v>31</v>
      </c>
      <c r="B30" s="17">
        <f>[26]Novembro!$H$5</f>
        <v>15.840000000000002</v>
      </c>
      <c r="C30" s="17">
        <f>[26]Novembro!$H$6</f>
        <v>8.2799999999999994</v>
      </c>
      <c r="D30" s="17">
        <f>[26]Novembro!$H$7</f>
        <v>14.4</v>
      </c>
      <c r="E30" s="17">
        <f>[26]Novembro!$H$8</f>
        <v>13.32</v>
      </c>
      <c r="F30" s="17">
        <f>[26]Novembro!$H$9</f>
        <v>11.879999999999999</v>
      </c>
      <c r="G30" s="17">
        <f>[26]Novembro!$H$10</f>
        <v>21.240000000000002</v>
      </c>
      <c r="H30" s="17">
        <f>[26]Novembro!$H$11</f>
        <v>14.76</v>
      </c>
      <c r="I30" s="17">
        <f>[26]Novembro!$H$12</f>
        <v>40.32</v>
      </c>
      <c r="J30" s="17">
        <f>[26]Novembro!$H$13</f>
        <v>11.16</v>
      </c>
      <c r="K30" s="17">
        <f>[26]Novembro!$H$14</f>
        <v>10.08</v>
      </c>
      <c r="L30" s="17">
        <f>[26]Novembro!$H$15</f>
        <v>14.4</v>
      </c>
      <c r="M30" s="17">
        <f>[26]Novembro!$H$16</f>
        <v>20.16</v>
      </c>
      <c r="N30" s="17">
        <f>[26]Novembro!$H$17</f>
        <v>10.44</v>
      </c>
      <c r="O30" s="17">
        <f>[26]Novembro!$H$18</f>
        <v>16.920000000000002</v>
      </c>
      <c r="P30" s="17">
        <f>[26]Novembro!$H$19</f>
        <v>13.68</v>
      </c>
      <c r="Q30" s="17">
        <f>[26]Novembro!$H$20</f>
        <v>12.96</v>
      </c>
      <c r="R30" s="17">
        <f>[26]Novembro!$H$21</f>
        <v>10.8</v>
      </c>
      <c r="S30" s="17">
        <f>[26]Novembro!$H$22</f>
        <v>16.559999999999999</v>
      </c>
      <c r="T30" s="17">
        <f>[26]Novembro!$H$23</f>
        <v>22.32</v>
      </c>
      <c r="U30" s="17">
        <f>[26]Novembro!$H$24</f>
        <v>20.52</v>
      </c>
      <c r="V30" s="17">
        <f>[26]Novembro!$H$25</f>
        <v>16.2</v>
      </c>
      <c r="W30" s="17">
        <f>[26]Novembro!$H$26</f>
        <v>21.6</v>
      </c>
      <c r="X30" s="17">
        <f>[26]Novembro!$H$27</f>
        <v>10.44</v>
      </c>
      <c r="Y30" s="17">
        <f>[26]Novembro!$H$28</f>
        <v>17.64</v>
      </c>
      <c r="Z30" s="17">
        <f>[26]Novembro!$H$29</f>
        <v>19.8</v>
      </c>
      <c r="AA30" s="17">
        <f>[26]Novembro!$H$30</f>
        <v>21.240000000000002</v>
      </c>
      <c r="AB30" s="17">
        <f>[26]Novembro!$H$31</f>
        <v>10.08</v>
      </c>
      <c r="AC30" s="17">
        <f>[26]Novembro!$H$32</f>
        <v>14.76</v>
      </c>
      <c r="AD30" s="17">
        <f>[26]Novembro!$H$33</f>
        <v>13.68</v>
      </c>
      <c r="AE30" s="17">
        <f>[26]Novembro!$H$34</f>
        <v>19.440000000000001</v>
      </c>
      <c r="AF30" s="36">
        <f t="shared" si="3"/>
        <v>40.32</v>
      </c>
    </row>
    <row r="31" spans="1:33" ht="17.100000000000001" customHeight="1" x14ac:dyDescent="0.2">
      <c r="A31" s="15" t="s">
        <v>49</v>
      </c>
      <c r="B31" s="17">
        <f>[27]Novembro!$H$5</f>
        <v>17.64</v>
      </c>
      <c r="C31" s="17">
        <f>[27]Novembro!$H$6</f>
        <v>29.880000000000003</v>
      </c>
      <c r="D31" s="17">
        <f>[27]Novembro!$H$7</f>
        <v>12.24</v>
      </c>
      <c r="E31" s="17">
        <f>[27]Novembro!$H$8</f>
        <v>21.6</v>
      </c>
      <c r="F31" s="17">
        <f>[27]Novembro!$H$9</f>
        <v>12.24</v>
      </c>
      <c r="G31" s="17">
        <f>[27]Novembro!$H$10</f>
        <v>19.079999999999998</v>
      </c>
      <c r="H31" s="17">
        <f>[27]Novembro!$H$11</f>
        <v>18.720000000000002</v>
      </c>
      <c r="I31" s="17">
        <f>[27]Novembro!$H$12</f>
        <v>51.480000000000004</v>
      </c>
      <c r="J31" s="17">
        <f>[27]Novembro!$H$13</f>
        <v>15.840000000000002</v>
      </c>
      <c r="K31" s="17">
        <f>[27]Novembro!$H$14</f>
        <v>20.52</v>
      </c>
      <c r="L31" s="17">
        <f>[27]Novembro!$H$15</f>
        <v>20.16</v>
      </c>
      <c r="M31" s="17">
        <f>[27]Novembro!$H$16</f>
        <v>23.759999999999998</v>
      </c>
      <c r="N31" s="17">
        <f>[27]Novembro!$H$17</f>
        <v>16.920000000000002</v>
      </c>
      <c r="O31" s="17">
        <f>[27]Novembro!$H$18</f>
        <v>27.720000000000002</v>
      </c>
      <c r="P31" s="17">
        <f>[27]Novembro!$H$19</f>
        <v>27</v>
      </c>
      <c r="Q31" s="17">
        <f>[27]Novembro!$H$20</f>
        <v>18.36</v>
      </c>
      <c r="R31" s="17">
        <f>[27]Novembro!$H$21</f>
        <v>24.12</v>
      </c>
      <c r="S31" s="17">
        <f>[27]Novembro!$H$22</f>
        <v>18.36</v>
      </c>
      <c r="T31" s="17">
        <f>[27]Novembro!$H$23</f>
        <v>29.880000000000003</v>
      </c>
      <c r="U31" s="17">
        <f>[27]Novembro!$H$24</f>
        <v>27.720000000000002</v>
      </c>
      <c r="V31" s="17">
        <f>[27]Novembro!$H$25</f>
        <v>23.040000000000003</v>
      </c>
      <c r="W31" s="17">
        <f>[27]Novembro!$H$26</f>
        <v>20.88</v>
      </c>
      <c r="X31" s="17">
        <f>[27]Novembro!$H$27</f>
        <v>18.720000000000002</v>
      </c>
      <c r="Y31" s="17">
        <f>[27]Novembro!$H$28</f>
        <v>21.240000000000002</v>
      </c>
      <c r="Z31" s="17">
        <f>[27]Novembro!$H$29</f>
        <v>29.52</v>
      </c>
      <c r="AA31" s="17">
        <f>[27]Novembro!$H$30</f>
        <v>36.72</v>
      </c>
      <c r="AB31" s="17">
        <f>[27]Novembro!$H$31</f>
        <v>14.04</v>
      </c>
      <c r="AC31" s="17">
        <f>[27]Novembro!$H$32</f>
        <v>16.559999999999999</v>
      </c>
      <c r="AD31" s="17">
        <f>[27]Novembro!$H$33</f>
        <v>24.12</v>
      </c>
      <c r="AE31" s="17">
        <f>[27]Novembro!$H$34</f>
        <v>25.56</v>
      </c>
      <c r="AF31" s="36">
        <f>MAX(B31:AE31)</f>
        <v>51.480000000000004</v>
      </c>
    </row>
    <row r="32" spans="1:33" ht="17.100000000000001" customHeight="1" x14ac:dyDescent="0.2">
      <c r="A32" s="15" t="s">
        <v>20</v>
      </c>
      <c r="B32" s="17">
        <f>[28]Novembro!$H$5</f>
        <v>11.16</v>
      </c>
      <c r="C32" s="17">
        <f>[28]Novembro!$H$6</f>
        <v>14.04</v>
      </c>
      <c r="D32" s="17">
        <f>[28]Novembro!$H$7</f>
        <v>10.44</v>
      </c>
      <c r="E32" s="17">
        <f>[28]Novembro!$H$8</f>
        <v>9.3600000000000012</v>
      </c>
      <c r="F32" s="17">
        <f>[28]Novembro!$H$9</f>
        <v>8.64</v>
      </c>
      <c r="G32" s="17">
        <f>[28]Novembro!$H$10</f>
        <v>13.68</v>
      </c>
      <c r="H32" s="17">
        <f>[28]Novembro!$H$11</f>
        <v>10.44</v>
      </c>
      <c r="I32" s="17">
        <f>[28]Novembro!$H$12</f>
        <v>18.36</v>
      </c>
      <c r="J32" s="17">
        <f>[28]Novembro!$H$13</f>
        <v>8.2799999999999994</v>
      </c>
      <c r="K32" s="17">
        <f>[28]Novembro!$H$14</f>
        <v>10.8</v>
      </c>
      <c r="L32" s="17">
        <f>[28]Novembro!$H$15</f>
        <v>11.16</v>
      </c>
      <c r="M32" s="17">
        <f>[28]Novembro!$H$16</f>
        <v>14.4</v>
      </c>
      <c r="N32" s="17">
        <f>[28]Novembro!$H$17</f>
        <v>10.08</v>
      </c>
      <c r="O32" s="17">
        <f>[28]Novembro!$H$18</f>
        <v>16.559999999999999</v>
      </c>
      <c r="P32" s="17">
        <f>[28]Novembro!$H$19</f>
        <v>10.08</v>
      </c>
      <c r="Q32" s="17">
        <f>[28]Novembro!$H$20</f>
        <v>11.879999999999999</v>
      </c>
      <c r="R32" s="17">
        <f>[28]Novembro!$H$21</f>
        <v>8.64</v>
      </c>
      <c r="S32" s="17">
        <f>[28]Novembro!$H$22</f>
        <v>8.64</v>
      </c>
      <c r="T32" s="17">
        <f>[28]Novembro!$H$23</f>
        <v>24.840000000000003</v>
      </c>
      <c r="U32" s="17">
        <f>[28]Novembro!$H$24</f>
        <v>15.48</v>
      </c>
      <c r="V32" s="17">
        <f>[28]Novembro!$H$25</f>
        <v>11.520000000000001</v>
      </c>
      <c r="W32" s="17">
        <f>[28]Novembro!$H$26</f>
        <v>16.2</v>
      </c>
      <c r="X32" s="17">
        <f>[28]Novembro!$H$27</f>
        <v>8.64</v>
      </c>
      <c r="Y32" s="17">
        <f>[28]Novembro!$H$28</f>
        <v>8.64</v>
      </c>
      <c r="Z32" s="17">
        <f>[28]Novembro!$H$29</f>
        <v>16.920000000000002</v>
      </c>
      <c r="AA32" s="17">
        <f>[28]Novembro!$H$30</f>
        <v>11.879999999999999</v>
      </c>
      <c r="AB32" s="17">
        <f>[28]Novembro!$H$31</f>
        <v>8.2799999999999994</v>
      </c>
      <c r="AC32" s="17">
        <f>[28]Novembro!$H$32</f>
        <v>9</v>
      </c>
      <c r="AD32" s="17">
        <f>[28]Novembro!$H$33</f>
        <v>10.8</v>
      </c>
      <c r="AE32" s="17">
        <f>[28]Novembro!$H$34</f>
        <v>13.68</v>
      </c>
      <c r="AF32" s="36">
        <f>MAX(B32:AE32)</f>
        <v>24.840000000000003</v>
      </c>
    </row>
    <row r="33" spans="1:35" s="5" customFormat="1" ht="17.100000000000001" customHeight="1" x14ac:dyDescent="0.2">
      <c r="A33" s="29" t="s">
        <v>33</v>
      </c>
      <c r="B33" s="30">
        <f t="shared" ref="B33:AF33" si="4">MAX(B5:B32)</f>
        <v>26.28</v>
      </c>
      <c r="C33" s="30">
        <f t="shared" si="4"/>
        <v>29.880000000000003</v>
      </c>
      <c r="D33" s="30">
        <f t="shared" si="4"/>
        <v>23.759999999999998</v>
      </c>
      <c r="E33" s="30">
        <f t="shared" si="4"/>
        <v>22.68</v>
      </c>
      <c r="F33" s="30">
        <f t="shared" si="4"/>
        <v>20.52</v>
      </c>
      <c r="G33" s="30">
        <f t="shared" si="4"/>
        <v>44.28</v>
      </c>
      <c r="H33" s="30">
        <f t="shared" si="4"/>
        <v>35.64</v>
      </c>
      <c r="I33" s="30">
        <f t="shared" si="4"/>
        <v>51.480000000000004</v>
      </c>
      <c r="J33" s="30">
        <f t="shared" si="4"/>
        <v>19.440000000000001</v>
      </c>
      <c r="K33" s="30">
        <f t="shared" si="4"/>
        <v>36.72</v>
      </c>
      <c r="L33" s="30">
        <f t="shared" si="4"/>
        <v>36.72</v>
      </c>
      <c r="M33" s="30">
        <f t="shared" si="4"/>
        <v>36.72</v>
      </c>
      <c r="N33" s="30">
        <f t="shared" si="4"/>
        <v>20.52</v>
      </c>
      <c r="O33" s="30">
        <f t="shared" si="4"/>
        <v>27.720000000000002</v>
      </c>
      <c r="P33" s="30">
        <f t="shared" si="4"/>
        <v>27</v>
      </c>
      <c r="Q33" s="30">
        <f t="shared" si="4"/>
        <v>25.2</v>
      </c>
      <c r="R33" s="30">
        <f t="shared" si="4"/>
        <v>24.12</v>
      </c>
      <c r="S33" s="30">
        <f t="shared" si="4"/>
        <v>27.36</v>
      </c>
      <c r="T33" s="30">
        <f t="shared" si="4"/>
        <v>30.240000000000002</v>
      </c>
      <c r="U33" s="30">
        <f t="shared" si="4"/>
        <v>28.08</v>
      </c>
      <c r="V33" s="30">
        <f t="shared" si="4"/>
        <v>27.36</v>
      </c>
      <c r="W33" s="30">
        <f t="shared" si="4"/>
        <v>38.519999999999996</v>
      </c>
      <c r="X33" s="30">
        <f t="shared" si="4"/>
        <v>31.680000000000003</v>
      </c>
      <c r="Y33" s="30">
        <f t="shared" si="4"/>
        <v>25.2</v>
      </c>
      <c r="Z33" s="30">
        <f t="shared" si="4"/>
        <v>32.04</v>
      </c>
      <c r="AA33" s="30">
        <f t="shared" si="4"/>
        <v>36.72</v>
      </c>
      <c r="AB33" s="30">
        <f t="shared" si="4"/>
        <v>16.2</v>
      </c>
      <c r="AC33" s="30">
        <f t="shared" si="4"/>
        <v>33.840000000000003</v>
      </c>
      <c r="AD33" s="30">
        <f t="shared" si="4"/>
        <v>27</v>
      </c>
      <c r="AE33" s="30">
        <f t="shared" si="4"/>
        <v>25.56</v>
      </c>
      <c r="AF33" s="36">
        <f t="shared" si="4"/>
        <v>51.480000000000004</v>
      </c>
    </row>
    <row r="34" spans="1:35" s="56" customFormat="1" x14ac:dyDescent="0.2">
      <c r="A34" s="76"/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7"/>
      <c r="AG34" s="78"/>
    </row>
    <row r="35" spans="1:35" s="56" customFormat="1" x14ac:dyDescent="0.2">
      <c r="A35" s="76"/>
      <c r="B35" s="76"/>
      <c r="C35" s="79"/>
      <c r="D35" s="79" t="s">
        <v>134</v>
      </c>
      <c r="E35" s="79"/>
      <c r="F35" s="79"/>
      <c r="G35" s="79"/>
      <c r="H35" s="76"/>
      <c r="I35" s="76"/>
      <c r="J35" s="76"/>
      <c r="K35" s="76"/>
      <c r="L35" s="76"/>
      <c r="M35" s="76" t="s">
        <v>50</v>
      </c>
      <c r="N35" s="76"/>
      <c r="O35" s="76"/>
      <c r="P35" s="76"/>
      <c r="Q35" s="76"/>
      <c r="R35" s="76"/>
      <c r="S35" s="76"/>
      <c r="T35" s="76"/>
      <c r="U35" s="76"/>
      <c r="V35" s="76" t="s">
        <v>132</v>
      </c>
      <c r="W35" s="76"/>
      <c r="X35" s="76"/>
      <c r="Y35" s="76"/>
      <c r="Z35" s="76"/>
      <c r="AA35" s="76"/>
      <c r="AB35" s="76"/>
      <c r="AC35" s="76"/>
      <c r="AD35" s="77"/>
      <c r="AE35" s="76"/>
      <c r="AF35" s="76"/>
      <c r="AG35" s="77"/>
      <c r="AH35" s="76"/>
    </row>
    <row r="36" spans="1:35" s="56" customFormat="1" x14ac:dyDescent="0.2">
      <c r="A36" s="76"/>
      <c r="B36" s="76"/>
      <c r="C36" s="76"/>
      <c r="D36" s="76"/>
      <c r="E36" s="76"/>
      <c r="F36" s="76"/>
      <c r="G36" s="76"/>
      <c r="H36" s="76"/>
      <c r="I36" s="76"/>
      <c r="J36" s="80"/>
      <c r="K36" s="80"/>
      <c r="L36" s="80"/>
      <c r="M36" s="80" t="s">
        <v>51</v>
      </c>
      <c r="N36" s="80"/>
      <c r="O36" s="80"/>
      <c r="P36" s="80"/>
      <c r="Q36" s="76"/>
      <c r="R36" s="76"/>
      <c r="S36" s="76"/>
      <c r="T36" s="76"/>
      <c r="U36" s="76"/>
      <c r="V36" s="80" t="s">
        <v>133</v>
      </c>
      <c r="W36" s="80"/>
      <c r="X36" s="76"/>
      <c r="Y36" s="76"/>
      <c r="Z36" s="76"/>
      <c r="AA36" s="76"/>
      <c r="AB36" s="76"/>
      <c r="AC36" s="76"/>
      <c r="AD36" s="77"/>
      <c r="AE36" s="78"/>
      <c r="AG36" s="76"/>
      <c r="AH36" s="76"/>
      <c r="AI36" s="76"/>
    </row>
    <row r="37" spans="1:35" s="56" customFormat="1" x14ac:dyDescent="0.2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81"/>
      <c r="R37" s="81"/>
      <c r="S37" s="81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7"/>
      <c r="AG37" s="78"/>
      <c r="AH37" s="82"/>
    </row>
    <row r="39" spans="1:35" x14ac:dyDescent="0.2">
      <c r="C39" s="3" t="s">
        <v>52</v>
      </c>
      <c r="L39" s="3" t="s">
        <v>52</v>
      </c>
      <c r="X39" s="3" t="s">
        <v>52</v>
      </c>
    </row>
    <row r="40" spans="1:35" x14ac:dyDescent="0.2">
      <c r="G40" s="3" t="s">
        <v>52</v>
      </c>
      <c r="L40" s="3" t="s">
        <v>52</v>
      </c>
    </row>
  </sheetData>
  <mergeCells count="33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M3:M4"/>
    <mergeCell ref="V3:V4"/>
    <mergeCell ref="U3:U4"/>
    <mergeCell ref="Q3:Q4"/>
    <mergeCell ref="R3:R4"/>
    <mergeCell ref="S3:S4"/>
    <mergeCell ref="T3:T4"/>
    <mergeCell ref="N3:N4"/>
    <mergeCell ref="B2:AF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4"/>
  <sheetViews>
    <sheetView workbookViewId="0">
      <selection activeCell="AI25" sqref="AI25"/>
    </sheetView>
  </sheetViews>
  <sheetFormatPr defaultRowHeight="12.75" x14ac:dyDescent="0.2"/>
  <cols>
    <col min="1" max="1" width="20.7109375" style="2" bestFit="1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1" width="3.5703125" style="2" bestFit="1" customWidth="1"/>
    <col min="32" max="32" width="15.28515625" style="6" bestFit="1" customWidth="1"/>
    <col min="33" max="33" width="9.140625" style="1"/>
  </cols>
  <sheetData>
    <row r="1" spans="1:35" ht="20.100000000000001" customHeight="1" x14ac:dyDescent="0.2">
      <c r="A1" s="96" t="s">
        <v>29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</row>
    <row r="2" spans="1:35" s="4" customFormat="1" ht="14.25" customHeight="1" x14ac:dyDescent="0.2">
      <c r="A2" s="92" t="s">
        <v>21</v>
      </c>
      <c r="B2" s="90" t="s">
        <v>135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</row>
    <row r="3" spans="1:35" s="5" customFormat="1" ht="11.25" customHeight="1" x14ac:dyDescent="0.2">
      <c r="A3" s="92"/>
      <c r="B3" s="93">
        <v>1</v>
      </c>
      <c r="C3" s="93">
        <f>SUM(B3+1)</f>
        <v>2</v>
      </c>
      <c r="D3" s="93">
        <f t="shared" ref="D3:AD3" si="0">SUM(C3+1)</f>
        <v>3</v>
      </c>
      <c r="E3" s="93">
        <f t="shared" si="0"/>
        <v>4</v>
      </c>
      <c r="F3" s="93">
        <f t="shared" si="0"/>
        <v>5</v>
      </c>
      <c r="G3" s="93">
        <f t="shared" si="0"/>
        <v>6</v>
      </c>
      <c r="H3" s="93">
        <f t="shared" si="0"/>
        <v>7</v>
      </c>
      <c r="I3" s="93">
        <f t="shared" si="0"/>
        <v>8</v>
      </c>
      <c r="J3" s="93">
        <f t="shared" si="0"/>
        <v>9</v>
      </c>
      <c r="K3" s="93">
        <f t="shared" si="0"/>
        <v>10</v>
      </c>
      <c r="L3" s="93">
        <f t="shared" si="0"/>
        <v>11</v>
      </c>
      <c r="M3" s="93">
        <f t="shared" si="0"/>
        <v>12</v>
      </c>
      <c r="N3" s="93">
        <f t="shared" si="0"/>
        <v>13</v>
      </c>
      <c r="O3" s="93">
        <f t="shared" si="0"/>
        <v>14</v>
      </c>
      <c r="P3" s="93">
        <f t="shared" si="0"/>
        <v>15</v>
      </c>
      <c r="Q3" s="93">
        <f t="shared" si="0"/>
        <v>16</v>
      </c>
      <c r="R3" s="93">
        <f t="shared" si="0"/>
        <v>17</v>
      </c>
      <c r="S3" s="93">
        <f t="shared" si="0"/>
        <v>18</v>
      </c>
      <c r="T3" s="93">
        <f t="shared" si="0"/>
        <v>19</v>
      </c>
      <c r="U3" s="93">
        <f t="shared" si="0"/>
        <v>20</v>
      </c>
      <c r="V3" s="93">
        <f t="shared" si="0"/>
        <v>21</v>
      </c>
      <c r="W3" s="93">
        <f t="shared" si="0"/>
        <v>22</v>
      </c>
      <c r="X3" s="93">
        <f t="shared" si="0"/>
        <v>23</v>
      </c>
      <c r="Y3" s="93">
        <f t="shared" si="0"/>
        <v>24</v>
      </c>
      <c r="Z3" s="93">
        <f t="shared" si="0"/>
        <v>25</v>
      </c>
      <c r="AA3" s="93">
        <f t="shared" si="0"/>
        <v>26</v>
      </c>
      <c r="AB3" s="93">
        <f t="shared" si="0"/>
        <v>27</v>
      </c>
      <c r="AC3" s="93">
        <f t="shared" si="0"/>
        <v>28</v>
      </c>
      <c r="AD3" s="93">
        <f t="shared" si="0"/>
        <v>29</v>
      </c>
      <c r="AE3" s="93">
        <v>30</v>
      </c>
      <c r="AF3" s="14" t="s">
        <v>43</v>
      </c>
      <c r="AG3" s="10"/>
    </row>
    <row r="4" spans="1:35" s="5" customFormat="1" ht="12" customHeight="1" x14ac:dyDescent="0.2">
      <c r="A4" s="92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14" t="s">
        <v>39</v>
      </c>
      <c r="AG4" s="10"/>
    </row>
    <row r="5" spans="1:35" s="5" customFormat="1" ht="13.5" customHeight="1" x14ac:dyDescent="0.2">
      <c r="A5" s="15" t="s">
        <v>45</v>
      </c>
      <c r="B5" s="19" t="str">
        <f>[1]Novembro!$I$5</f>
        <v>L</v>
      </c>
      <c r="C5" s="19" t="str">
        <f>[1]Novembro!$I$6</f>
        <v>O</v>
      </c>
      <c r="D5" s="19" t="str">
        <f>[1]Novembro!$I$7</f>
        <v>L</v>
      </c>
      <c r="E5" s="19" t="str">
        <f>[1]Novembro!$I$8</f>
        <v>NE</v>
      </c>
      <c r="F5" s="19" t="str">
        <f>[1]Novembro!$I$9</f>
        <v>SE</v>
      </c>
      <c r="G5" s="19" t="str">
        <f>[1]Novembro!$I$10</f>
        <v>O</v>
      </c>
      <c r="H5" s="19" t="str">
        <f>[1]Novembro!$I$11</f>
        <v>NE</v>
      </c>
      <c r="I5" s="19" t="str">
        <f>[1]Novembro!$I$12</f>
        <v>S</v>
      </c>
      <c r="J5" s="19" t="str">
        <f>[1]Novembro!$I$13</f>
        <v>O</v>
      </c>
      <c r="K5" s="19" t="str">
        <f>[1]Novembro!$I$14</f>
        <v>S</v>
      </c>
      <c r="L5" s="19" t="str">
        <f>[1]Novembro!$I$15</f>
        <v>NE</v>
      </c>
      <c r="M5" s="19" t="str">
        <f>[1]Novembro!$I$16</f>
        <v>L</v>
      </c>
      <c r="N5" s="19" t="str">
        <f>[1]Novembro!$I$17</f>
        <v>L</v>
      </c>
      <c r="O5" s="19" t="str">
        <f>[1]Novembro!$I$18</f>
        <v>NO</v>
      </c>
      <c r="P5" s="19" t="str">
        <f>[1]Novembro!$I$19</f>
        <v>O</v>
      </c>
      <c r="Q5" s="19" t="str">
        <f>[1]Novembro!$I$20</f>
        <v>O</v>
      </c>
      <c r="R5" s="19" t="str">
        <f>[1]Novembro!$I$21</f>
        <v>O</v>
      </c>
      <c r="S5" s="19" t="str">
        <f>[1]Novembro!$I$22</f>
        <v>SO</v>
      </c>
      <c r="T5" s="19" t="str">
        <f>[1]Novembro!$I$23</f>
        <v>NO</v>
      </c>
      <c r="U5" s="19" t="str">
        <f>[1]Novembro!$I$24</f>
        <v>S</v>
      </c>
      <c r="V5" s="19" t="str">
        <f>[1]Novembro!$I$25</f>
        <v>L</v>
      </c>
      <c r="W5" s="19" t="str">
        <f>[1]Novembro!$I$26</f>
        <v>NE</v>
      </c>
      <c r="X5" s="19" t="str">
        <f>[1]Novembro!$I$27</f>
        <v>O</v>
      </c>
      <c r="Y5" s="19" t="str">
        <f>[1]Novembro!$I$28</f>
        <v>L</v>
      </c>
      <c r="Z5" s="19" t="str">
        <f>[1]Novembro!$I$29</f>
        <v>NE</v>
      </c>
      <c r="AA5" s="19" t="str">
        <f>[1]Novembro!$I$30</f>
        <v>L</v>
      </c>
      <c r="AB5" s="19" t="str">
        <f>[1]Novembro!$I$31</f>
        <v>L</v>
      </c>
      <c r="AC5" s="19" t="str">
        <f>[1]Novembro!$I$32</f>
        <v>SE</v>
      </c>
      <c r="AD5" s="19" t="str">
        <f>[1]Novembro!$I$33</f>
        <v>SO</v>
      </c>
      <c r="AE5" s="19" t="str">
        <f>[1]Novembro!$I$34</f>
        <v>SE</v>
      </c>
      <c r="AF5" s="85" t="str">
        <f>[1]Novembro!$I$35</f>
        <v>L</v>
      </c>
      <c r="AG5" s="10"/>
    </row>
    <row r="6" spans="1:35" s="1" customFormat="1" ht="11.25" customHeight="1" x14ac:dyDescent="0.2">
      <c r="A6" s="15" t="s">
        <v>0</v>
      </c>
      <c r="B6" s="17" t="str">
        <f>[2]Novembro!$I$5</f>
        <v>SO</v>
      </c>
      <c r="C6" s="17" t="str">
        <f>[2]Novembro!$I$6</f>
        <v>SO</v>
      </c>
      <c r="D6" s="17" t="str">
        <f>[2]Novembro!$I$7</f>
        <v>SO</v>
      </c>
      <c r="E6" s="17" t="str">
        <f>[2]Novembro!$I$8</f>
        <v>SO</v>
      </c>
      <c r="F6" s="17" t="str">
        <f>[2]Novembro!$I$9</f>
        <v>SO</v>
      </c>
      <c r="G6" s="17" t="str">
        <f>[2]Novembro!$I$10</f>
        <v>SO</v>
      </c>
      <c r="H6" s="17" t="str">
        <f>[2]Novembro!$I$11</f>
        <v>SO</v>
      </c>
      <c r="I6" s="17" t="str">
        <f>[2]Novembro!$I$12</f>
        <v>SO</v>
      </c>
      <c r="J6" s="17" t="str">
        <f>[2]Novembro!$I$13</f>
        <v>SO</v>
      </c>
      <c r="K6" s="17" t="str">
        <f>[2]Novembro!$I$14</f>
        <v>SO</v>
      </c>
      <c r="L6" s="17" t="str">
        <f>[2]Novembro!$I$15</f>
        <v>SO</v>
      </c>
      <c r="M6" s="17" t="str">
        <f>[2]Novembro!$I$16</f>
        <v>SO</v>
      </c>
      <c r="N6" s="17" t="str">
        <f>[2]Novembro!$I$17</f>
        <v>SO</v>
      </c>
      <c r="O6" s="17" t="str">
        <f>[2]Novembro!$I$18</f>
        <v>SO</v>
      </c>
      <c r="P6" s="17" t="str">
        <f>[2]Novembro!$I$19</f>
        <v>SO</v>
      </c>
      <c r="Q6" s="17" t="str">
        <f>[2]Novembro!$I$20</f>
        <v>SO</v>
      </c>
      <c r="R6" s="17" t="str">
        <f>[2]Novembro!$I$21</f>
        <v>SO</v>
      </c>
      <c r="S6" s="17" t="str">
        <f>[2]Novembro!$I$22</f>
        <v>SO</v>
      </c>
      <c r="T6" s="20" t="str">
        <f>[2]Novembro!$I$23</f>
        <v>SO</v>
      </c>
      <c r="U6" s="20" t="str">
        <f>[2]Novembro!$I$24</f>
        <v>SO</v>
      </c>
      <c r="V6" s="20" t="str">
        <f>[2]Novembro!$I$25</f>
        <v>SO</v>
      </c>
      <c r="W6" s="20" t="str">
        <f>[2]Novembro!$I$26</f>
        <v>SO</v>
      </c>
      <c r="X6" s="20" t="str">
        <f>[2]Novembro!$I$27</f>
        <v>SO</v>
      </c>
      <c r="Y6" s="20" t="str">
        <f>[2]Novembro!$I$28</f>
        <v>SO</v>
      </c>
      <c r="Z6" s="20" t="str">
        <f>[2]Novembro!$I$29</f>
        <v>SO</v>
      </c>
      <c r="AA6" s="20" t="str">
        <f>[2]Novembro!$I$30</f>
        <v>SO</v>
      </c>
      <c r="AB6" s="20" t="str">
        <f>[2]Novembro!$I$31</f>
        <v>SO</v>
      </c>
      <c r="AC6" s="20" t="str">
        <f>[2]Novembro!$I$32</f>
        <v>SO</v>
      </c>
      <c r="AD6" s="20" t="str">
        <f>[2]Novembro!$I$33</f>
        <v>SO</v>
      </c>
      <c r="AE6" s="20" t="str">
        <f>[2]Novembro!$I$34</f>
        <v>SO</v>
      </c>
      <c r="AF6" s="45" t="str">
        <f>[2]Novembro!$I$35</f>
        <v>SO</v>
      </c>
      <c r="AG6" s="2"/>
    </row>
    <row r="7" spans="1:35" ht="12" customHeight="1" x14ac:dyDescent="0.2">
      <c r="A7" s="15" t="s">
        <v>1</v>
      </c>
      <c r="B7" s="17" t="str">
        <f>[3]Novembro!$I$5</f>
        <v>*</v>
      </c>
      <c r="C7" s="17" t="str">
        <f>[3]Novembro!$I$6</f>
        <v>*</v>
      </c>
      <c r="D7" s="17" t="str">
        <f>[3]Novembro!$I$7</f>
        <v>*</v>
      </c>
      <c r="E7" s="17" t="str">
        <f>[3]Novembro!$I$8</f>
        <v>*</v>
      </c>
      <c r="F7" s="17" t="str">
        <f>[3]Novembro!$I$9</f>
        <v>*</v>
      </c>
      <c r="G7" s="17" t="str">
        <f>[3]Novembro!$I$10</f>
        <v>*</v>
      </c>
      <c r="H7" s="17" t="str">
        <f>[3]Novembro!$I$11</f>
        <v>*</v>
      </c>
      <c r="I7" s="17" t="str">
        <f>[3]Novembro!$I$12</f>
        <v>*</v>
      </c>
      <c r="J7" s="18" t="str">
        <f>[3]Novembro!$I$13</f>
        <v>SE</v>
      </c>
      <c r="K7" s="18" t="str">
        <f>[3]Novembro!$I$14</f>
        <v>SE</v>
      </c>
      <c r="L7" s="18" t="str">
        <f>[3]Novembro!$I$15</f>
        <v>NO</v>
      </c>
      <c r="M7" s="18" t="str">
        <f>[3]Novembro!$I$16</f>
        <v>SE</v>
      </c>
      <c r="N7" s="18" t="str">
        <f>[3]Novembro!$I$17</f>
        <v>S</v>
      </c>
      <c r="O7" s="18" t="str">
        <f>[3]Novembro!$I$18</f>
        <v>S</v>
      </c>
      <c r="P7" s="18" t="str">
        <f>[3]Novembro!$I$19</f>
        <v>S</v>
      </c>
      <c r="Q7" s="18" t="str">
        <f>[3]Novembro!$I$20</f>
        <v>SE</v>
      </c>
      <c r="R7" s="18" t="str">
        <f>[3]Novembro!$I$21</f>
        <v>SE</v>
      </c>
      <c r="S7" s="18" t="str">
        <f>[3]Novembro!$I$22</f>
        <v>SE</v>
      </c>
      <c r="T7" s="21" t="str">
        <f>[3]Novembro!$I$23</f>
        <v>SE</v>
      </c>
      <c r="U7" s="21" t="str">
        <f>[3]Novembro!$I$24</f>
        <v>S</v>
      </c>
      <c r="V7" s="21" t="str">
        <f>[3]Novembro!$I$25</f>
        <v>NO</v>
      </c>
      <c r="W7" s="21" t="str">
        <f>[3]Novembro!$I$26</f>
        <v>SO</v>
      </c>
      <c r="X7" s="21" t="str">
        <f>[3]Novembro!$I$27</f>
        <v>S</v>
      </c>
      <c r="Y7" s="21" t="str">
        <f>[3]Novembro!$I$28</f>
        <v>NO</v>
      </c>
      <c r="Z7" s="21" t="str">
        <f>[3]Novembro!$I$29</f>
        <v>NO</v>
      </c>
      <c r="AA7" s="21" t="str">
        <f>[3]Novembro!$I$30</f>
        <v>N</v>
      </c>
      <c r="AB7" s="21" t="str">
        <f>[3]Novembro!$I$31</f>
        <v>N</v>
      </c>
      <c r="AC7" s="21" t="str">
        <f>[3]Novembro!$I$32</f>
        <v>SE</v>
      </c>
      <c r="AD7" s="21" t="str">
        <f>[3]Novembro!$I$33</f>
        <v>N</v>
      </c>
      <c r="AE7" s="21" t="str">
        <f>[3]Novembro!$I$34</f>
        <v>NE</v>
      </c>
      <c r="AF7" s="45" t="str">
        <f>[3]Novembro!$I$35</f>
        <v>SE</v>
      </c>
      <c r="AG7" s="2"/>
    </row>
    <row r="8" spans="1:35" ht="12" customHeight="1" x14ac:dyDescent="0.2">
      <c r="A8" s="15" t="s">
        <v>53</v>
      </c>
      <c r="B8" s="18" t="str">
        <f>[4]Novembro!$I$5</f>
        <v>L</v>
      </c>
      <c r="C8" s="18" t="str">
        <f>[4]Novembro!$I$6</f>
        <v>O</v>
      </c>
      <c r="D8" s="18" t="str">
        <f>[4]Novembro!$I$7</f>
        <v>NE</v>
      </c>
      <c r="E8" s="17" t="str">
        <f>[4]Novembro!$I$8</f>
        <v>N</v>
      </c>
      <c r="F8" s="17" t="str">
        <f>[4]Novembro!$I$9</f>
        <v>L</v>
      </c>
      <c r="G8" s="18" t="str">
        <f>[4]Novembro!$I$10</f>
        <v>L</v>
      </c>
      <c r="H8" s="18" t="str">
        <f>[4]Novembro!$I$11</f>
        <v>NE</v>
      </c>
      <c r="I8" s="18" t="str">
        <f>[4]Novembro!$I$12</f>
        <v>S</v>
      </c>
      <c r="J8" s="18" t="str">
        <f>[4]Novembro!$I$13</f>
        <v>SE</v>
      </c>
      <c r="K8" s="18" t="str">
        <f>[4]Novembro!$I$14</f>
        <v>L</v>
      </c>
      <c r="L8" s="18" t="str">
        <f>[4]Novembro!$I$15</f>
        <v>L</v>
      </c>
      <c r="M8" s="18" t="str">
        <f>[4]Novembro!$I$16</f>
        <v>NE</v>
      </c>
      <c r="N8" s="18" t="str">
        <f>[4]Novembro!$I$17</f>
        <v>SO</v>
      </c>
      <c r="O8" s="18" t="str">
        <f>[4]Novembro!$I$18</f>
        <v>SO</v>
      </c>
      <c r="P8" s="18" t="str">
        <f>[4]Novembro!$I$19</f>
        <v>SE</v>
      </c>
      <c r="Q8" s="18" t="str">
        <f>[4]Novembro!$I$20</f>
        <v>S</v>
      </c>
      <c r="R8" s="18" t="str">
        <f>[4]Novembro!$I$21</f>
        <v>SE</v>
      </c>
      <c r="S8" s="18" t="str">
        <f>[4]Novembro!$I$22</f>
        <v>L</v>
      </c>
      <c r="T8" s="21" t="str">
        <f>[4]Novembro!$I$23</f>
        <v>L</v>
      </c>
      <c r="U8" s="21" t="str">
        <f>[4]Novembro!$I$24</f>
        <v>L</v>
      </c>
      <c r="V8" s="21" t="str">
        <f>[4]Novembro!$I$25</f>
        <v>NE</v>
      </c>
      <c r="W8" s="21" t="str">
        <f>[4]Novembro!$I$26</f>
        <v>NO</v>
      </c>
      <c r="X8" s="21" t="str">
        <f>[4]Novembro!$I$27</f>
        <v>L</v>
      </c>
      <c r="Y8" s="21" t="str">
        <f>[4]Novembro!$I$28</f>
        <v>NE</v>
      </c>
      <c r="Z8" s="21" t="str">
        <f>[4]Novembro!$I$29</f>
        <v>NE</v>
      </c>
      <c r="AA8" s="21" t="str">
        <f>[4]Novembro!$I$30</f>
        <v>S</v>
      </c>
      <c r="AB8" s="21" t="str">
        <f>[4]Novembro!$I$31</f>
        <v>O</v>
      </c>
      <c r="AC8" s="21" t="str">
        <f>[4]Novembro!$I$32</f>
        <v>L</v>
      </c>
      <c r="AD8" s="21" t="str">
        <f>[4]Novembro!$I$33</f>
        <v>L</v>
      </c>
      <c r="AE8" s="21" t="str">
        <f>[4]Novembro!$I$34</f>
        <v>NE</v>
      </c>
      <c r="AF8" s="45" t="str">
        <f>[4]Novembro!$I$35</f>
        <v>L</v>
      </c>
      <c r="AG8" s="2"/>
    </row>
    <row r="9" spans="1:35" ht="11.25" customHeight="1" x14ac:dyDescent="0.2">
      <c r="A9" s="15" t="s">
        <v>46</v>
      </c>
      <c r="B9" s="22" t="str">
        <f>[5]Novembro!$I$5</f>
        <v>NE</v>
      </c>
      <c r="C9" s="22" t="str">
        <f>[5]Novembro!$I$6</f>
        <v>N</v>
      </c>
      <c r="D9" s="22" t="str">
        <f>[5]Novembro!$I$7</f>
        <v>N</v>
      </c>
      <c r="E9" s="22" t="str">
        <f>[5]Novembro!$I$8</f>
        <v>N</v>
      </c>
      <c r="F9" s="22" t="str">
        <f>[5]Novembro!$I$9</f>
        <v>NE</v>
      </c>
      <c r="G9" s="22" t="str">
        <f>[5]Novembro!$I$10</f>
        <v>N</v>
      </c>
      <c r="H9" s="22" t="str">
        <f>[5]Novembro!$I$11</f>
        <v>N</v>
      </c>
      <c r="I9" s="22" t="str">
        <f>[5]Novembro!$I$12</f>
        <v>NE</v>
      </c>
      <c r="J9" s="22" t="str">
        <f>[5]Novembro!$I$13</f>
        <v>NE</v>
      </c>
      <c r="K9" s="22" t="str">
        <f>[5]Novembro!$I$14</f>
        <v>NE</v>
      </c>
      <c r="L9" s="22" t="str">
        <f>[5]Novembro!$I$15</f>
        <v>NE</v>
      </c>
      <c r="M9" s="22" t="str">
        <f>[5]Novembro!$I$16</f>
        <v>N</v>
      </c>
      <c r="N9" s="22" t="str">
        <f>[5]Novembro!$I$17</f>
        <v>S</v>
      </c>
      <c r="O9" s="22" t="str">
        <f>[5]Novembro!$I$18</f>
        <v>S</v>
      </c>
      <c r="P9" s="22" t="str">
        <f>[5]Novembro!$I$19</f>
        <v>SO</v>
      </c>
      <c r="Q9" s="22" t="str">
        <f>[5]Novembro!$I$20</f>
        <v>S</v>
      </c>
      <c r="R9" s="22" t="str">
        <f>[5]Novembro!$I$21</f>
        <v>SO</v>
      </c>
      <c r="S9" s="22" t="str">
        <f>[5]Novembro!$I$22</f>
        <v>NE</v>
      </c>
      <c r="T9" s="21" t="str">
        <f>[5]Novembro!$I$23</f>
        <v>NE</v>
      </c>
      <c r="U9" s="21" t="str">
        <f>[5]Novembro!$I$24</f>
        <v>NE</v>
      </c>
      <c r="V9" s="21" t="str">
        <f>[5]Novembro!$I$25</f>
        <v>NE</v>
      </c>
      <c r="W9" s="21" t="str">
        <f>[5]Novembro!$I$26</f>
        <v>NE</v>
      </c>
      <c r="X9" s="21" t="str">
        <f>[5]Novembro!$I$27</f>
        <v>SE</v>
      </c>
      <c r="Y9" s="21" t="str">
        <f>[5]Novembro!$I$28</f>
        <v>N</v>
      </c>
      <c r="Z9" s="21" t="str">
        <f>[5]Novembro!$I$29</f>
        <v>N</v>
      </c>
      <c r="AA9" s="21" t="str">
        <f>[5]Novembro!$I$30</f>
        <v>SE</v>
      </c>
      <c r="AB9" s="21" t="str">
        <f>[5]Novembro!$I$31</f>
        <v>NE</v>
      </c>
      <c r="AC9" s="21" t="str">
        <f>[5]Novembro!$I$32</f>
        <v>NE</v>
      </c>
      <c r="AD9" s="21" t="str">
        <f>[5]Novembro!$I$33</f>
        <v>NE</v>
      </c>
      <c r="AE9" s="21" t="str">
        <f>[5]Novembro!$I$34</f>
        <v>NE</v>
      </c>
      <c r="AF9" s="45" t="str">
        <f>[5]Novembro!$I$35</f>
        <v>NE</v>
      </c>
      <c r="AG9" s="2"/>
    </row>
    <row r="10" spans="1:35" ht="12.75" customHeight="1" x14ac:dyDescent="0.2">
      <c r="A10" s="15" t="s">
        <v>2</v>
      </c>
      <c r="B10" s="23" t="str">
        <f>[6]Novembro!$I$5</f>
        <v>N</v>
      </c>
      <c r="C10" s="23" t="str">
        <f>[6]Novembro!$I$6</f>
        <v>N</v>
      </c>
      <c r="D10" s="23" t="str">
        <f>[6]Novembro!$I$7</f>
        <v>N</v>
      </c>
      <c r="E10" s="23" t="str">
        <f>[6]Novembro!$I$8</f>
        <v>N</v>
      </c>
      <c r="F10" s="23" t="str">
        <f>[6]Novembro!$I$9</f>
        <v>N</v>
      </c>
      <c r="G10" s="23" t="str">
        <f>[6]Novembro!$I$10</f>
        <v>N</v>
      </c>
      <c r="H10" s="23" t="str">
        <f>[6]Novembro!$I$11</f>
        <v>N</v>
      </c>
      <c r="I10" s="23" t="str">
        <f>[6]Novembro!$I$12</f>
        <v>L</v>
      </c>
      <c r="J10" s="23" t="str">
        <f>[6]Novembro!$I$13</f>
        <v>L</v>
      </c>
      <c r="K10" s="23" t="str">
        <f>[6]Novembro!$I$14</f>
        <v>L</v>
      </c>
      <c r="L10" s="23" t="str">
        <f>[6]Novembro!$I$15</f>
        <v>N</v>
      </c>
      <c r="M10" s="23" t="str">
        <f>[6]Novembro!$I$16</f>
        <v>N</v>
      </c>
      <c r="N10" s="23" t="str">
        <f>[6]Novembro!$I$17</f>
        <v>N</v>
      </c>
      <c r="O10" s="23" t="str">
        <f>[6]Novembro!$I$18</f>
        <v>N</v>
      </c>
      <c r="P10" s="23" t="str">
        <f>[6]Novembro!$I$19</f>
        <v>L</v>
      </c>
      <c r="Q10" s="23" t="str">
        <f>[6]Novembro!$I$20</f>
        <v>SE</v>
      </c>
      <c r="R10" s="23" t="str">
        <f>[6]Novembro!$I$21</f>
        <v>SE</v>
      </c>
      <c r="S10" s="23" t="str">
        <f>[6]Novembro!$I$22</f>
        <v>SE</v>
      </c>
      <c r="T10" s="20" t="str">
        <f>[6]Novembro!$I$23</f>
        <v>NE</v>
      </c>
      <c r="U10" s="20" t="str">
        <f>[6]Novembro!$I$24</f>
        <v>N</v>
      </c>
      <c r="V10" s="23" t="str">
        <f>[6]Novembro!$I$25</f>
        <v>N</v>
      </c>
      <c r="W10" s="20" t="str">
        <f>[6]Novembro!$I$26</f>
        <v>N</v>
      </c>
      <c r="X10" s="20" t="str">
        <f>[6]Novembro!$I$27</f>
        <v>L</v>
      </c>
      <c r="Y10" s="20" t="str">
        <f>[6]Novembro!$I$28</f>
        <v>N</v>
      </c>
      <c r="Z10" s="20" t="str">
        <f>[6]Novembro!$I$29</f>
        <v>N</v>
      </c>
      <c r="AA10" s="20" t="str">
        <f>[6]Novembro!$I$30</f>
        <v>N</v>
      </c>
      <c r="AB10" s="20" t="str">
        <f>[6]Novembro!$I$31</f>
        <v>N</v>
      </c>
      <c r="AC10" s="20" t="str">
        <f>[6]Novembro!$I$32</f>
        <v>N</v>
      </c>
      <c r="AD10" s="20" t="str">
        <f>[6]Novembro!$I$33</f>
        <v>L</v>
      </c>
      <c r="AE10" s="20" t="str">
        <f>[6]Novembro!$I$34</f>
        <v>NE</v>
      </c>
      <c r="AF10" s="45" t="str">
        <f>[6]Novembro!$I$35</f>
        <v>N</v>
      </c>
      <c r="AG10" s="2"/>
      <c r="AI10" t="s">
        <v>52</v>
      </c>
    </row>
    <row r="11" spans="1:35" ht="11.25" customHeight="1" x14ac:dyDescent="0.2">
      <c r="A11" s="15" t="s">
        <v>3</v>
      </c>
      <c r="B11" s="23" t="str">
        <f>[7]Novembro!$I$5</f>
        <v>L</v>
      </c>
      <c r="C11" s="23" t="str">
        <f>[7]Novembro!$I$6</f>
        <v>S</v>
      </c>
      <c r="D11" s="23" t="str">
        <f>[7]Novembro!$I$7</f>
        <v>L</v>
      </c>
      <c r="E11" s="23" t="str">
        <f>[7]Novembro!$I$8</f>
        <v>N</v>
      </c>
      <c r="F11" s="23" t="str">
        <f>[7]Novembro!$I$9</f>
        <v>O</v>
      </c>
      <c r="G11" s="23" t="str">
        <f>[7]Novembro!$I$10</f>
        <v>NO</v>
      </c>
      <c r="H11" s="23" t="str">
        <f>[7]Novembro!$I$11</f>
        <v>O</v>
      </c>
      <c r="I11" s="23" t="str">
        <f>[7]Novembro!$I$12</f>
        <v>L</v>
      </c>
      <c r="J11" s="23" t="str">
        <f>[7]Novembro!$I$13</f>
        <v>L</v>
      </c>
      <c r="K11" s="23" t="str">
        <f>[7]Novembro!$I$14</f>
        <v>O</v>
      </c>
      <c r="L11" s="23" t="str">
        <f>[7]Novembro!$I$15</f>
        <v>O</v>
      </c>
      <c r="M11" s="23" t="str">
        <f>[7]Novembro!$I$16</f>
        <v>L</v>
      </c>
      <c r="N11" s="23" t="str">
        <f>[7]Novembro!$I$17</f>
        <v>NO</v>
      </c>
      <c r="O11" s="23" t="str">
        <f>[7]Novembro!$I$18</f>
        <v>O</v>
      </c>
      <c r="P11" s="23" t="str">
        <f>[7]Novembro!$I$19</f>
        <v>SE</v>
      </c>
      <c r="Q11" s="23" t="str">
        <f>[7]Novembro!$I$20</f>
        <v>SE</v>
      </c>
      <c r="R11" s="23" t="str">
        <f>[7]Novembro!$I$21</f>
        <v>L</v>
      </c>
      <c r="S11" s="23" t="str">
        <f>[7]Novembro!$I$22</f>
        <v>L</v>
      </c>
      <c r="T11" s="20" t="str">
        <f>[7]Novembro!$I$23</f>
        <v>L</v>
      </c>
      <c r="U11" s="20" t="str">
        <f>[7]Novembro!$I$24</f>
        <v>L</v>
      </c>
      <c r="V11" s="20" t="str">
        <f>[7]Novembro!$I$25</f>
        <v>L</v>
      </c>
      <c r="W11" s="20" t="str">
        <f>[7]Novembro!$I$26</f>
        <v>O</v>
      </c>
      <c r="X11" s="20" t="str">
        <f>[7]Novembro!$I$27</f>
        <v>L</v>
      </c>
      <c r="Y11" s="20" t="str">
        <f>[7]Novembro!$I$28</f>
        <v>NO</v>
      </c>
      <c r="Z11" s="20" t="str">
        <f>[7]Novembro!$I$29</f>
        <v>NO</v>
      </c>
      <c r="AA11" s="20" t="str">
        <f>[7]Novembro!$I$30</f>
        <v>NO</v>
      </c>
      <c r="AB11" s="20" t="str">
        <f>[7]Novembro!$I$31</f>
        <v>NO</v>
      </c>
      <c r="AC11" s="20" t="str">
        <f>[7]Novembro!$I$32</f>
        <v>N</v>
      </c>
      <c r="AD11" s="20" t="str">
        <f>[7]Novembro!$I$33</f>
        <v>NO</v>
      </c>
      <c r="AE11" s="20" t="str">
        <f>[7]Novembro!$I$34</f>
        <v>S</v>
      </c>
      <c r="AF11" s="45" t="str">
        <f>[7]Novembro!$I$35</f>
        <v>L</v>
      </c>
      <c r="AG11" s="2"/>
    </row>
    <row r="12" spans="1:35" ht="10.5" customHeight="1" x14ac:dyDescent="0.2">
      <c r="A12" s="15" t="s">
        <v>4</v>
      </c>
      <c r="B12" s="23" t="str">
        <f>[8]Novembro!$I$5</f>
        <v>N</v>
      </c>
      <c r="C12" s="23" t="str">
        <f>[8]Novembro!$I$6</f>
        <v>NE</v>
      </c>
      <c r="D12" s="23" t="str">
        <f>[8]Novembro!$I$7</f>
        <v>N</v>
      </c>
      <c r="E12" s="23" t="str">
        <f>[8]Novembro!$I$8</f>
        <v>N</v>
      </c>
      <c r="F12" s="23" t="str">
        <f>[8]Novembro!$I$9</f>
        <v>N</v>
      </c>
      <c r="G12" s="23" t="str">
        <f>[8]Novembro!$I$10</f>
        <v>N</v>
      </c>
      <c r="H12" s="23" t="str">
        <f>[8]Novembro!$I$11</f>
        <v>N</v>
      </c>
      <c r="I12" s="23" t="str">
        <f>[8]Novembro!$I$12</f>
        <v>NO</v>
      </c>
      <c r="J12" s="23" t="str">
        <f>[8]Novembro!$I$13</f>
        <v>SE</v>
      </c>
      <c r="K12" s="23" t="str">
        <f>[8]Novembro!$I$14</f>
        <v>L</v>
      </c>
      <c r="L12" s="23" t="str">
        <f>[8]Novembro!$I$15</f>
        <v>N</v>
      </c>
      <c r="M12" s="23" t="str">
        <f>[8]Novembro!$I$16</f>
        <v>O</v>
      </c>
      <c r="N12" s="23" t="str">
        <f>[8]Novembro!$I$17</f>
        <v>N</v>
      </c>
      <c r="O12" s="23" t="str">
        <f>[8]Novembro!$I$18</f>
        <v>S</v>
      </c>
      <c r="P12" s="23" t="str">
        <f>[8]Novembro!$I$19</f>
        <v>S</v>
      </c>
      <c r="Q12" s="23" t="str">
        <f>[8]Novembro!$I$20</f>
        <v>S</v>
      </c>
      <c r="R12" s="23" t="str">
        <f>[8]Novembro!$I$21</f>
        <v>SE</v>
      </c>
      <c r="S12" s="23" t="str">
        <f>[8]Novembro!$I$22</f>
        <v>L</v>
      </c>
      <c r="T12" s="20" t="str">
        <f>[8]Novembro!$I$23</f>
        <v>N</v>
      </c>
      <c r="U12" s="20" t="str">
        <f>[8]Novembro!$I$24</f>
        <v>N</v>
      </c>
      <c r="V12" s="20" t="str">
        <f>[8]Novembro!$I$25</f>
        <v>NE</v>
      </c>
      <c r="W12" s="20" t="str">
        <f>[8]Novembro!$I$26</f>
        <v>NO</v>
      </c>
      <c r="X12" s="20" t="str">
        <f>[8]Novembro!$I$27</f>
        <v>L</v>
      </c>
      <c r="Y12" s="20" t="str">
        <f>[8]Novembro!$I$28</f>
        <v>N</v>
      </c>
      <c r="Z12" s="20" t="str">
        <f>[8]Novembro!$I$29</f>
        <v>NO</v>
      </c>
      <c r="AA12" s="20" t="str">
        <f>[8]Novembro!$I$30</f>
        <v>N</v>
      </c>
      <c r="AB12" s="20" t="str">
        <f>[8]Novembro!$I$31</f>
        <v>NO</v>
      </c>
      <c r="AC12" s="20" t="str">
        <f>[8]Novembro!$I$32</f>
        <v>NE</v>
      </c>
      <c r="AD12" s="20" t="str">
        <f>[8]Novembro!$I$33</f>
        <v>NE</v>
      </c>
      <c r="AE12" s="20" t="str">
        <f>[8]Novembro!$I$34</f>
        <v>NE</v>
      </c>
      <c r="AF12" s="45" t="str">
        <f>[8]Novembro!$I$35</f>
        <v>N</v>
      </c>
      <c r="AG12" s="2"/>
    </row>
    <row r="13" spans="1:35" ht="10.5" customHeight="1" x14ac:dyDescent="0.2">
      <c r="A13" s="15" t="s">
        <v>5</v>
      </c>
      <c r="B13" s="20" t="str">
        <f>[9]Novembro!$I$5</f>
        <v>L</v>
      </c>
      <c r="C13" s="20" t="str">
        <f>[9]Novembro!$I$6</f>
        <v>NE</v>
      </c>
      <c r="D13" s="20" t="str">
        <f>[9]Novembro!$I$7</f>
        <v>NE</v>
      </c>
      <c r="E13" s="20" t="str">
        <f>[9]Novembro!$I$8</f>
        <v>L</v>
      </c>
      <c r="F13" s="20" t="str">
        <f>[9]Novembro!$I$9</f>
        <v>SO</v>
      </c>
      <c r="G13" s="20" t="str">
        <f>[9]Novembro!$I$10</f>
        <v>SE</v>
      </c>
      <c r="H13" s="20" t="str">
        <f>[9]Novembro!$I$11</f>
        <v>L</v>
      </c>
      <c r="I13" s="20" t="str">
        <f>[9]Novembro!$I$12</f>
        <v>L</v>
      </c>
      <c r="J13" s="20" t="str">
        <f>[9]Novembro!$I$13</f>
        <v>L</v>
      </c>
      <c r="K13" s="20" t="str">
        <f>[9]Novembro!$I$14</f>
        <v>L</v>
      </c>
      <c r="L13" s="20" t="str">
        <f>[9]Novembro!$I$15</f>
        <v>NE</v>
      </c>
      <c r="M13" s="20" t="str">
        <f>[9]Novembro!$I$16</f>
        <v>L</v>
      </c>
      <c r="N13" s="20" t="str">
        <f>[9]Novembro!$I$17</f>
        <v>SO</v>
      </c>
      <c r="O13" s="20" t="str">
        <f>[9]Novembro!$I$18</f>
        <v>S</v>
      </c>
      <c r="P13" s="20" t="str">
        <f>[9]Novembro!$I$19</f>
        <v>S</v>
      </c>
      <c r="Q13" s="20" t="str">
        <f>[9]Novembro!$I$20</f>
        <v>S</v>
      </c>
      <c r="R13" s="20" t="str">
        <f>[9]Novembro!$I$21</f>
        <v>SE</v>
      </c>
      <c r="S13" s="20" t="str">
        <f>[9]Novembro!$I$22</f>
        <v>L</v>
      </c>
      <c r="T13" s="20" t="str">
        <f>[9]Novembro!$I$23</f>
        <v>SE</v>
      </c>
      <c r="U13" s="20" t="str">
        <f>[9]Novembro!$I$24</f>
        <v>L</v>
      </c>
      <c r="V13" s="20" t="str">
        <f>[9]Novembro!$I$25</f>
        <v>L</v>
      </c>
      <c r="W13" s="20" t="str">
        <f>[9]Novembro!$I$26</f>
        <v>L</v>
      </c>
      <c r="X13" s="20" t="str">
        <f>[9]Novembro!$I$27</f>
        <v>S</v>
      </c>
      <c r="Y13" s="20" t="str">
        <f>[9]Novembro!$I$28</f>
        <v>N</v>
      </c>
      <c r="Z13" s="20" t="str">
        <f>[9]Novembro!$I$29</f>
        <v>N</v>
      </c>
      <c r="AA13" s="20" t="str">
        <f>[9]Novembro!$I$30</f>
        <v>N</v>
      </c>
      <c r="AB13" s="20" t="str">
        <f>[9]Novembro!$I$31</f>
        <v>O</v>
      </c>
      <c r="AC13" s="20" t="str">
        <f>[9]Novembro!$I$32</f>
        <v>O</v>
      </c>
      <c r="AD13" s="20" t="str">
        <f>[9]Novembro!$I$33</f>
        <v>L</v>
      </c>
      <c r="AE13" s="20" t="str">
        <f>[9]Novembro!$I$34</f>
        <v>NE</v>
      </c>
      <c r="AF13" s="45" t="str">
        <f>[9]Novembro!$I$35</f>
        <v>L</v>
      </c>
      <c r="AG13" s="2"/>
      <c r="AI13" s="44" t="s">
        <v>52</v>
      </c>
    </row>
    <row r="14" spans="1:35" ht="12" customHeight="1" x14ac:dyDescent="0.2">
      <c r="A14" s="15" t="s">
        <v>48</v>
      </c>
      <c r="B14" s="20" t="str">
        <f>[10]Novembro!$I$5</f>
        <v>NE</v>
      </c>
      <c r="C14" s="20" t="str">
        <f>[10]Novembro!$I$6</f>
        <v>NE</v>
      </c>
      <c r="D14" s="20" t="str">
        <f>[10]Novembro!$I$7</f>
        <v>NE</v>
      </c>
      <c r="E14" s="20" t="str">
        <f>[10]Novembro!$I$8</f>
        <v>NE</v>
      </c>
      <c r="F14" s="20" t="str">
        <f>[10]Novembro!$I$9</f>
        <v>NO</v>
      </c>
      <c r="G14" s="20" t="str">
        <f>[10]Novembro!$I$10</f>
        <v>NO</v>
      </c>
      <c r="H14" s="20" t="str">
        <f>[10]Novembro!$I$11</f>
        <v>NE</v>
      </c>
      <c r="I14" s="20" t="str">
        <f>[10]Novembro!$I$12</f>
        <v>NE</v>
      </c>
      <c r="J14" s="20" t="str">
        <f>[10]Novembro!$I$13</f>
        <v>L</v>
      </c>
      <c r="K14" s="20" t="str">
        <f>[10]Novembro!$I$14</f>
        <v>NE</v>
      </c>
      <c r="L14" s="20" t="str">
        <f>[10]Novembro!$I$15</f>
        <v>NE</v>
      </c>
      <c r="M14" s="20" t="str">
        <f>[10]Novembro!$I$16</f>
        <v>NE</v>
      </c>
      <c r="N14" s="20" t="str">
        <f>[10]Novembro!$I$17</f>
        <v>O</v>
      </c>
      <c r="O14" s="20" t="str">
        <f>[10]Novembro!$I$18</f>
        <v>S</v>
      </c>
      <c r="P14" s="20" t="str">
        <f>[10]Novembro!$I$19</f>
        <v>SE</v>
      </c>
      <c r="Q14" s="20" t="str">
        <f>[10]Novembro!$I$20</f>
        <v>L</v>
      </c>
      <c r="R14" s="20" t="str">
        <f>[10]Novembro!$I$21</f>
        <v>SE</v>
      </c>
      <c r="S14" s="20" t="str">
        <f>[10]Novembro!$I$22</f>
        <v>NE</v>
      </c>
      <c r="T14" s="20" t="str">
        <f>[10]Novembro!$I$23</f>
        <v>NE</v>
      </c>
      <c r="U14" s="20" t="str">
        <f>[10]Novembro!$I$24</f>
        <v>NE</v>
      </c>
      <c r="V14" s="20" t="str">
        <f>[10]Novembro!$I$25</f>
        <v>NE</v>
      </c>
      <c r="W14" s="20" t="str">
        <f>[10]Novembro!$I$26</f>
        <v>NE</v>
      </c>
      <c r="X14" s="20" t="str">
        <f>[10]Novembro!$I$27</f>
        <v>NE</v>
      </c>
      <c r="Y14" s="20" t="str">
        <f>[10]Novembro!$I$28</f>
        <v>NE</v>
      </c>
      <c r="Z14" s="20" t="str">
        <f>[10]Novembro!$I$29</f>
        <v>N</v>
      </c>
      <c r="AA14" s="20" t="str">
        <f>[10]Novembro!$I$30</f>
        <v>NE</v>
      </c>
      <c r="AB14" s="20" t="str">
        <f>[10]Novembro!$I$31</f>
        <v>NE</v>
      </c>
      <c r="AC14" s="20" t="str">
        <f>[10]Novembro!$I$32</f>
        <v>NE</v>
      </c>
      <c r="AD14" s="20" t="str">
        <f>[10]Novembro!$I$33</f>
        <v>NE</v>
      </c>
      <c r="AE14" s="20" t="str">
        <f>[10]Novembro!$I$34</f>
        <v>NE</v>
      </c>
      <c r="AF14" s="45" t="str">
        <f>[10]Novembro!$I$35</f>
        <v>NE</v>
      </c>
      <c r="AG14" s="2"/>
    </row>
    <row r="15" spans="1:35" ht="9.75" customHeight="1" x14ac:dyDescent="0.2">
      <c r="A15" s="15" t="s">
        <v>6</v>
      </c>
      <c r="B15" s="20" t="str">
        <f>[11]Novembro!$I$5</f>
        <v>L</v>
      </c>
      <c r="C15" s="20" t="str">
        <f>[11]Novembro!$I$6</f>
        <v>NO</v>
      </c>
      <c r="D15" s="20" t="str">
        <f>[11]Novembro!$I$7</f>
        <v>L</v>
      </c>
      <c r="E15" s="20" t="str">
        <f>[11]Novembro!$I$8</f>
        <v>O</v>
      </c>
      <c r="F15" s="20" t="str">
        <f>[11]Novembro!$I$9</f>
        <v>NO</v>
      </c>
      <c r="G15" s="20" t="str">
        <f>[11]Novembro!$I$10</f>
        <v>NE</v>
      </c>
      <c r="H15" s="20" t="str">
        <f>[11]Novembro!$I$11</f>
        <v>SE</v>
      </c>
      <c r="I15" s="20" t="str">
        <f>[11]Novembro!$I$12</f>
        <v>L</v>
      </c>
      <c r="J15" s="20" t="str">
        <f>[11]Novembro!$I$13</f>
        <v>SE</v>
      </c>
      <c r="K15" s="20" t="str">
        <f>[11]Novembro!$I$14</f>
        <v>SE</v>
      </c>
      <c r="L15" s="20" t="str">
        <f>[11]Novembro!$I$15</f>
        <v>NO</v>
      </c>
      <c r="M15" s="20" t="str">
        <f>[11]Novembro!$I$16</f>
        <v>S</v>
      </c>
      <c r="N15" s="20" t="str">
        <f>[11]Novembro!$I$17</f>
        <v>S</v>
      </c>
      <c r="O15" s="20" t="str">
        <f>[11]Novembro!$I$18</f>
        <v>S</v>
      </c>
      <c r="P15" s="20" t="str">
        <f>[11]Novembro!$I$19</f>
        <v>SE</v>
      </c>
      <c r="Q15" s="20" t="str">
        <f>[11]Novembro!$I$20</f>
        <v>SE</v>
      </c>
      <c r="R15" s="20" t="str">
        <f>[11]Novembro!$I$21</f>
        <v>SE</v>
      </c>
      <c r="S15" s="20" t="str">
        <f>[11]Novembro!$I$22</f>
        <v>NO</v>
      </c>
      <c r="T15" s="20" t="str">
        <f>[11]Novembro!$I$23</f>
        <v>SE</v>
      </c>
      <c r="U15" s="20" t="str">
        <f>[11]Novembro!$I$24</f>
        <v>SE</v>
      </c>
      <c r="V15" s="20" t="str">
        <f>[11]Novembro!$I$25</f>
        <v>L</v>
      </c>
      <c r="W15" s="20" t="str">
        <f>[11]Novembro!$I$26</f>
        <v>NO</v>
      </c>
      <c r="X15" s="20" t="str">
        <f>[11]Novembro!$I$27</f>
        <v>NO</v>
      </c>
      <c r="Y15" s="20" t="str">
        <f>[11]Novembro!$I$28</f>
        <v>NE</v>
      </c>
      <c r="Z15" s="20" t="str">
        <f>[11]Novembro!$I$29</f>
        <v>NO</v>
      </c>
      <c r="AA15" s="20" t="str">
        <f>[11]Novembro!$I$30</f>
        <v>L</v>
      </c>
      <c r="AB15" s="20" t="str">
        <f>[11]Novembro!$I$31</f>
        <v>O</v>
      </c>
      <c r="AC15" s="20" t="str">
        <f>[11]Novembro!$I$32</f>
        <v>NE</v>
      </c>
      <c r="AD15" s="20" t="str">
        <f>[11]Novembro!$I$33</f>
        <v>SE</v>
      </c>
      <c r="AE15" s="20" t="str">
        <f>[11]Novembro!$I$34</f>
        <v>SE</v>
      </c>
      <c r="AF15" s="45" t="str">
        <f>[11]Novembro!$I$35</f>
        <v>SE</v>
      </c>
      <c r="AG15" s="2"/>
    </row>
    <row r="16" spans="1:35" ht="10.5" customHeight="1" x14ac:dyDescent="0.2">
      <c r="A16" s="15" t="s">
        <v>7</v>
      </c>
      <c r="B16" s="23" t="str">
        <f>[12]Novembro!$I$5</f>
        <v>N</v>
      </c>
      <c r="C16" s="23" t="str">
        <f>[12]Novembro!$I$6</f>
        <v>N</v>
      </c>
      <c r="D16" s="23" t="str">
        <f>[12]Novembro!$I$7</f>
        <v>L</v>
      </c>
      <c r="E16" s="23" t="str">
        <f>[12]Novembro!$I$8</f>
        <v>N</v>
      </c>
      <c r="F16" s="23" t="str">
        <f>[12]Novembro!$I$9</f>
        <v>SE</v>
      </c>
      <c r="G16" s="23" t="str">
        <f>[12]Novembro!$I$10</f>
        <v>NE</v>
      </c>
      <c r="H16" s="23" t="str">
        <f>[12]Novembro!$I$11</f>
        <v>N</v>
      </c>
      <c r="I16" s="23" t="str">
        <f>[12]Novembro!$I$12</f>
        <v>L</v>
      </c>
      <c r="J16" s="23" t="str">
        <f>[12]Novembro!$I$13</f>
        <v>NE</v>
      </c>
      <c r="K16" s="23" t="str">
        <f>[12]Novembro!$I$14</f>
        <v>L</v>
      </c>
      <c r="L16" s="23" t="str">
        <f>[12]Novembro!$I$15</f>
        <v>NE</v>
      </c>
      <c r="M16" s="23" t="str">
        <f>[12]Novembro!$I$16</f>
        <v>SO</v>
      </c>
      <c r="N16" s="23" t="str">
        <f>[12]Novembro!$I$17</f>
        <v>SO</v>
      </c>
      <c r="O16" s="23" t="str">
        <f>[12]Novembro!$I$18</f>
        <v>S</v>
      </c>
      <c r="P16" s="23" t="str">
        <f>[12]Novembro!$I$19</f>
        <v>S</v>
      </c>
      <c r="Q16" s="23" t="str">
        <f>[12]Novembro!$I$20</f>
        <v>SE</v>
      </c>
      <c r="R16" s="23" t="str">
        <f>[12]Novembro!$I$21</f>
        <v>SE</v>
      </c>
      <c r="S16" s="23" t="str">
        <f>[12]Novembro!$I$22</f>
        <v>NE</v>
      </c>
      <c r="T16" s="20" t="str">
        <f>[12]Novembro!$I$23</f>
        <v>NE</v>
      </c>
      <c r="U16" s="20" t="str">
        <f>[12]Novembro!$I$24</f>
        <v>NE</v>
      </c>
      <c r="V16" s="20" t="str">
        <f>[12]Novembro!$I$25</f>
        <v>NE</v>
      </c>
      <c r="W16" s="20" t="str">
        <f>[12]Novembro!$I$26</f>
        <v>S</v>
      </c>
      <c r="X16" s="20" t="str">
        <f>[12]Novembro!$I$27</f>
        <v>SE</v>
      </c>
      <c r="Y16" s="20" t="str">
        <f>[12]Novembro!$I$28</f>
        <v>NE</v>
      </c>
      <c r="Z16" s="20" t="str">
        <f>[12]Novembro!$I$29</f>
        <v>NE</v>
      </c>
      <c r="AA16" s="20" t="str">
        <f>[12]Novembro!$I$30</f>
        <v>N</v>
      </c>
      <c r="AB16" s="20" t="str">
        <f>[12]Novembro!$I$31</f>
        <v>SO</v>
      </c>
      <c r="AC16" s="20" t="str">
        <f>[12]Novembro!$I$32</f>
        <v>N</v>
      </c>
      <c r="AD16" s="20" t="str">
        <f>[12]Novembro!$I$33</f>
        <v>NE</v>
      </c>
      <c r="AE16" s="20" t="str">
        <f>[12]Novembro!$I$34</f>
        <v>N</v>
      </c>
      <c r="AF16" s="45" t="str">
        <f>[12]Novembro!$I$35</f>
        <v>NE</v>
      </c>
      <c r="AG16" s="2"/>
    </row>
    <row r="17" spans="1:35" ht="11.25" customHeight="1" x14ac:dyDescent="0.2">
      <c r="A17" s="15" t="s">
        <v>8</v>
      </c>
      <c r="B17" s="23" t="str">
        <f>[13]Novembro!$I$5</f>
        <v>N</v>
      </c>
      <c r="C17" s="23" t="str">
        <f>[13]Novembro!$I$6</f>
        <v>NO</v>
      </c>
      <c r="D17" s="23" t="str">
        <f>[13]Novembro!$I$7</f>
        <v>N</v>
      </c>
      <c r="E17" s="23" t="str">
        <f>[13]Novembro!$I$8</f>
        <v>N</v>
      </c>
      <c r="F17" s="23" t="str">
        <f>[13]Novembro!$I$9</f>
        <v>S</v>
      </c>
      <c r="G17" s="23" t="str">
        <f>[13]Novembro!$I$10</f>
        <v>NE</v>
      </c>
      <c r="H17" s="23" t="str">
        <f>[13]Novembro!$I$11</f>
        <v>NO</v>
      </c>
      <c r="I17" s="23" t="str">
        <f>[13]Novembro!$I$12</f>
        <v>NO</v>
      </c>
      <c r="J17" s="23" t="str">
        <f>[13]Novembro!$I$13</f>
        <v>L</v>
      </c>
      <c r="K17" s="23" t="str">
        <f>[13]Novembro!$I$14</f>
        <v>NE</v>
      </c>
      <c r="L17" s="23" t="str">
        <f>[13]Novembro!$I$15</f>
        <v>NE</v>
      </c>
      <c r="M17" s="23" t="str">
        <f>[13]Novembro!$I$16</f>
        <v>NE</v>
      </c>
      <c r="N17" s="23" t="str">
        <f>[13]Novembro!$I$17</f>
        <v>S</v>
      </c>
      <c r="O17" s="23" t="str">
        <f>[13]Novembro!$I$18</f>
        <v>S</v>
      </c>
      <c r="P17" s="23" t="str">
        <f>[13]Novembro!$I$19</f>
        <v>SE</v>
      </c>
      <c r="Q17" s="20" t="str">
        <f>[13]Novembro!$I$20</f>
        <v>S</v>
      </c>
      <c r="R17" s="20" t="str">
        <f>[13]Novembro!$I$21</f>
        <v>S</v>
      </c>
      <c r="S17" s="20" t="str">
        <f>[13]Novembro!$I$22</f>
        <v>NE</v>
      </c>
      <c r="T17" s="20" t="str">
        <f>[13]Novembro!$I$23</f>
        <v>NE</v>
      </c>
      <c r="U17" s="20" t="str">
        <f>[13]Novembro!$I$24</f>
        <v>NE</v>
      </c>
      <c r="V17" s="20" t="str">
        <f>[13]Novembro!$I$25</f>
        <v>NE</v>
      </c>
      <c r="W17" s="20" t="str">
        <f>[13]Novembro!$I$26</f>
        <v>NO</v>
      </c>
      <c r="X17" s="20" t="str">
        <f>[13]Novembro!$I$27</f>
        <v>SE</v>
      </c>
      <c r="Y17" s="20" t="str">
        <f>[13]Novembro!$I$28</f>
        <v>NE</v>
      </c>
      <c r="Z17" s="20" t="str">
        <f>[13]Novembro!$I$29</f>
        <v>NE</v>
      </c>
      <c r="AA17" s="20" t="str">
        <f>[13]Novembro!$I$30</f>
        <v>NE</v>
      </c>
      <c r="AB17" s="20" t="str">
        <f>[13]Novembro!$I$31</f>
        <v>SO</v>
      </c>
      <c r="AC17" s="20" t="str">
        <f>[13]Novembro!$I$32</f>
        <v>NE</v>
      </c>
      <c r="AD17" s="20" t="str">
        <f>[13]Novembro!$I$33</f>
        <v>NE</v>
      </c>
      <c r="AE17" s="20" t="str">
        <f>[13]Novembro!$I$34</f>
        <v>NE</v>
      </c>
      <c r="AF17" s="45" t="str">
        <f>[13]Novembro!$I$35</f>
        <v>NE</v>
      </c>
      <c r="AG17" s="2"/>
    </row>
    <row r="18" spans="1:35" ht="11.25" customHeight="1" x14ac:dyDescent="0.2">
      <c r="A18" s="15" t="s">
        <v>9</v>
      </c>
      <c r="B18" s="23" t="str">
        <f>[14]Novembro!$I$5</f>
        <v>N</v>
      </c>
      <c r="C18" s="23" t="str">
        <f>[14]Novembro!$I$6</f>
        <v>N</v>
      </c>
      <c r="D18" s="23" t="str">
        <f>[14]Novembro!$I$7</f>
        <v>N</v>
      </c>
      <c r="E18" s="23" t="str">
        <f>[14]Novembro!$I$8</f>
        <v>N</v>
      </c>
      <c r="F18" s="23" t="str">
        <f>[14]Novembro!$I$9</f>
        <v>L</v>
      </c>
      <c r="G18" s="23" t="str">
        <f>[14]Novembro!$I$10</f>
        <v>L</v>
      </c>
      <c r="H18" s="23" t="str">
        <f>[14]Novembro!$I$11</f>
        <v>N</v>
      </c>
      <c r="I18" s="23" t="str">
        <f>[14]Novembro!$I$12</f>
        <v>NE</v>
      </c>
      <c r="J18" s="23" t="str">
        <f>[14]Novembro!$I$13</f>
        <v>SE</v>
      </c>
      <c r="K18" s="23" t="str">
        <f>[14]Novembro!$I$14</f>
        <v>SE</v>
      </c>
      <c r="L18" s="23" t="str">
        <f>[14]Novembro!$I$15</f>
        <v>NE</v>
      </c>
      <c r="M18" s="23" t="str">
        <f>[14]Novembro!$I$16</f>
        <v>L</v>
      </c>
      <c r="N18" s="23" t="str">
        <f>[14]Novembro!$I$17</f>
        <v>SO</v>
      </c>
      <c r="O18" s="23" t="str">
        <f>[14]Novembro!$I$18</f>
        <v>S</v>
      </c>
      <c r="P18" s="23" t="str">
        <f>[14]Novembro!$I$19</f>
        <v>SE</v>
      </c>
      <c r="Q18" s="23" t="str">
        <f>[14]Novembro!$I$20</f>
        <v>S</v>
      </c>
      <c r="R18" s="23" t="str">
        <f>[14]Novembro!$I$21</f>
        <v>S</v>
      </c>
      <c r="S18" s="23" t="str">
        <f>[14]Novembro!$I$22</f>
        <v>L</v>
      </c>
      <c r="T18" s="20" t="str">
        <f>[14]Novembro!$I$23</f>
        <v>L</v>
      </c>
      <c r="U18" s="20" t="str">
        <f>[14]Novembro!$I$24</f>
        <v>NE</v>
      </c>
      <c r="V18" s="20" t="str">
        <f>[14]Novembro!$I$25</f>
        <v>NE</v>
      </c>
      <c r="W18" s="20" t="str">
        <f>[14]Novembro!$I$26</f>
        <v>NO</v>
      </c>
      <c r="X18" s="20" t="str">
        <f>[14]Novembro!$I$27</f>
        <v>SE</v>
      </c>
      <c r="Y18" s="20" t="str">
        <f>[14]Novembro!$I$28</f>
        <v>L</v>
      </c>
      <c r="Z18" s="20" t="str">
        <f>[14]Novembro!$I$29</f>
        <v>NE</v>
      </c>
      <c r="AA18" s="20" t="str">
        <f>[14]Novembro!$I$30</f>
        <v>NO</v>
      </c>
      <c r="AB18" s="20" t="str">
        <f>[14]Novembro!$I$31</f>
        <v>NO</v>
      </c>
      <c r="AC18" s="20" t="str">
        <f>[14]Novembro!$I$32</f>
        <v>L</v>
      </c>
      <c r="AD18" s="20" t="str">
        <f>[14]Novembro!$I$33</f>
        <v>NE</v>
      </c>
      <c r="AE18" s="20" t="str">
        <f>[14]Novembro!$I$34</f>
        <v>NE</v>
      </c>
      <c r="AF18" s="45" t="str">
        <f>[14]Novembro!$I$35</f>
        <v>L</v>
      </c>
      <c r="AG18" s="2"/>
      <c r="AH18" s="44" t="s">
        <v>52</v>
      </c>
    </row>
    <row r="19" spans="1:35" ht="12" customHeight="1" x14ac:dyDescent="0.2">
      <c r="A19" s="15" t="s">
        <v>47</v>
      </c>
      <c r="B19" s="23" t="str">
        <f>[15]Novembro!$I$5</f>
        <v>N</v>
      </c>
      <c r="C19" s="23" t="str">
        <f>[15]Novembro!$I$6</f>
        <v>L</v>
      </c>
      <c r="D19" s="23" t="str">
        <f>[15]Novembro!$I$7</f>
        <v>N</v>
      </c>
      <c r="E19" s="23" t="str">
        <f>[15]Novembro!$I$8</f>
        <v>N</v>
      </c>
      <c r="F19" s="23" t="str">
        <f>[15]Novembro!$I$9</f>
        <v>SO</v>
      </c>
      <c r="G19" s="23" t="str">
        <f>[15]Novembro!$I$10</f>
        <v>SE</v>
      </c>
      <c r="H19" s="23" t="str">
        <f>[15]Novembro!$I$11</f>
        <v>N</v>
      </c>
      <c r="I19" s="23" t="str">
        <f>[15]Novembro!$I$12</f>
        <v>N</v>
      </c>
      <c r="J19" s="23" t="str">
        <f>[15]Novembro!$I$13</f>
        <v>NE</v>
      </c>
      <c r="K19" s="23" t="str">
        <f>[15]Novembro!$I$14</f>
        <v>SE</v>
      </c>
      <c r="L19" s="23" t="str">
        <f>[15]Novembro!$I$15</f>
        <v>N</v>
      </c>
      <c r="M19" s="23" t="str">
        <f>[15]Novembro!$I$16</f>
        <v>SO</v>
      </c>
      <c r="N19" s="23" t="str">
        <f>[15]Novembro!$I$17</f>
        <v>SO</v>
      </c>
      <c r="O19" s="23" t="str">
        <f>[15]Novembro!$I$18</f>
        <v>SO</v>
      </c>
      <c r="P19" s="23" t="str">
        <f>[15]Novembro!$I$19</f>
        <v>S</v>
      </c>
      <c r="Q19" s="23" t="str">
        <f>[15]Novembro!$I$20</f>
        <v>S</v>
      </c>
      <c r="R19" s="23" t="str">
        <f>[15]Novembro!$I$21</f>
        <v>L</v>
      </c>
      <c r="S19" s="23" t="str">
        <f>[15]Novembro!$I$22</f>
        <v>N</v>
      </c>
      <c r="T19" s="20" t="str">
        <f>[15]Novembro!$I$23</f>
        <v>N</v>
      </c>
      <c r="U19" s="20" t="str">
        <f>[15]Novembro!$I$24</f>
        <v>N</v>
      </c>
      <c r="V19" s="20" t="str">
        <f>[15]Novembro!$I$25</f>
        <v>NE</v>
      </c>
      <c r="W19" s="20" t="str">
        <f>[15]Novembro!$I$26</f>
        <v>N</v>
      </c>
      <c r="X19" s="20" t="str">
        <f>[15]Novembro!$I$27</f>
        <v>SE</v>
      </c>
      <c r="Y19" s="20" t="str">
        <f>[15]Novembro!$I$28</f>
        <v>N</v>
      </c>
      <c r="Z19" s="20" t="str">
        <f>[15]Novembro!$I$29</f>
        <v>N</v>
      </c>
      <c r="AA19" s="20" t="str">
        <f>[15]Novembro!$I$30</f>
        <v>N</v>
      </c>
      <c r="AB19" s="20" t="str">
        <f>[15]Novembro!$I$31</f>
        <v>NE</v>
      </c>
      <c r="AC19" s="20" t="str">
        <f>[15]Novembro!$I$32</f>
        <v>L</v>
      </c>
      <c r="AD19" s="20" t="str">
        <f>[15]Novembro!$I$33</f>
        <v>N</v>
      </c>
      <c r="AE19" s="20" t="str">
        <f>[15]Novembro!$I$34</f>
        <v>NE</v>
      </c>
      <c r="AF19" s="45" t="str">
        <f>[15]Novembro!$I$35</f>
        <v>N</v>
      </c>
      <c r="AG19" s="2"/>
    </row>
    <row r="20" spans="1:35" ht="11.25" customHeight="1" x14ac:dyDescent="0.2">
      <c r="A20" s="15" t="s">
        <v>10</v>
      </c>
      <c r="B20" s="17" t="str">
        <f>[16]Novembro!$I$5</f>
        <v>NE</v>
      </c>
      <c r="C20" s="17" t="str">
        <f>[16]Novembro!$I$6</f>
        <v>N</v>
      </c>
      <c r="D20" s="17" t="str">
        <f>[16]Novembro!$I$7</f>
        <v>NE</v>
      </c>
      <c r="E20" s="17" t="str">
        <f>[16]Novembro!$I$8</f>
        <v>N</v>
      </c>
      <c r="F20" s="17" t="str">
        <f>[16]Novembro!$I$9</f>
        <v>SE</v>
      </c>
      <c r="G20" s="17" t="str">
        <f>[16]Novembro!$I$10</f>
        <v>NE</v>
      </c>
      <c r="H20" s="17" t="str">
        <f>[16]Novembro!$I$11</f>
        <v>N</v>
      </c>
      <c r="I20" s="17" t="str">
        <f>[16]Novembro!$I$12</f>
        <v>L</v>
      </c>
      <c r="J20" s="17" t="str">
        <f>[16]Novembro!$I$13</f>
        <v>NE</v>
      </c>
      <c r="K20" s="17" t="str">
        <f>[16]Novembro!$I$14</f>
        <v>L</v>
      </c>
      <c r="L20" s="17" t="str">
        <f>[16]Novembro!$I$15</f>
        <v>NE</v>
      </c>
      <c r="M20" s="17" t="str">
        <f>[16]Novembro!$I$16</f>
        <v>NE</v>
      </c>
      <c r="N20" s="17" t="str">
        <f>[16]Novembro!$I$17</f>
        <v>SO</v>
      </c>
      <c r="O20" s="17" t="str">
        <f>[16]Novembro!$I$18</f>
        <v>S</v>
      </c>
      <c r="P20" s="17" t="str">
        <f>[16]Novembro!$I$19</f>
        <v>SE</v>
      </c>
      <c r="Q20" s="17" t="str">
        <f>[16]Novembro!$I$20</f>
        <v>SE</v>
      </c>
      <c r="R20" s="17" t="str">
        <f>[16]Novembro!$I$21</f>
        <v>SE</v>
      </c>
      <c r="S20" s="17" t="str">
        <f>[16]Novembro!$I$22</f>
        <v>L</v>
      </c>
      <c r="T20" s="20" t="str">
        <f>[16]Novembro!$I$23</f>
        <v>NE</v>
      </c>
      <c r="U20" s="20" t="str">
        <f>[16]Novembro!$I$24</f>
        <v>NE</v>
      </c>
      <c r="V20" s="20" t="str">
        <f>[16]Novembro!$I$25</f>
        <v>NE</v>
      </c>
      <c r="W20" s="20" t="str">
        <f>[16]Novembro!$I$26</f>
        <v>SO</v>
      </c>
      <c r="X20" s="20" t="str">
        <f>[16]Novembro!$I$27</f>
        <v>SE</v>
      </c>
      <c r="Y20" s="20" t="str">
        <f>[16]Novembro!$I$28</f>
        <v>NE</v>
      </c>
      <c r="Z20" s="20" t="str">
        <f>[16]Novembro!$I$29</f>
        <v>N</v>
      </c>
      <c r="AA20" s="20" t="str">
        <f>[16]Novembro!$I$30</f>
        <v>N</v>
      </c>
      <c r="AB20" s="20" t="str">
        <f>[16]Novembro!$I$31</f>
        <v>O</v>
      </c>
      <c r="AC20" s="20" t="str">
        <f>[16]Novembro!$I$32</f>
        <v>NE</v>
      </c>
      <c r="AD20" s="20" t="str">
        <f>[16]Novembro!$I$33</f>
        <v>NE</v>
      </c>
      <c r="AE20" s="20" t="str">
        <f>[16]Novembro!$I$34</f>
        <v>NE</v>
      </c>
      <c r="AF20" s="45" t="str">
        <f>[16]Novembro!$I$35</f>
        <v>NE</v>
      </c>
      <c r="AG20" s="2"/>
    </row>
    <row r="21" spans="1:35" ht="12.75" customHeight="1" x14ac:dyDescent="0.2">
      <c r="A21" s="15" t="s">
        <v>11</v>
      </c>
      <c r="B21" s="23" t="str">
        <f>[17]Novembro!$I$5</f>
        <v>SO</v>
      </c>
      <c r="C21" s="23" t="str">
        <f>[17]Novembro!$I$6</f>
        <v>NE</v>
      </c>
      <c r="D21" s="23" t="str">
        <f>[17]Novembro!$I$7</f>
        <v>L</v>
      </c>
      <c r="E21" s="23" t="str">
        <f>[17]Novembro!$I$8</f>
        <v>NE</v>
      </c>
      <c r="F21" s="23" t="str">
        <f>[17]Novembro!$I$9</f>
        <v>SO</v>
      </c>
      <c r="G21" s="23" t="str">
        <f>[17]Novembro!$I$10</f>
        <v>NE</v>
      </c>
      <c r="H21" s="23" t="str">
        <f>[17]Novembro!$I$11</f>
        <v>L</v>
      </c>
      <c r="I21" s="23" t="str">
        <f>[17]Novembro!$I$12</f>
        <v>SO</v>
      </c>
      <c r="J21" s="23" t="str">
        <f>[17]Novembro!$I$13</f>
        <v>SO</v>
      </c>
      <c r="K21" s="23" t="str">
        <f>[17]Novembro!$I$14</f>
        <v>SO</v>
      </c>
      <c r="L21" s="23" t="str">
        <f>[17]Novembro!$I$15</f>
        <v>SE</v>
      </c>
      <c r="M21" s="23" t="str">
        <f>[17]Novembro!$I$16</f>
        <v>NE</v>
      </c>
      <c r="N21" s="23" t="str">
        <f>[17]Novembro!$I$17</f>
        <v>NO</v>
      </c>
      <c r="O21" s="23" t="str">
        <f>[17]Novembro!$I$18</f>
        <v>NO</v>
      </c>
      <c r="P21" s="23" t="str">
        <f>[17]Novembro!$I$19</f>
        <v>SO</v>
      </c>
      <c r="Q21" s="23" t="str">
        <f>[17]Novembro!$I$20</f>
        <v>SO</v>
      </c>
      <c r="R21" s="23" t="str">
        <f>[17]Novembro!$I$21</f>
        <v>SO</v>
      </c>
      <c r="S21" s="23" t="str">
        <f>[17]Novembro!$I$22</f>
        <v>S</v>
      </c>
      <c r="T21" s="20" t="str">
        <f>[17]Novembro!$I$23</f>
        <v>NE</v>
      </c>
      <c r="U21" s="20" t="str">
        <f>[17]Novembro!$I$24</f>
        <v>NE</v>
      </c>
      <c r="V21" s="20" t="str">
        <f>[17]Novembro!$I$25</f>
        <v>NE</v>
      </c>
      <c r="W21" s="20" t="str">
        <f>[17]Novembro!$I$26</f>
        <v>S</v>
      </c>
      <c r="X21" s="20" t="str">
        <f>[17]Novembro!$I$27</f>
        <v>SO</v>
      </c>
      <c r="Y21" s="20" t="str">
        <f>[17]Novembro!$I$28</f>
        <v>L</v>
      </c>
      <c r="Z21" s="20" t="str">
        <f>[17]Novembro!$I$29</f>
        <v>NE</v>
      </c>
      <c r="AA21" s="20" t="str">
        <f>[17]Novembro!$I$30</f>
        <v>L</v>
      </c>
      <c r="AB21" s="20" t="str">
        <f>[17]Novembro!$I$31</f>
        <v>NE</v>
      </c>
      <c r="AC21" s="20" t="str">
        <f>[17]Novembro!$I$32</f>
        <v>S</v>
      </c>
      <c r="AD21" s="20" t="str">
        <f>[17]Novembro!$I$33</f>
        <v>S</v>
      </c>
      <c r="AE21" s="20" t="str">
        <f>[17]Novembro!$I$34</f>
        <v>L</v>
      </c>
      <c r="AF21" s="45" t="str">
        <f>[17]Novembro!$I$35</f>
        <v>SO</v>
      </c>
      <c r="AG21" s="2"/>
    </row>
    <row r="22" spans="1:35" ht="12.75" customHeight="1" x14ac:dyDescent="0.2">
      <c r="A22" s="15" t="s">
        <v>12</v>
      </c>
      <c r="B22" s="23" t="str">
        <f>[18]Novembro!$I$5</f>
        <v>NE</v>
      </c>
      <c r="C22" s="23" t="str">
        <f>[18]Novembro!$I$6</f>
        <v>L</v>
      </c>
      <c r="D22" s="23" t="str">
        <f>[18]Novembro!$I$7</f>
        <v>N</v>
      </c>
      <c r="E22" s="23" t="str">
        <f>[18]Novembro!$I$8</f>
        <v>NO</v>
      </c>
      <c r="F22" s="23" t="str">
        <f>[18]Novembro!$I$9</f>
        <v>S</v>
      </c>
      <c r="G22" s="23" t="str">
        <f>[18]Novembro!$I$10</f>
        <v>L</v>
      </c>
      <c r="H22" s="23" t="str">
        <f>[18]Novembro!$I$11</f>
        <v>N</v>
      </c>
      <c r="I22" s="23" t="str">
        <f>[18]Novembro!$I$12</f>
        <v>SE</v>
      </c>
      <c r="J22" s="23" t="str">
        <f>[18]Novembro!$I$13</f>
        <v>SE</v>
      </c>
      <c r="K22" s="23" t="str">
        <f>[18]Novembro!$I$14</f>
        <v>S</v>
      </c>
      <c r="L22" s="23" t="str">
        <f>[18]Novembro!$I$15</f>
        <v>N</v>
      </c>
      <c r="M22" s="23" t="str">
        <f>[18]Novembro!$I$16</f>
        <v>S</v>
      </c>
      <c r="N22" s="23" t="str">
        <f>[18]Novembro!$I$17</f>
        <v>S</v>
      </c>
      <c r="O22" s="23" t="str">
        <f>[18]Novembro!$I$18</f>
        <v>S</v>
      </c>
      <c r="P22" s="23" t="str">
        <f>[18]Novembro!$I$19</f>
        <v>S</v>
      </c>
      <c r="Q22" s="23" t="str">
        <f>[18]Novembro!$I$20</f>
        <v>SO</v>
      </c>
      <c r="R22" s="23" t="str">
        <f>[18]Novembro!$I$21</f>
        <v>S</v>
      </c>
      <c r="S22" s="23" t="str">
        <f>[18]Novembro!$I$22</f>
        <v>S</v>
      </c>
      <c r="T22" s="23" t="str">
        <f>[18]Novembro!$I$23</f>
        <v>O</v>
      </c>
      <c r="U22" s="23" t="str">
        <f>[18]Novembro!$I$24</f>
        <v>S</v>
      </c>
      <c r="V22" s="23" t="str">
        <f>[18]Novembro!$I$25</f>
        <v>N</v>
      </c>
      <c r="W22" s="23" t="str">
        <f>[18]Novembro!$I$26</f>
        <v>NE</v>
      </c>
      <c r="X22" s="23" t="str">
        <f>[18]Novembro!$I$27</f>
        <v>SE</v>
      </c>
      <c r="Y22" s="23" t="str">
        <f>[18]Novembro!$I$28</f>
        <v>N</v>
      </c>
      <c r="Z22" s="23" t="str">
        <f>[18]Novembro!$I$29</f>
        <v>NO</v>
      </c>
      <c r="AA22" s="23" t="str">
        <f>[18]Novembro!$I$30</f>
        <v>NE</v>
      </c>
      <c r="AB22" s="23" t="str">
        <f>[18]Novembro!$I$31</f>
        <v>SE</v>
      </c>
      <c r="AC22" s="23" t="str">
        <f>[18]Novembro!$I$32</f>
        <v>S</v>
      </c>
      <c r="AD22" s="23" t="str">
        <f>[18]Novembro!$I$33</f>
        <v>NE</v>
      </c>
      <c r="AE22" s="23" t="str">
        <f>[18]Novembro!$I$34</f>
        <v>N</v>
      </c>
      <c r="AF22" s="85" t="str">
        <f>[18]Novembro!$I$35</f>
        <v>S</v>
      </c>
      <c r="AG22" s="2"/>
      <c r="AI22" s="44" t="s">
        <v>52</v>
      </c>
    </row>
    <row r="23" spans="1:35" ht="12" customHeight="1" x14ac:dyDescent="0.2">
      <c r="A23" s="15" t="s">
        <v>13</v>
      </c>
      <c r="B23" s="20" t="str">
        <f>[19]Novembro!$I$5</f>
        <v>*</v>
      </c>
      <c r="C23" s="20" t="str">
        <f>[19]Novembro!$I$6</f>
        <v>*</v>
      </c>
      <c r="D23" s="20" t="str">
        <f>[19]Novembro!$I$7</f>
        <v>*</v>
      </c>
      <c r="E23" s="20" t="str">
        <f>[19]Novembro!$I$8</f>
        <v>*</v>
      </c>
      <c r="F23" s="20" t="str">
        <f>[19]Novembro!$I$9</f>
        <v>NE</v>
      </c>
      <c r="G23" s="20" t="str">
        <f>[19]Novembro!$I$10</f>
        <v>SO</v>
      </c>
      <c r="H23" s="20" t="str">
        <f>[19]Novembro!$I$11</f>
        <v>SE</v>
      </c>
      <c r="I23" s="20" t="str">
        <f>[19]Novembro!$I$12</f>
        <v>SO</v>
      </c>
      <c r="J23" s="20" t="str">
        <f>[19]Novembro!$I$13</f>
        <v>O</v>
      </c>
      <c r="K23" s="20" t="str">
        <f>[19]Novembro!$I$14</f>
        <v>SO</v>
      </c>
      <c r="L23" s="20" t="str">
        <f>[19]Novembro!$I$15</f>
        <v>S</v>
      </c>
      <c r="M23" s="20" t="str">
        <f>[19]Novembro!$I$16</f>
        <v>SE</v>
      </c>
      <c r="N23" s="20" t="str">
        <f>[19]Novembro!$I$17</f>
        <v>S</v>
      </c>
      <c r="O23" s="20" t="str">
        <f>[19]Novembro!$I$18</f>
        <v>S</v>
      </c>
      <c r="P23" s="20" t="str">
        <f>[19]Novembro!$I$19</f>
        <v>SE</v>
      </c>
      <c r="Q23" s="20" t="str">
        <f>[19]Novembro!$I$20</f>
        <v>SE</v>
      </c>
      <c r="R23" s="20" t="str">
        <f>[19]Novembro!$I$21</f>
        <v>SE</v>
      </c>
      <c r="S23" s="20" t="str">
        <f>[19]Novembro!$I$22</f>
        <v>NO</v>
      </c>
      <c r="T23" s="20" t="str">
        <f>[19]Novembro!$I$23</f>
        <v>N</v>
      </c>
      <c r="U23" s="20" t="str">
        <f>[19]Novembro!$I$24</f>
        <v>SE</v>
      </c>
      <c r="V23" s="20" t="str">
        <f>[19]Novembro!$I$25</f>
        <v>N</v>
      </c>
      <c r="W23" s="20" t="str">
        <f>[19]Novembro!$I$26</f>
        <v>N</v>
      </c>
      <c r="X23" s="20" t="str">
        <f>[19]Novembro!$I$27</f>
        <v>SO</v>
      </c>
      <c r="Y23" s="20" t="str">
        <f>[19]Novembro!$I$28</f>
        <v>NO</v>
      </c>
      <c r="Z23" s="20" t="str">
        <f>[19]Novembro!$I$29</f>
        <v>NO</v>
      </c>
      <c r="AA23" s="20" t="str">
        <f>[19]Novembro!$I$30</f>
        <v>N</v>
      </c>
      <c r="AB23" s="20" t="str">
        <f>[19]Novembro!$I$31</f>
        <v>N</v>
      </c>
      <c r="AC23" s="20" t="str">
        <f>[19]Novembro!$I$32</f>
        <v>S</v>
      </c>
      <c r="AD23" s="20" t="str">
        <f>[19]Novembro!$I$33</f>
        <v>N</v>
      </c>
      <c r="AE23" s="20" t="str">
        <f>[19]Novembro!$I$34</f>
        <v>N</v>
      </c>
      <c r="AF23" s="85" t="str">
        <f>[19]Novembro!$I$35</f>
        <v>N</v>
      </c>
      <c r="AG23" s="2"/>
    </row>
    <row r="24" spans="1:35" ht="11.25" customHeight="1" x14ac:dyDescent="0.2">
      <c r="A24" s="15" t="s">
        <v>14</v>
      </c>
      <c r="B24" s="23" t="str">
        <f>[20]Novembro!$I$5</f>
        <v>N</v>
      </c>
      <c r="C24" s="23" t="str">
        <f>[20]Novembro!$I$6</f>
        <v>S</v>
      </c>
      <c r="D24" s="23" t="str">
        <f>[20]Novembro!$I$7</f>
        <v>N</v>
      </c>
      <c r="E24" s="23" t="str">
        <f>[20]Novembro!$I$8</f>
        <v>N</v>
      </c>
      <c r="F24" s="23" t="str">
        <f>[20]Novembro!$I$9</f>
        <v>NE</v>
      </c>
      <c r="G24" s="23" t="str">
        <f>[20]Novembro!$I$10</f>
        <v>L</v>
      </c>
      <c r="H24" s="23" t="str">
        <f>[20]Novembro!$I$11</f>
        <v>N</v>
      </c>
      <c r="I24" s="23" t="str">
        <f>[20]Novembro!$I$12</f>
        <v>SE</v>
      </c>
      <c r="J24" s="23" t="str">
        <f>[20]Novembro!$I$13</f>
        <v>SE</v>
      </c>
      <c r="K24" s="23" t="str">
        <f>[20]Novembro!$I$14</f>
        <v>S</v>
      </c>
      <c r="L24" s="23" t="str">
        <f>[20]Novembro!$I$15</f>
        <v>NO</v>
      </c>
      <c r="M24" s="23" t="str">
        <f>[20]Novembro!$I$16</f>
        <v>N</v>
      </c>
      <c r="N24" s="23" t="str">
        <f>[20]Novembro!$I$17</f>
        <v>O</v>
      </c>
      <c r="O24" s="23" t="str">
        <f>[20]Novembro!$I$18</f>
        <v>SO</v>
      </c>
      <c r="P24" s="23" t="str">
        <f>[20]Novembro!$I$19</f>
        <v>S</v>
      </c>
      <c r="Q24" s="23" t="str">
        <f>[20]Novembro!$I$20</f>
        <v>SE</v>
      </c>
      <c r="R24" s="23" t="str">
        <f>[20]Novembro!$I$21</f>
        <v>SO</v>
      </c>
      <c r="S24" s="23" t="str">
        <f>[20]Novembro!$I$22</f>
        <v>S</v>
      </c>
      <c r="T24" s="23" t="str">
        <f>[20]Novembro!$I$23</f>
        <v>L</v>
      </c>
      <c r="U24" s="23" t="str">
        <f>[20]Novembro!$I$24</f>
        <v>SE</v>
      </c>
      <c r="V24" s="23" t="str">
        <f>[20]Novembro!$I$25</f>
        <v>NE</v>
      </c>
      <c r="W24" s="23" t="str">
        <f>[20]Novembro!$I$26</f>
        <v>O</v>
      </c>
      <c r="X24" s="23" t="str">
        <f>[20]Novembro!$I$27</f>
        <v>SE</v>
      </c>
      <c r="Y24" s="23" t="str">
        <f>[20]Novembro!$I$28</f>
        <v>NE</v>
      </c>
      <c r="Z24" s="23" t="str">
        <f>[20]Novembro!$I$29</f>
        <v>NE</v>
      </c>
      <c r="AA24" s="23" t="str">
        <f>[20]Novembro!$I$30</f>
        <v>N</v>
      </c>
      <c r="AB24" s="23" t="str">
        <f>[20]Novembro!$I$31</f>
        <v>SO</v>
      </c>
      <c r="AC24" s="23" t="str">
        <f>[20]Novembro!$I$32</f>
        <v>N</v>
      </c>
      <c r="AD24" s="23" t="str">
        <f>[20]Novembro!$I$33</f>
        <v>NE</v>
      </c>
      <c r="AE24" s="23" t="str">
        <f>[20]Novembro!$I$34</f>
        <v>N</v>
      </c>
      <c r="AF24" s="85" t="str">
        <f>[20]Novembro!$I$35</f>
        <v>N</v>
      </c>
      <c r="AG24" s="2"/>
      <c r="AI24" s="44" t="s">
        <v>52</v>
      </c>
    </row>
    <row r="25" spans="1:35" ht="12" customHeight="1" x14ac:dyDescent="0.2">
      <c r="A25" s="15" t="s">
        <v>15</v>
      </c>
      <c r="B25" s="23" t="str">
        <f>[21]Novembro!$I$5</f>
        <v>NE</v>
      </c>
      <c r="C25" s="23" t="str">
        <f>[21]Novembro!$I$6</f>
        <v>NE</v>
      </c>
      <c r="D25" s="23" t="str">
        <f>[21]Novembro!$I$7</f>
        <v>NE</v>
      </c>
      <c r="E25" s="23" t="str">
        <f>[21]Novembro!$I$8</f>
        <v>O</v>
      </c>
      <c r="F25" s="23" t="str">
        <f>[21]Novembro!$I$9</f>
        <v>S</v>
      </c>
      <c r="G25" s="23" t="str">
        <f>[21]Novembro!$I$10</f>
        <v>NE</v>
      </c>
      <c r="H25" s="23" t="str">
        <f>[21]Novembro!$I$11</f>
        <v>N</v>
      </c>
      <c r="I25" s="23" t="str">
        <f>[21]Novembro!$I$12</f>
        <v>NE</v>
      </c>
      <c r="J25" s="23" t="str">
        <f>[21]Novembro!$I$13</f>
        <v>NE</v>
      </c>
      <c r="K25" s="23" t="str">
        <f>[21]Novembro!$I$14</f>
        <v>NE</v>
      </c>
      <c r="L25" s="23" t="str">
        <f>[21]Novembro!$I$15</f>
        <v>NE</v>
      </c>
      <c r="M25" s="23" t="str">
        <f>[21]Novembro!$I$16</f>
        <v>O</v>
      </c>
      <c r="N25" s="23" t="str">
        <f>[21]Novembro!$I$17</f>
        <v>S</v>
      </c>
      <c r="O25" s="23" t="str">
        <f>[21]Novembro!$I$18</f>
        <v>S</v>
      </c>
      <c r="P25" s="23" t="str">
        <f>[21]Novembro!$I$19</f>
        <v>S</v>
      </c>
      <c r="Q25" s="23" t="str">
        <f>[21]Novembro!$I$20</f>
        <v>SE</v>
      </c>
      <c r="R25" s="23" t="str">
        <f>[21]Novembro!$I$21</f>
        <v>SE</v>
      </c>
      <c r="S25" s="23" t="str">
        <f>[21]Novembro!$I$22</f>
        <v>NE</v>
      </c>
      <c r="T25" s="23" t="str">
        <f>[21]Novembro!$I$23</f>
        <v>NE</v>
      </c>
      <c r="U25" s="23" t="str">
        <f>[21]Novembro!$I$24</f>
        <v>NE</v>
      </c>
      <c r="V25" s="23" t="str">
        <f>[21]Novembro!$I$25</f>
        <v>NE</v>
      </c>
      <c r="W25" s="23" t="str">
        <f>[21]Novembro!$I$26</f>
        <v>NE</v>
      </c>
      <c r="X25" s="23" t="str">
        <f>[21]Novembro!$I$27</f>
        <v>L</v>
      </c>
      <c r="Y25" s="23" t="str">
        <f>[21]Novembro!$I$28</f>
        <v>NE</v>
      </c>
      <c r="Z25" s="23" t="str">
        <f>[21]Novembro!$I$29</f>
        <v>N</v>
      </c>
      <c r="AA25" s="23" t="str">
        <f>[21]Novembro!$I$30</f>
        <v>NO</v>
      </c>
      <c r="AB25" s="23" t="str">
        <f>[21]Novembro!$I$31</f>
        <v>S</v>
      </c>
      <c r="AC25" s="23" t="str">
        <f>[21]Novembro!$I$32</f>
        <v>NE</v>
      </c>
      <c r="AD25" s="23" t="str">
        <f>[21]Novembro!$I$33</f>
        <v>NE</v>
      </c>
      <c r="AE25" s="23" t="str">
        <f>[21]Novembro!$I$34</f>
        <v>NE</v>
      </c>
      <c r="AF25" s="85" t="str">
        <f>[21]Novembro!$I$35</f>
        <v>NE</v>
      </c>
      <c r="AG25" s="2"/>
    </row>
    <row r="26" spans="1:35" ht="12.75" customHeight="1" x14ac:dyDescent="0.2">
      <c r="A26" s="15" t="s">
        <v>16</v>
      </c>
      <c r="B26" s="24" t="str">
        <f>[22]Novembro!$I$5</f>
        <v>SO</v>
      </c>
      <c r="C26" s="24" t="str">
        <f>[22]Novembro!$I$6</f>
        <v>SO</v>
      </c>
      <c r="D26" s="24" t="str">
        <f>[22]Novembro!$I$7</f>
        <v>SO</v>
      </c>
      <c r="E26" s="24" t="str">
        <f>[22]Novembro!$I$8</f>
        <v>SO</v>
      </c>
      <c r="F26" s="24" t="str">
        <f>[22]Novembro!$I$9</f>
        <v>SO</v>
      </c>
      <c r="G26" s="24" t="str">
        <f>[22]Novembro!$I$10</f>
        <v>SO</v>
      </c>
      <c r="H26" s="24" t="str">
        <f>[22]Novembro!$I$11</f>
        <v>SO</v>
      </c>
      <c r="I26" s="24" t="str">
        <f>[22]Novembro!$I$12</f>
        <v>SO</v>
      </c>
      <c r="J26" s="24" t="str">
        <f>[22]Novembro!$I$13</f>
        <v>SO</v>
      </c>
      <c r="K26" s="24" t="str">
        <f>[22]Novembro!$I$14</f>
        <v>SO</v>
      </c>
      <c r="L26" s="24" t="str">
        <f>[22]Novembro!$I$15</f>
        <v>SO</v>
      </c>
      <c r="M26" s="24" t="str">
        <f>[22]Novembro!$I$16</f>
        <v>SO</v>
      </c>
      <c r="N26" s="24" t="str">
        <f>[22]Novembro!$I$17</f>
        <v>SO</v>
      </c>
      <c r="O26" s="24" t="str">
        <f>[22]Novembro!$I$18</f>
        <v>SO</v>
      </c>
      <c r="P26" s="24" t="str">
        <f>[22]Novembro!$I$19</f>
        <v>SO</v>
      </c>
      <c r="Q26" s="24" t="str">
        <f>[22]Novembro!$I$20</f>
        <v>SO</v>
      </c>
      <c r="R26" s="24" t="str">
        <f>[22]Novembro!$I$21</f>
        <v>SO</v>
      </c>
      <c r="S26" s="24" t="str">
        <f>[22]Novembro!$I$22</f>
        <v>SO</v>
      </c>
      <c r="T26" s="24" t="str">
        <f>[22]Novembro!$I$23</f>
        <v>SO</v>
      </c>
      <c r="U26" s="24" t="str">
        <f>[22]Novembro!$I$24</f>
        <v>SO</v>
      </c>
      <c r="V26" s="24" t="str">
        <f>[22]Novembro!$I$25</f>
        <v>SO</v>
      </c>
      <c r="W26" s="24" t="str">
        <f>[22]Novembro!$I$26</f>
        <v>SO</v>
      </c>
      <c r="X26" s="24" t="str">
        <f>[22]Novembro!$I$27</f>
        <v>SO</v>
      </c>
      <c r="Y26" s="24" t="str">
        <f>[22]Novembro!$I$28</f>
        <v>SO</v>
      </c>
      <c r="Z26" s="24" t="str">
        <f>[22]Novembro!$I$29</f>
        <v>SO</v>
      </c>
      <c r="AA26" s="24" t="str">
        <f>[22]Novembro!$I$30</f>
        <v>SO</v>
      </c>
      <c r="AB26" s="24" t="str">
        <f>[22]Novembro!$I$31</f>
        <v>SO</v>
      </c>
      <c r="AC26" s="24" t="str">
        <f>[22]Novembro!$I$32</f>
        <v>SO</v>
      </c>
      <c r="AD26" s="24" t="str">
        <f>[22]Novembro!$I$33</f>
        <v>SO</v>
      </c>
      <c r="AE26" s="24" t="str">
        <f>[22]Novembro!$I$34</f>
        <v>SO</v>
      </c>
      <c r="AF26" s="86" t="str">
        <f>[22]Novembro!$I$35</f>
        <v>SO</v>
      </c>
      <c r="AG26" s="2"/>
    </row>
    <row r="27" spans="1:35" ht="11.25" customHeight="1" x14ac:dyDescent="0.2">
      <c r="A27" s="15" t="s">
        <v>17</v>
      </c>
      <c r="B27" s="23" t="str">
        <f>[23]Novembro!$I$5</f>
        <v>N</v>
      </c>
      <c r="C27" s="23" t="str">
        <f>[23]Novembro!$I$6</f>
        <v>N</v>
      </c>
      <c r="D27" s="23" t="str">
        <f>[23]Novembro!$I$7</f>
        <v>NO</v>
      </c>
      <c r="E27" s="23" t="str">
        <f>[23]Novembro!$I$8</f>
        <v>NO</v>
      </c>
      <c r="F27" s="23" t="str">
        <f>[23]Novembro!$I$9</f>
        <v>L</v>
      </c>
      <c r="G27" s="23" t="str">
        <f>[23]Novembro!$I$10</f>
        <v>N</v>
      </c>
      <c r="H27" s="23" t="str">
        <f>[23]Novembro!$I$11</f>
        <v>O</v>
      </c>
      <c r="I27" s="23" t="str">
        <f>[23]Novembro!$I$12</f>
        <v>NE</v>
      </c>
      <c r="J27" s="23" t="str">
        <f>[23]Novembro!$I$13</f>
        <v>SO</v>
      </c>
      <c r="K27" s="23" t="str">
        <f>[23]Novembro!$I$14</f>
        <v>SO</v>
      </c>
      <c r="L27" s="23" t="str">
        <f>[23]Novembro!$I$15</f>
        <v>N</v>
      </c>
      <c r="M27" s="23" t="str">
        <f>[23]Novembro!$I$16</f>
        <v>SE</v>
      </c>
      <c r="N27" s="23" t="str">
        <f>[23]Novembro!$I$17</f>
        <v>SO</v>
      </c>
      <c r="O27" s="23" t="str">
        <f>[23]Novembro!$I$18</f>
        <v>SO</v>
      </c>
      <c r="P27" s="23" t="str">
        <f>[23]Novembro!$I$19</f>
        <v>SE</v>
      </c>
      <c r="Q27" s="23" t="str">
        <f>[23]Novembro!$I$20</f>
        <v>L</v>
      </c>
      <c r="R27" s="23" t="str">
        <f>[23]Novembro!$I$21</f>
        <v>L</v>
      </c>
      <c r="S27" s="23" t="str">
        <f>[23]Novembro!$I$22</f>
        <v>SO</v>
      </c>
      <c r="T27" s="23" t="str">
        <f>[23]Novembro!$I$23</f>
        <v>SO</v>
      </c>
      <c r="U27" s="23" t="str">
        <f>[23]Novembro!$I$24</f>
        <v>N</v>
      </c>
      <c r="V27" s="23" t="str">
        <f>[23]Novembro!$I$25</f>
        <v>N</v>
      </c>
      <c r="W27" s="23" t="str">
        <f>[23]Novembro!$I$26</f>
        <v>SE</v>
      </c>
      <c r="X27" s="23" t="str">
        <f>[23]Novembro!$I$27</f>
        <v>L</v>
      </c>
      <c r="Y27" s="23" t="str">
        <f>[23]Novembro!$I$28</f>
        <v>N</v>
      </c>
      <c r="Z27" s="23" t="str">
        <f>[23]Novembro!$I$29</f>
        <v>O</v>
      </c>
      <c r="AA27" s="23" t="str">
        <f>[23]Novembro!$I$30</f>
        <v>NO</v>
      </c>
      <c r="AB27" s="23" t="str">
        <f>[23]Novembro!$I$31</f>
        <v>O</v>
      </c>
      <c r="AC27" s="23" t="str">
        <f>[23]Novembro!$I$32</f>
        <v>NE</v>
      </c>
      <c r="AD27" s="23" t="str">
        <f>[23]Novembro!$I$33</f>
        <v>N</v>
      </c>
      <c r="AE27" s="23" t="str">
        <f>[23]Novembro!$I$34</f>
        <v>N</v>
      </c>
      <c r="AF27" s="85" t="str">
        <f>[23]Novembro!$I$35</f>
        <v>N</v>
      </c>
      <c r="AG27" s="2"/>
    </row>
    <row r="28" spans="1:35" ht="12" customHeight="1" x14ac:dyDescent="0.2">
      <c r="A28" s="15" t="s">
        <v>18</v>
      </c>
      <c r="B28" s="23" t="str">
        <f>[24]Novembro!$I$5</f>
        <v>N</v>
      </c>
      <c r="C28" s="23" t="str">
        <f>[24]Novembro!$I$6</f>
        <v>L</v>
      </c>
      <c r="D28" s="23" t="str">
        <f>[24]Novembro!$I$7</f>
        <v>L</v>
      </c>
      <c r="E28" s="23" t="str">
        <f>[24]Novembro!$I$8</f>
        <v>L</v>
      </c>
      <c r="F28" s="23" t="str">
        <f>[24]Novembro!$I$9</f>
        <v>NO</v>
      </c>
      <c r="G28" s="23" t="str">
        <f>[24]Novembro!$I$10</f>
        <v>N</v>
      </c>
      <c r="H28" s="23" t="str">
        <f>[24]Novembro!$I$11</f>
        <v>NO</v>
      </c>
      <c r="I28" s="23" t="str">
        <f>[24]Novembro!$I$12</f>
        <v>L</v>
      </c>
      <c r="J28" s="23" t="str">
        <f>[24]Novembro!$I$13</f>
        <v>L</v>
      </c>
      <c r="K28" s="23" t="str">
        <f>[24]Novembro!$I$14</f>
        <v>L</v>
      </c>
      <c r="L28" s="23" t="str">
        <f>[24]Novembro!$I$15</f>
        <v>NO</v>
      </c>
      <c r="M28" s="23" t="str">
        <f>[24]Novembro!$I$16</f>
        <v>NO</v>
      </c>
      <c r="N28" s="23" t="str">
        <f>[24]Novembro!$I$17</f>
        <v>L</v>
      </c>
      <c r="O28" s="23" t="str">
        <f>[24]Novembro!$I$18</f>
        <v>S</v>
      </c>
      <c r="P28" s="23" t="str">
        <f>[24]Novembro!$I$19</f>
        <v>S</v>
      </c>
      <c r="Q28" s="23" t="str">
        <f>[24]Novembro!$I$20</f>
        <v>L</v>
      </c>
      <c r="R28" s="23" t="str">
        <f>[24]Novembro!$I$21</f>
        <v>L</v>
      </c>
      <c r="S28" s="23" t="str">
        <f>[24]Novembro!$I$22</f>
        <v>NO</v>
      </c>
      <c r="T28" s="23" t="str">
        <f>[24]Novembro!$I$23</f>
        <v>SE</v>
      </c>
      <c r="U28" s="23" t="str">
        <f>[24]Novembro!$I$24</f>
        <v>L</v>
      </c>
      <c r="V28" s="23" t="str">
        <f>[24]Novembro!$I$25</f>
        <v>L</v>
      </c>
      <c r="W28" s="23" t="str">
        <f>[24]Novembro!$I$26</f>
        <v>NO</v>
      </c>
      <c r="X28" s="23" t="str">
        <f>[24]Novembro!$I$27</f>
        <v>L</v>
      </c>
      <c r="Y28" s="23" t="str">
        <f>[24]Novembro!$I$28</f>
        <v>N</v>
      </c>
      <c r="Z28" s="23" t="str">
        <f>[24]Novembro!$I$29</f>
        <v>NO</v>
      </c>
      <c r="AA28" s="23" t="str">
        <f>[24]Novembro!$I$30</f>
        <v>NO</v>
      </c>
      <c r="AB28" s="23" t="str">
        <f>[24]Novembro!$I$31</f>
        <v>O</v>
      </c>
      <c r="AC28" s="23" t="str">
        <f>[24]Novembro!$I$32</f>
        <v>NE</v>
      </c>
      <c r="AD28" s="23" t="str">
        <f>[24]Novembro!$I$33</f>
        <v>N</v>
      </c>
      <c r="AE28" s="23" t="str">
        <f>[24]Novembro!$I$34</f>
        <v>L</v>
      </c>
      <c r="AF28" s="85" t="str">
        <f>[24]Novembro!$I$35</f>
        <v>L</v>
      </c>
      <c r="AG28" s="2"/>
    </row>
    <row r="29" spans="1:35" ht="12.75" customHeight="1" x14ac:dyDescent="0.2">
      <c r="A29" s="15" t="s">
        <v>19</v>
      </c>
      <c r="B29" s="23" t="str">
        <f>[25]Novembro!$I$5</f>
        <v>NE</v>
      </c>
      <c r="C29" s="23" t="str">
        <f>[25]Novembro!$I$6</f>
        <v>SE</v>
      </c>
      <c r="D29" s="23" t="str">
        <f>[25]Novembro!$I$7</f>
        <v>N</v>
      </c>
      <c r="E29" s="23" t="str">
        <f>[25]Novembro!$I$8</f>
        <v>S</v>
      </c>
      <c r="F29" s="23" t="str">
        <f>[25]Novembro!$I$9</f>
        <v>S</v>
      </c>
      <c r="G29" s="23" t="str">
        <f>[25]Novembro!$I$10</f>
        <v>NE</v>
      </c>
      <c r="H29" s="23" t="str">
        <f>[25]Novembro!$I$11</f>
        <v>N</v>
      </c>
      <c r="I29" s="23" t="str">
        <f>[25]Novembro!$I$12</f>
        <v>L</v>
      </c>
      <c r="J29" s="23" t="str">
        <f>[25]Novembro!$I$13</f>
        <v>SE</v>
      </c>
      <c r="K29" s="23" t="str">
        <f>[25]Novembro!$I$14</f>
        <v>SE</v>
      </c>
      <c r="L29" s="23" t="str">
        <f>[25]Novembro!$I$15</f>
        <v>NE</v>
      </c>
      <c r="M29" s="23" t="str">
        <f>[25]Novembro!$I$16</f>
        <v>O</v>
      </c>
      <c r="N29" s="23" t="str">
        <f>[25]Novembro!$I$17</f>
        <v>S</v>
      </c>
      <c r="O29" s="23" t="str">
        <f>[25]Novembro!$I$18</f>
        <v>S</v>
      </c>
      <c r="P29" s="23" t="str">
        <f>[25]Novembro!$I$19</f>
        <v>S</v>
      </c>
      <c r="Q29" s="23" t="str">
        <f>[25]Novembro!$I$20</f>
        <v>SE</v>
      </c>
      <c r="R29" s="23" t="str">
        <f>[25]Novembro!$I$21</f>
        <v>S</v>
      </c>
      <c r="S29" s="23" t="str">
        <f>[25]Novembro!$I$22</f>
        <v>NE</v>
      </c>
      <c r="T29" s="23" t="str">
        <f>[25]Novembro!$I$23</f>
        <v>NE</v>
      </c>
      <c r="U29" s="23" t="str">
        <f>[25]Novembro!$I$24</f>
        <v>L</v>
      </c>
      <c r="V29" s="23" t="str">
        <f>[25]Novembro!$I$25</f>
        <v>NE</v>
      </c>
      <c r="W29" s="23" t="str">
        <f>[25]Novembro!$I$26</f>
        <v>N</v>
      </c>
      <c r="X29" s="23" t="str">
        <f>[25]Novembro!$I$27</f>
        <v>S</v>
      </c>
      <c r="Y29" s="23" t="str">
        <f>[25]Novembro!$I$28</f>
        <v>NE</v>
      </c>
      <c r="Z29" s="23" t="str">
        <f>[25]Novembro!$I$29</f>
        <v>N</v>
      </c>
      <c r="AA29" s="23" t="str">
        <f>[25]Novembro!$I$30</f>
        <v>SE</v>
      </c>
      <c r="AB29" s="23" t="str">
        <f>[25]Novembro!$I$31</f>
        <v>S</v>
      </c>
      <c r="AC29" s="23" t="str">
        <f>[25]Novembro!$I$32</f>
        <v>S</v>
      </c>
      <c r="AD29" s="23" t="str">
        <f>[25]Novembro!$I$33</f>
        <v>NE</v>
      </c>
      <c r="AE29" s="23" t="str">
        <f>[25]Novembro!$I$34</f>
        <v>NE</v>
      </c>
      <c r="AF29" s="85" t="str">
        <f>[25]Novembro!$I$35</f>
        <v>NE</v>
      </c>
      <c r="AG29" s="2"/>
    </row>
    <row r="30" spans="1:35" ht="11.25" customHeight="1" x14ac:dyDescent="0.2">
      <c r="A30" s="15" t="s">
        <v>31</v>
      </c>
      <c r="B30" s="23" t="str">
        <f>[26]Novembro!$I$5</f>
        <v>NO</v>
      </c>
      <c r="C30" s="23" t="str">
        <f>[26]Novembro!$I$6</f>
        <v>L</v>
      </c>
      <c r="D30" s="23" t="str">
        <f>[26]Novembro!$I$7</f>
        <v>NO</v>
      </c>
      <c r="E30" s="23" t="str">
        <f>[26]Novembro!$I$8</f>
        <v>NO</v>
      </c>
      <c r="F30" s="23" t="str">
        <f>[26]Novembro!$I$9</f>
        <v>SE</v>
      </c>
      <c r="G30" s="23" t="str">
        <f>[26]Novembro!$I$10</f>
        <v>L</v>
      </c>
      <c r="H30" s="23" t="str">
        <f>[26]Novembro!$I$11</f>
        <v>NO</v>
      </c>
      <c r="I30" s="23" t="str">
        <f>[26]Novembro!$I$12</f>
        <v>SE</v>
      </c>
      <c r="J30" s="23" t="str">
        <f>[26]Novembro!$I$13</f>
        <v>SE</v>
      </c>
      <c r="K30" s="23" t="str">
        <f>[26]Novembro!$I$14</f>
        <v>SE</v>
      </c>
      <c r="L30" s="23" t="str">
        <f>[26]Novembro!$I$15</f>
        <v>NO</v>
      </c>
      <c r="M30" s="23" t="str">
        <f>[26]Novembro!$I$16</f>
        <v>SE</v>
      </c>
      <c r="N30" s="23" t="str">
        <f>[26]Novembro!$I$17</f>
        <v>S</v>
      </c>
      <c r="O30" s="23" t="str">
        <f>[26]Novembro!$I$18</f>
        <v>S</v>
      </c>
      <c r="P30" s="23" t="str">
        <f>[26]Novembro!$I$19</f>
        <v>SE</v>
      </c>
      <c r="Q30" s="23" t="str">
        <f>[26]Novembro!$I$20</f>
        <v>SE</v>
      </c>
      <c r="R30" s="23" t="str">
        <f>[26]Novembro!$I$21</f>
        <v>SE</v>
      </c>
      <c r="S30" s="23" t="str">
        <f>[26]Novembro!$I$22</f>
        <v>SE</v>
      </c>
      <c r="T30" s="23" t="str">
        <f>[26]Novembro!$I$23</f>
        <v>N</v>
      </c>
      <c r="U30" s="23" t="str">
        <f>[26]Novembro!$I$24</f>
        <v>NO</v>
      </c>
      <c r="V30" s="23" t="str">
        <f>[26]Novembro!$I$25</f>
        <v>NO</v>
      </c>
      <c r="W30" s="23" t="str">
        <f>[26]Novembro!$I$26</f>
        <v>NO</v>
      </c>
      <c r="X30" s="23" t="str">
        <f>[26]Novembro!$I$27</f>
        <v>SE</v>
      </c>
      <c r="Y30" s="23" t="str">
        <f>[26]Novembro!$I$28</f>
        <v>NO</v>
      </c>
      <c r="Z30" s="23" t="str">
        <f>[26]Novembro!$I$29</f>
        <v>NO</v>
      </c>
      <c r="AA30" s="23" t="str">
        <f>[26]Novembro!$I$30</f>
        <v>N</v>
      </c>
      <c r="AB30" s="23" t="str">
        <f>[26]Novembro!$I$31</f>
        <v>NO</v>
      </c>
      <c r="AC30" s="23" t="str">
        <f>[26]Novembro!$I$32</f>
        <v>S</v>
      </c>
      <c r="AD30" s="23" t="str">
        <f>[26]Novembro!$I$33</f>
        <v>NE</v>
      </c>
      <c r="AE30" s="23" t="str">
        <f>[26]Novembro!$I$34</f>
        <v>N</v>
      </c>
      <c r="AF30" s="85" t="str">
        <f>[26]Novembro!$I$35</f>
        <v>NO</v>
      </c>
      <c r="AG30" s="2"/>
    </row>
    <row r="31" spans="1:35" ht="11.25" customHeight="1" x14ac:dyDescent="0.2">
      <c r="A31" s="15" t="s">
        <v>49</v>
      </c>
      <c r="B31" s="23" t="str">
        <f>[27]Novembro!$I$5</f>
        <v>NE</v>
      </c>
      <c r="C31" s="23" t="str">
        <f>[27]Novembro!$I$6</f>
        <v>L</v>
      </c>
      <c r="D31" s="23" t="str">
        <f>[27]Novembro!$I$7</f>
        <v>NE</v>
      </c>
      <c r="E31" s="23" t="str">
        <f>[27]Novembro!$I$8</f>
        <v>NE</v>
      </c>
      <c r="F31" s="23" t="str">
        <f>[27]Novembro!$I$9</f>
        <v>NE</v>
      </c>
      <c r="G31" s="23" t="str">
        <f>[27]Novembro!$I$10</f>
        <v>NE</v>
      </c>
      <c r="H31" s="23" t="str">
        <f>[27]Novembro!$I$11</f>
        <v>L</v>
      </c>
      <c r="I31" s="23" t="str">
        <f>[27]Novembro!$I$12</f>
        <v>L</v>
      </c>
      <c r="J31" s="23" t="str">
        <f>[27]Novembro!$I$13</f>
        <v>L</v>
      </c>
      <c r="K31" s="23" t="str">
        <f>[27]Novembro!$I$14</f>
        <v>L</v>
      </c>
      <c r="L31" s="23" t="str">
        <f>[27]Novembro!$I$15</f>
        <v>NO</v>
      </c>
      <c r="M31" s="23" t="str">
        <f>[27]Novembro!$I$16</f>
        <v>NE</v>
      </c>
      <c r="N31" s="23" t="str">
        <f>[27]Novembro!$I$17</f>
        <v>NE</v>
      </c>
      <c r="O31" s="23" t="str">
        <f>[27]Novembro!$I$18</f>
        <v>SO</v>
      </c>
      <c r="P31" s="23" t="str">
        <f>[27]Novembro!$I$19</f>
        <v>SO</v>
      </c>
      <c r="Q31" s="23" t="str">
        <f>[27]Novembro!$I$20</f>
        <v>S</v>
      </c>
      <c r="R31" s="23" t="str">
        <f>[27]Novembro!$I$21</f>
        <v>SE</v>
      </c>
      <c r="S31" s="23" t="str">
        <f>[27]Novembro!$I$22</f>
        <v>L</v>
      </c>
      <c r="T31" s="23" t="str">
        <f>[27]Novembro!$I$23</f>
        <v>NO</v>
      </c>
      <c r="U31" s="23" t="str">
        <f>[27]Novembro!$I$24</f>
        <v>N</v>
      </c>
      <c r="V31" s="23" t="str">
        <f>[27]Novembro!$I$25</f>
        <v>NE</v>
      </c>
      <c r="W31" s="23" t="str">
        <f>[27]Novembro!$I$26</f>
        <v>N</v>
      </c>
      <c r="X31" s="23" t="str">
        <f>[27]Novembro!$I$27</f>
        <v>O</v>
      </c>
      <c r="Y31" s="23" t="str">
        <f>[27]Novembro!$I$28</f>
        <v>NE</v>
      </c>
      <c r="Z31" s="23" t="str">
        <f>[27]Novembro!$I$29</f>
        <v>NE</v>
      </c>
      <c r="AA31" s="23" t="str">
        <f>[27]Novembro!$I$30</f>
        <v>NE</v>
      </c>
      <c r="AB31" s="23" t="str">
        <f>[27]Novembro!$I$31</f>
        <v>N</v>
      </c>
      <c r="AC31" s="23" t="str">
        <f>[27]Novembro!$I$32</f>
        <v>NE</v>
      </c>
      <c r="AD31" s="23" t="str">
        <f>[27]Novembro!$I$33</f>
        <v>N</v>
      </c>
      <c r="AE31" s="23" t="str">
        <f>[27]Novembro!$I$34</f>
        <v>L</v>
      </c>
      <c r="AF31" s="85" t="str">
        <f>[27]Novembro!$I$35</f>
        <v>NE</v>
      </c>
      <c r="AG31" s="2"/>
    </row>
    <row r="32" spans="1:35" ht="11.25" customHeight="1" x14ac:dyDescent="0.2">
      <c r="A32" s="15" t="s">
        <v>20</v>
      </c>
      <c r="B32" s="20" t="str">
        <f>[28]Novembro!$I$5</f>
        <v>N</v>
      </c>
      <c r="C32" s="20" t="str">
        <f>[28]Novembro!$I$6</f>
        <v>S</v>
      </c>
      <c r="D32" s="20" t="str">
        <f>[28]Novembro!$I$7</f>
        <v>NE</v>
      </c>
      <c r="E32" s="20" t="str">
        <f>[28]Novembro!$I$8</f>
        <v>N</v>
      </c>
      <c r="F32" s="20" t="str">
        <f>[28]Novembro!$I$9</f>
        <v>N</v>
      </c>
      <c r="G32" s="20" t="str">
        <f>[28]Novembro!$I$10</f>
        <v>L</v>
      </c>
      <c r="H32" s="20" t="str">
        <f>[28]Novembro!$I$11</f>
        <v>NE</v>
      </c>
      <c r="I32" s="20" t="str">
        <f>[28]Novembro!$I$12</f>
        <v>N</v>
      </c>
      <c r="J32" s="20" t="str">
        <f>[28]Novembro!$I$13</f>
        <v>S</v>
      </c>
      <c r="K32" s="20" t="str">
        <f>[28]Novembro!$I$14</f>
        <v>SE</v>
      </c>
      <c r="L32" s="20" t="str">
        <f>[28]Novembro!$I$15</f>
        <v>NE</v>
      </c>
      <c r="M32" s="20" t="str">
        <f>[28]Novembro!$I$16</f>
        <v>NO</v>
      </c>
      <c r="N32" s="20" t="str">
        <f>[28]Novembro!$I$17</f>
        <v>SO</v>
      </c>
      <c r="O32" s="20" t="str">
        <f>[28]Novembro!$I$18</f>
        <v>SO</v>
      </c>
      <c r="P32" s="20" t="str">
        <f>[28]Novembro!$I$19</f>
        <v>S</v>
      </c>
      <c r="Q32" s="20" t="str">
        <f>[28]Novembro!$I$20</f>
        <v>SE</v>
      </c>
      <c r="R32" s="20" t="str">
        <f>[28]Novembro!$I$21</f>
        <v>SO</v>
      </c>
      <c r="S32" s="20" t="str">
        <f>[28]Novembro!$I$22</f>
        <v>S</v>
      </c>
      <c r="T32" s="20" t="str">
        <f>[28]Novembro!$I$23</f>
        <v>NE</v>
      </c>
      <c r="U32" s="20" t="str">
        <f>[28]Novembro!$I$24</f>
        <v>NE</v>
      </c>
      <c r="V32" s="20" t="str">
        <f>[28]Novembro!$I$25</f>
        <v>N</v>
      </c>
      <c r="W32" s="20" t="str">
        <f>[28]Novembro!$I$26</f>
        <v>NO</v>
      </c>
      <c r="X32" s="20" t="str">
        <f>[28]Novembro!$I$27</f>
        <v>SE</v>
      </c>
      <c r="Y32" s="20" t="str">
        <f>[28]Novembro!$I$28</f>
        <v>NE</v>
      </c>
      <c r="Z32" s="20" t="str">
        <f>[28]Novembro!$I$29</f>
        <v>N</v>
      </c>
      <c r="AA32" s="20" t="str">
        <f>[28]Novembro!$I$30</f>
        <v>N</v>
      </c>
      <c r="AB32" s="20" t="str">
        <f>[28]Novembro!$I$31</f>
        <v>NO</v>
      </c>
      <c r="AC32" s="20" t="str">
        <f>[28]Novembro!$I$32</f>
        <v>NE</v>
      </c>
      <c r="AD32" s="20" t="str">
        <f>[28]Novembro!$I$33</f>
        <v>SE</v>
      </c>
      <c r="AE32" s="20" t="str">
        <f>[28]Novembro!$I$34</f>
        <v>N</v>
      </c>
      <c r="AF32" s="45" t="str">
        <f>[28]Novembro!$I$35</f>
        <v>N</v>
      </c>
      <c r="AG32" s="2"/>
    </row>
    <row r="33" spans="1:35" s="5" customFormat="1" ht="13.5" customHeight="1" x14ac:dyDescent="0.2">
      <c r="A33" s="29" t="s">
        <v>38</v>
      </c>
      <c r="B33" s="30" t="s">
        <v>55</v>
      </c>
      <c r="C33" s="30" t="s">
        <v>55</v>
      </c>
      <c r="D33" s="30" t="s">
        <v>54</v>
      </c>
      <c r="E33" s="30" t="s">
        <v>55</v>
      </c>
      <c r="F33" s="30" t="s">
        <v>137</v>
      </c>
      <c r="G33" s="30" t="s">
        <v>54</v>
      </c>
      <c r="H33" s="30" t="s">
        <v>55</v>
      </c>
      <c r="I33" s="30" t="s">
        <v>138</v>
      </c>
      <c r="J33" s="30" t="s">
        <v>139</v>
      </c>
      <c r="K33" s="30" t="s">
        <v>138</v>
      </c>
      <c r="L33" s="30" t="s">
        <v>54</v>
      </c>
      <c r="M33" s="30" t="s">
        <v>54</v>
      </c>
      <c r="N33" s="30" t="s">
        <v>137</v>
      </c>
      <c r="O33" s="30" t="s">
        <v>142</v>
      </c>
      <c r="P33" s="31" t="s">
        <v>139</v>
      </c>
      <c r="Q33" s="31" t="s">
        <v>139</v>
      </c>
      <c r="R33" s="31" t="s">
        <v>139</v>
      </c>
      <c r="S33" s="31" t="s">
        <v>138</v>
      </c>
      <c r="T33" s="31" t="s">
        <v>54</v>
      </c>
      <c r="U33" s="31" t="s">
        <v>54</v>
      </c>
      <c r="V33" s="31" t="s">
        <v>54</v>
      </c>
      <c r="W33" s="31" t="s">
        <v>143</v>
      </c>
      <c r="X33" s="31" t="s">
        <v>139</v>
      </c>
      <c r="Y33" s="31" t="s">
        <v>54</v>
      </c>
      <c r="Z33" s="31" t="s">
        <v>55</v>
      </c>
      <c r="AA33" s="31" t="s">
        <v>55</v>
      </c>
      <c r="AB33" s="31" t="s">
        <v>144</v>
      </c>
      <c r="AC33" s="31" t="s">
        <v>54</v>
      </c>
      <c r="AD33" s="31" t="s">
        <v>54</v>
      </c>
      <c r="AE33" s="31" t="s">
        <v>54</v>
      </c>
      <c r="AF33" s="25"/>
      <c r="AG33" s="10"/>
    </row>
    <row r="34" spans="1:35" x14ac:dyDescent="0.2">
      <c r="A34" s="95" t="s">
        <v>37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83" t="s">
        <v>54</v>
      </c>
      <c r="AG34" s="2"/>
    </row>
    <row r="35" spans="1:35" s="56" customFormat="1" x14ac:dyDescent="0.2">
      <c r="A35" s="76"/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7"/>
      <c r="AG35" s="78"/>
    </row>
    <row r="36" spans="1:35" s="56" customFormat="1" x14ac:dyDescent="0.2">
      <c r="A36" s="76"/>
      <c r="B36" s="76"/>
      <c r="C36" s="79"/>
      <c r="D36" s="79" t="s">
        <v>134</v>
      </c>
      <c r="E36" s="79"/>
      <c r="F36" s="79"/>
      <c r="G36" s="79"/>
      <c r="H36" s="76"/>
      <c r="I36" s="76"/>
      <c r="J36" s="76"/>
      <c r="K36" s="76"/>
      <c r="L36" s="76"/>
      <c r="M36" s="76" t="s">
        <v>50</v>
      </c>
      <c r="N36" s="76"/>
      <c r="O36" s="76"/>
      <c r="P36" s="76"/>
      <c r="Q36" s="76"/>
      <c r="R36" s="76"/>
      <c r="S36" s="76"/>
      <c r="T36" s="76"/>
      <c r="U36" s="76"/>
      <c r="V36" s="76" t="s">
        <v>132</v>
      </c>
      <c r="W36" s="76"/>
      <c r="X36" s="76"/>
      <c r="Y36" s="76"/>
      <c r="Z36" s="76"/>
      <c r="AA36" s="76"/>
      <c r="AB36" s="76"/>
      <c r="AC36" s="76"/>
      <c r="AD36" s="77"/>
      <c r="AE36" s="76"/>
      <c r="AF36" s="76"/>
      <c r="AG36" s="77"/>
      <c r="AH36" s="76"/>
    </row>
    <row r="37" spans="1:35" s="56" customFormat="1" x14ac:dyDescent="0.2">
      <c r="A37" s="76"/>
      <c r="B37" s="76"/>
      <c r="C37" s="76"/>
      <c r="D37" s="76"/>
      <c r="E37" s="76"/>
      <c r="F37" s="76"/>
      <c r="G37" s="76"/>
      <c r="H37" s="76"/>
      <c r="I37" s="76"/>
      <c r="J37" s="80"/>
      <c r="K37" s="80"/>
      <c r="L37" s="80"/>
      <c r="M37" s="80" t="s">
        <v>51</v>
      </c>
      <c r="N37" s="80"/>
      <c r="O37" s="80"/>
      <c r="P37" s="80"/>
      <c r="Q37" s="76"/>
      <c r="R37" s="76"/>
      <c r="S37" s="76"/>
      <c r="T37" s="76"/>
      <c r="U37" s="76"/>
      <c r="V37" s="80" t="s">
        <v>133</v>
      </c>
      <c r="W37" s="80"/>
      <c r="X37" s="76"/>
      <c r="Y37" s="76"/>
      <c r="Z37" s="76"/>
      <c r="AA37" s="76"/>
      <c r="AB37" s="76"/>
      <c r="AC37" s="76"/>
      <c r="AD37" s="77"/>
      <c r="AE37" s="78"/>
      <c r="AG37" s="76"/>
      <c r="AH37" s="76"/>
      <c r="AI37" s="76"/>
    </row>
    <row r="38" spans="1:35" s="56" customFormat="1" x14ac:dyDescent="0.2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81"/>
      <c r="R38" s="81"/>
      <c r="S38" s="81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7"/>
      <c r="AG38" s="78"/>
      <c r="AH38" s="82"/>
    </row>
    <row r="39" spans="1:35" ht="12" customHeight="1" x14ac:dyDescent="0.2">
      <c r="U39" s="28"/>
      <c r="V39" s="28"/>
      <c r="W39" s="28"/>
      <c r="X39" s="28"/>
    </row>
    <row r="40" spans="1:35" x14ac:dyDescent="0.2">
      <c r="M40" s="2" t="s">
        <v>52</v>
      </c>
    </row>
    <row r="43" spans="1:35" x14ac:dyDescent="0.2">
      <c r="G43" s="2" t="s">
        <v>52</v>
      </c>
    </row>
    <row r="44" spans="1:35" x14ac:dyDescent="0.2">
      <c r="AB44" s="2" t="s">
        <v>52</v>
      </c>
    </row>
  </sheetData>
  <mergeCells count="34">
    <mergeCell ref="A1:AF1"/>
    <mergeCell ref="B2:AG2"/>
    <mergeCell ref="W3:W4"/>
    <mergeCell ref="Y3:Y4"/>
    <mergeCell ref="Z3:Z4"/>
    <mergeCell ref="AE3:AE4"/>
    <mergeCell ref="AA3:AA4"/>
    <mergeCell ref="AB3:AB4"/>
    <mergeCell ref="AC3:AC4"/>
    <mergeCell ref="AD3:AD4"/>
    <mergeCell ref="R3:R4"/>
    <mergeCell ref="S3:S4"/>
    <mergeCell ref="A34:AE34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T3:T4"/>
    <mergeCell ref="X3:X4"/>
    <mergeCell ref="M3:M4"/>
    <mergeCell ref="Q3:Q4"/>
    <mergeCell ref="N3:N4"/>
    <mergeCell ref="O3:O4"/>
    <mergeCell ref="L3:L4"/>
    <mergeCell ref="P3:P4"/>
    <mergeCell ref="V3:V4"/>
    <mergeCell ref="U3:U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zoomScale="90" zoomScaleNormal="90" workbookViewId="0">
      <selection activeCell="AF5" sqref="AF5:AF33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27" width="5.42578125" style="2" bestFit="1" customWidth="1"/>
    <col min="28" max="29" width="6.140625" style="2" bestFit="1" customWidth="1"/>
    <col min="30" max="31" width="5.42578125" style="2" bestFit="1" customWidth="1"/>
    <col min="32" max="32" width="7.42578125" style="6" bestFit="1" customWidth="1"/>
    <col min="33" max="33" width="9.140625" style="1"/>
  </cols>
  <sheetData>
    <row r="1" spans="1:33" ht="20.100000000000001" customHeight="1" x14ac:dyDescent="0.2">
      <c r="A1" s="91" t="s">
        <v>32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</row>
    <row r="2" spans="1:33" s="4" customFormat="1" ht="20.100000000000001" customHeight="1" x14ac:dyDescent="0.2">
      <c r="A2" s="92" t="s">
        <v>21</v>
      </c>
      <c r="B2" s="90" t="s">
        <v>135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7"/>
    </row>
    <row r="3" spans="1:33" s="5" customFormat="1" ht="20.100000000000001" customHeight="1" x14ac:dyDescent="0.2">
      <c r="A3" s="92"/>
      <c r="B3" s="93">
        <v>1</v>
      </c>
      <c r="C3" s="93">
        <f>SUM(B3+1)</f>
        <v>2</v>
      </c>
      <c r="D3" s="93">
        <f t="shared" ref="D3:AD3" si="0">SUM(C3+1)</f>
        <v>3</v>
      </c>
      <c r="E3" s="93">
        <f t="shared" si="0"/>
        <v>4</v>
      </c>
      <c r="F3" s="93">
        <f t="shared" si="0"/>
        <v>5</v>
      </c>
      <c r="G3" s="93">
        <f t="shared" si="0"/>
        <v>6</v>
      </c>
      <c r="H3" s="93">
        <f t="shared" si="0"/>
        <v>7</v>
      </c>
      <c r="I3" s="93">
        <f t="shared" si="0"/>
        <v>8</v>
      </c>
      <c r="J3" s="93">
        <f t="shared" si="0"/>
        <v>9</v>
      </c>
      <c r="K3" s="93">
        <f t="shared" si="0"/>
        <v>10</v>
      </c>
      <c r="L3" s="93">
        <f t="shared" si="0"/>
        <v>11</v>
      </c>
      <c r="M3" s="93">
        <f t="shared" si="0"/>
        <v>12</v>
      </c>
      <c r="N3" s="93">
        <f t="shared" si="0"/>
        <v>13</v>
      </c>
      <c r="O3" s="93">
        <f t="shared" si="0"/>
        <v>14</v>
      </c>
      <c r="P3" s="93">
        <f t="shared" si="0"/>
        <v>15</v>
      </c>
      <c r="Q3" s="93">
        <f t="shared" si="0"/>
        <v>16</v>
      </c>
      <c r="R3" s="93">
        <f t="shared" si="0"/>
        <v>17</v>
      </c>
      <c r="S3" s="93">
        <f t="shared" si="0"/>
        <v>18</v>
      </c>
      <c r="T3" s="93">
        <f t="shared" si="0"/>
        <v>19</v>
      </c>
      <c r="U3" s="93">
        <f t="shared" si="0"/>
        <v>20</v>
      </c>
      <c r="V3" s="93">
        <f t="shared" si="0"/>
        <v>21</v>
      </c>
      <c r="W3" s="93">
        <f t="shared" si="0"/>
        <v>22</v>
      </c>
      <c r="X3" s="93">
        <f t="shared" si="0"/>
        <v>23</v>
      </c>
      <c r="Y3" s="93">
        <f t="shared" si="0"/>
        <v>24</v>
      </c>
      <c r="Z3" s="93">
        <f t="shared" si="0"/>
        <v>25</v>
      </c>
      <c r="AA3" s="93">
        <f t="shared" si="0"/>
        <v>26</v>
      </c>
      <c r="AB3" s="93">
        <f t="shared" si="0"/>
        <v>27</v>
      </c>
      <c r="AC3" s="93">
        <f t="shared" si="0"/>
        <v>28</v>
      </c>
      <c r="AD3" s="93">
        <f t="shared" si="0"/>
        <v>29</v>
      </c>
      <c r="AE3" s="93">
        <v>30</v>
      </c>
      <c r="AF3" s="34" t="s">
        <v>41</v>
      </c>
      <c r="AG3" s="10"/>
    </row>
    <row r="4" spans="1:33" s="5" customFormat="1" ht="20.100000000000001" customHeight="1" x14ac:dyDescent="0.2">
      <c r="A4" s="92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34" t="s">
        <v>39</v>
      </c>
      <c r="AG4" s="10"/>
    </row>
    <row r="5" spans="1:33" s="5" customFormat="1" ht="20.100000000000001" customHeight="1" x14ac:dyDescent="0.2">
      <c r="A5" s="15" t="s">
        <v>45</v>
      </c>
      <c r="B5" s="16">
        <f>[1]Novembro!$J$5</f>
        <v>32.4</v>
      </c>
      <c r="C5" s="16">
        <f>[1]Novembro!$J$6</f>
        <v>47.88</v>
      </c>
      <c r="D5" s="16">
        <f>[1]Novembro!$J$7</f>
        <v>30.96</v>
      </c>
      <c r="E5" s="16">
        <f>[1]Novembro!$J$8</f>
        <v>47.519999999999996</v>
      </c>
      <c r="F5" s="16">
        <f>[1]Novembro!$J$9</f>
        <v>50.4</v>
      </c>
      <c r="G5" s="16">
        <f>[1]Novembro!$J$10</f>
        <v>33.480000000000004</v>
      </c>
      <c r="H5" s="16">
        <f>[1]Novembro!$J$11</f>
        <v>27.36</v>
      </c>
      <c r="I5" s="16">
        <f>[1]Novembro!$J$12</f>
        <v>39.24</v>
      </c>
      <c r="J5" s="16">
        <f>[1]Novembro!$J$13</f>
        <v>19.079999999999998</v>
      </c>
      <c r="K5" s="16">
        <f>[1]Novembro!$J$14</f>
        <v>23.400000000000002</v>
      </c>
      <c r="L5" s="16">
        <f>[1]Novembro!$J$15</f>
        <v>29.880000000000003</v>
      </c>
      <c r="M5" s="16">
        <f>[1]Novembro!$J$16</f>
        <v>51.84</v>
      </c>
      <c r="N5" s="16">
        <f>[1]Novembro!$J$17</f>
        <v>19.8</v>
      </c>
      <c r="O5" s="16">
        <f>[1]Novembro!$J$18</f>
        <v>33.119999999999997</v>
      </c>
      <c r="P5" s="16">
        <f>[1]Novembro!$J$19</f>
        <v>27</v>
      </c>
      <c r="Q5" s="16">
        <f>[1]Novembro!$J$20</f>
        <v>26.64</v>
      </c>
      <c r="R5" s="16">
        <f>[1]Novembro!$J$21</f>
        <v>24.48</v>
      </c>
      <c r="S5" s="16">
        <f>[1]Novembro!$J$22</f>
        <v>32.4</v>
      </c>
      <c r="T5" s="16">
        <f>[1]Novembro!$J$23</f>
        <v>44.28</v>
      </c>
      <c r="U5" s="16">
        <f>[1]Novembro!$J$24</f>
        <v>44.64</v>
      </c>
      <c r="V5" s="16">
        <f>[1]Novembro!$J$25</f>
        <v>29.880000000000003</v>
      </c>
      <c r="W5" s="16">
        <f>[1]Novembro!$J$26</f>
        <v>35.28</v>
      </c>
      <c r="X5" s="16">
        <f>[1]Novembro!$J$27</f>
        <v>19.440000000000001</v>
      </c>
      <c r="Y5" s="16">
        <f>[1]Novembro!$J$28</f>
        <v>44.28</v>
      </c>
      <c r="Z5" s="16">
        <f>[1]Novembro!$J$29</f>
        <v>51.12</v>
      </c>
      <c r="AA5" s="16">
        <f>[1]Novembro!$J$30</f>
        <v>46.800000000000004</v>
      </c>
      <c r="AB5" s="16">
        <f>[1]Novembro!$J$31</f>
        <v>21.240000000000002</v>
      </c>
      <c r="AC5" s="16">
        <f>[1]Novembro!$J$32</f>
        <v>32.4</v>
      </c>
      <c r="AD5" s="16">
        <f>[1]Novembro!$J$33</f>
        <v>30.6</v>
      </c>
      <c r="AE5" s="16">
        <f>[1]Novembro!$J$34</f>
        <v>42.12</v>
      </c>
      <c r="AF5" s="35">
        <f t="shared" ref="AF5:AF14" si="1">MAX(B5:AE5)</f>
        <v>51.84</v>
      </c>
      <c r="AG5" s="10"/>
    </row>
    <row r="6" spans="1:33" s="1" customFormat="1" ht="17.100000000000001" customHeight="1" x14ac:dyDescent="0.2">
      <c r="A6" s="15" t="s">
        <v>0</v>
      </c>
      <c r="B6" s="17">
        <f>[2]Novembro!$J$5</f>
        <v>48.24</v>
      </c>
      <c r="C6" s="17">
        <f>[2]Novembro!$J$6</f>
        <v>30.6</v>
      </c>
      <c r="D6" s="17">
        <f>[2]Novembro!$J$7</f>
        <v>37.440000000000005</v>
      </c>
      <c r="E6" s="17">
        <f>[2]Novembro!$J$8</f>
        <v>32.4</v>
      </c>
      <c r="F6" s="17">
        <f>[2]Novembro!$J$9</f>
        <v>24.48</v>
      </c>
      <c r="G6" s="17">
        <f>[2]Novembro!$J$10</f>
        <v>47.16</v>
      </c>
      <c r="H6" s="17">
        <f>[2]Novembro!$J$11</f>
        <v>50.4</v>
      </c>
      <c r="I6" s="17">
        <f>[2]Novembro!$J$12</f>
        <v>38.519999999999996</v>
      </c>
      <c r="J6" s="17">
        <f>[2]Novembro!$J$13</f>
        <v>29.52</v>
      </c>
      <c r="K6" s="17">
        <f>[2]Novembro!$J$14</f>
        <v>30.96</v>
      </c>
      <c r="L6" s="17">
        <f>[2]Novembro!$J$15</f>
        <v>44.64</v>
      </c>
      <c r="M6" s="17">
        <f>[2]Novembro!$J$16</f>
        <v>49.32</v>
      </c>
      <c r="N6" s="17">
        <f>[2]Novembro!$J$17</f>
        <v>34.92</v>
      </c>
      <c r="O6" s="17">
        <f>[2]Novembro!$J$18</f>
        <v>34.92</v>
      </c>
      <c r="P6" s="17">
        <f>[2]Novembro!$J$19</f>
        <v>29.880000000000003</v>
      </c>
      <c r="Q6" s="17">
        <f>[2]Novembro!$J$20</f>
        <v>25.2</v>
      </c>
      <c r="R6" s="17">
        <f>[2]Novembro!$J$21</f>
        <v>25.92</v>
      </c>
      <c r="S6" s="17">
        <f>[2]Novembro!$J$22</f>
        <v>33.840000000000003</v>
      </c>
      <c r="T6" s="17">
        <f>[2]Novembro!$J$23</f>
        <v>37.800000000000004</v>
      </c>
      <c r="U6" s="17">
        <f>[2]Novembro!$J$24</f>
        <v>31.680000000000003</v>
      </c>
      <c r="V6" s="17">
        <f>[2]Novembro!$J$25</f>
        <v>32.76</v>
      </c>
      <c r="W6" s="17">
        <f>[2]Novembro!$J$26</f>
        <v>30.240000000000002</v>
      </c>
      <c r="X6" s="17">
        <f>[2]Novembro!$J$27</f>
        <v>12.6</v>
      </c>
      <c r="Y6" s="17">
        <f>[2]Novembro!$J$28</f>
        <v>34.200000000000003</v>
      </c>
      <c r="Z6" s="17">
        <f>[2]Novembro!$J$29</f>
        <v>42.480000000000004</v>
      </c>
      <c r="AA6" s="17">
        <f>[2]Novembro!$J$30</f>
        <v>26.64</v>
      </c>
      <c r="AB6" s="17">
        <f>[2]Novembro!$J$31</f>
        <v>32.4</v>
      </c>
      <c r="AC6" s="17">
        <f>[2]Novembro!$J$32</f>
        <v>29.880000000000003</v>
      </c>
      <c r="AD6" s="17">
        <f>[2]Novembro!$J$33</f>
        <v>40.32</v>
      </c>
      <c r="AE6" s="17">
        <f>[2]Novembro!$J$34</f>
        <v>33.840000000000003</v>
      </c>
      <c r="AF6" s="36">
        <f t="shared" si="1"/>
        <v>50.4</v>
      </c>
      <c r="AG6" s="2"/>
    </row>
    <row r="7" spans="1:33" ht="17.100000000000001" customHeight="1" x14ac:dyDescent="0.2">
      <c r="A7" s="15" t="s">
        <v>1</v>
      </c>
      <c r="B7" s="17" t="str">
        <f>[3]Novembro!$J$5</f>
        <v>*</v>
      </c>
      <c r="C7" s="17" t="str">
        <f>[3]Novembro!$J$6</f>
        <v>*</v>
      </c>
      <c r="D7" s="17" t="str">
        <f>[3]Novembro!$J$7</f>
        <v>*</v>
      </c>
      <c r="E7" s="17" t="str">
        <f>[3]Novembro!$J$8</f>
        <v>*</v>
      </c>
      <c r="F7" s="17" t="str">
        <f>[3]Novembro!$J$9</f>
        <v>*</v>
      </c>
      <c r="G7" s="17" t="str">
        <f>[3]Novembro!$J$10</f>
        <v>*</v>
      </c>
      <c r="H7" s="17" t="str">
        <f>[3]Novembro!$J$11</f>
        <v>*</v>
      </c>
      <c r="I7" s="17" t="str">
        <f>[3]Novembro!$J$12</f>
        <v>*</v>
      </c>
      <c r="J7" s="18">
        <f>[3]Novembro!$J$13</f>
        <v>8.64</v>
      </c>
      <c r="K7" s="18">
        <f>[3]Novembro!$J$14</f>
        <v>19.079999999999998</v>
      </c>
      <c r="L7" s="18">
        <f>[3]Novembro!$J$15</f>
        <v>32.4</v>
      </c>
      <c r="M7" s="18">
        <f>[3]Novembro!$J$16</f>
        <v>50.04</v>
      </c>
      <c r="N7" s="18">
        <f>[3]Novembro!$J$17</f>
        <v>22.68</v>
      </c>
      <c r="O7" s="18">
        <f>[3]Novembro!$J$18</f>
        <v>28.08</v>
      </c>
      <c r="P7" s="18">
        <f>[3]Novembro!$J$19</f>
        <v>21.240000000000002</v>
      </c>
      <c r="Q7" s="18">
        <f>[3]Novembro!$J$20</f>
        <v>26.28</v>
      </c>
      <c r="R7" s="18">
        <f>[3]Novembro!$J$21</f>
        <v>33.119999999999997</v>
      </c>
      <c r="S7" s="18">
        <f>[3]Novembro!$J$22</f>
        <v>30.6</v>
      </c>
      <c r="T7" s="18">
        <f>[3]Novembro!$J$23</f>
        <v>30.96</v>
      </c>
      <c r="U7" s="18">
        <f>[3]Novembro!$J$24</f>
        <v>17.64</v>
      </c>
      <c r="V7" s="18">
        <f>[3]Novembro!$J$25</f>
        <v>33.840000000000003</v>
      </c>
      <c r="W7" s="18">
        <f>[3]Novembro!$J$26</f>
        <v>42.12</v>
      </c>
      <c r="X7" s="18">
        <f>[3]Novembro!$J$27</f>
        <v>17.64</v>
      </c>
      <c r="Y7" s="18">
        <f>[3]Novembro!$J$28</f>
        <v>32.76</v>
      </c>
      <c r="Z7" s="18">
        <f>[3]Novembro!$J$29</f>
        <v>42.12</v>
      </c>
      <c r="AA7" s="18">
        <f>[3]Novembro!$J$30</f>
        <v>39.96</v>
      </c>
      <c r="AB7" s="18">
        <f>[3]Novembro!$J$31</f>
        <v>21.96</v>
      </c>
      <c r="AC7" s="18">
        <f>[3]Novembro!$J$32</f>
        <v>35.28</v>
      </c>
      <c r="AD7" s="18">
        <f>[3]Novembro!$J$33</f>
        <v>29.16</v>
      </c>
      <c r="AE7" s="18">
        <f>[3]Novembro!$J$34</f>
        <v>27.720000000000002</v>
      </c>
      <c r="AF7" s="36">
        <f t="shared" si="1"/>
        <v>50.04</v>
      </c>
      <c r="AG7" s="2"/>
    </row>
    <row r="8" spans="1:33" ht="17.100000000000001" customHeight="1" x14ac:dyDescent="0.2">
      <c r="A8" s="15" t="s">
        <v>53</v>
      </c>
      <c r="B8" s="18">
        <f>[4]Novembro!$J$5</f>
        <v>32.04</v>
      </c>
      <c r="C8" s="18">
        <f>[4]Novembro!$J$6</f>
        <v>51.480000000000004</v>
      </c>
      <c r="D8" s="18">
        <f>[4]Novembro!$J$7</f>
        <v>35.64</v>
      </c>
      <c r="E8" s="17">
        <f>[4]Novembro!$J$8</f>
        <v>51.84</v>
      </c>
      <c r="F8" s="17">
        <f>[4]Novembro!$J$9</f>
        <v>25.2</v>
      </c>
      <c r="G8" s="18">
        <f>[4]Novembro!$J$10</f>
        <v>48.24</v>
      </c>
      <c r="H8" s="18">
        <f>[4]Novembro!$J$11</f>
        <v>81.72</v>
      </c>
      <c r="I8" s="18">
        <f>[4]Novembro!$J$12</f>
        <v>57.24</v>
      </c>
      <c r="J8" s="18">
        <f>[4]Novembro!$J$13</f>
        <v>30.96</v>
      </c>
      <c r="K8" s="18">
        <f>[4]Novembro!$J$14</f>
        <v>34.200000000000003</v>
      </c>
      <c r="L8" s="18">
        <f>[4]Novembro!$J$15</f>
        <v>38.159999999999997</v>
      </c>
      <c r="M8" s="18">
        <f>[4]Novembro!$J$16</f>
        <v>82.44</v>
      </c>
      <c r="N8" s="18">
        <f>[4]Novembro!$J$17</f>
        <v>32.04</v>
      </c>
      <c r="O8" s="18">
        <f>[4]Novembro!$J$18</f>
        <v>30.240000000000002</v>
      </c>
      <c r="P8" s="18">
        <f>[4]Novembro!$J$19</f>
        <v>37.440000000000005</v>
      </c>
      <c r="Q8" s="18">
        <f>[4]Novembro!$J$20</f>
        <v>36.36</v>
      </c>
      <c r="R8" s="18">
        <f>[4]Novembro!$J$21</f>
        <v>37.440000000000005</v>
      </c>
      <c r="S8" s="18">
        <f>[4]Novembro!$J$22</f>
        <v>38.519999999999996</v>
      </c>
      <c r="T8" s="18">
        <f>[4]Novembro!$J$23</f>
        <v>46.080000000000005</v>
      </c>
      <c r="U8" s="18">
        <f>[4]Novembro!$J$24</f>
        <v>53.64</v>
      </c>
      <c r="V8" s="18">
        <f>[4]Novembro!$J$25</f>
        <v>32.04</v>
      </c>
      <c r="W8" s="18">
        <f>[4]Novembro!$J$26</f>
        <v>64.8</v>
      </c>
      <c r="X8" s="18">
        <f>[4]Novembro!$J$27</f>
        <v>27</v>
      </c>
      <c r="Y8" s="18">
        <f>[4]Novembro!$J$28</f>
        <v>34.92</v>
      </c>
      <c r="Z8" s="18">
        <f>[4]Novembro!$J$29</f>
        <v>58.680000000000007</v>
      </c>
      <c r="AA8" s="18">
        <f>[4]Novembro!$J$30</f>
        <v>26.64</v>
      </c>
      <c r="AB8" s="18">
        <f>[4]Novembro!$J$31</f>
        <v>50.4</v>
      </c>
      <c r="AC8" s="18">
        <f>[4]Novembro!$J$32</f>
        <v>30.6</v>
      </c>
      <c r="AD8" s="18">
        <f>[4]Novembro!$J$33</f>
        <v>41.4</v>
      </c>
      <c r="AE8" s="18">
        <f>[4]Novembro!$J$34</f>
        <v>45.36</v>
      </c>
      <c r="AF8" s="36">
        <f t="shared" ref="AF8" si="2">MAX(B8:AE8)</f>
        <v>82.44</v>
      </c>
      <c r="AG8" s="2"/>
    </row>
    <row r="9" spans="1:33" ht="17.100000000000001" customHeight="1" x14ac:dyDescent="0.2">
      <c r="A9" s="15" t="s">
        <v>46</v>
      </c>
      <c r="B9" s="18">
        <f>[5]Novembro!$J$5</f>
        <v>41.4</v>
      </c>
      <c r="C9" s="18">
        <f>[5]Novembro!$J$6</f>
        <v>27.36</v>
      </c>
      <c r="D9" s="18">
        <f>[5]Novembro!$J$7</f>
        <v>30.6</v>
      </c>
      <c r="E9" s="18">
        <f>[5]Novembro!$J$8</f>
        <v>30.240000000000002</v>
      </c>
      <c r="F9" s="18">
        <f>[5]Novembro!$J$9</f>
        <v>16.920000000000002</v>
      </c>
      <c r="G9" s="18">
        <f>[5]Novembro!$J$10</f>
        <v>53.64</v>
      </c>
      <c r="H9" s="18">
        <f>[5]Novembro!$J$11</f>
        <v>31.680000000000003</v>
      </c>
      <c r="I9" s="18">
        <f>[5]Novembro!$J$12</f>
        <v>28.08</v>
      </c>
      <c r="J9" s="18">
        <f>[5]Novembro!$J$13</f>
        <v>27</v>
      </c>
      <c r="K9" s="18">
        <f>[5]Novembro!$J$14</f>
        <v>25.56</v>
      </c>
      <c r="L9" s="18">
        <f>[5]Novembro!$J$15</f>
        <v>45.72</v>
      </c>
      <c r="M9" s="18">
        <f>[5]Novembro!$J$16</f>
        <v>78.84</v>
      </c>
      <c r="N9" s="18">
        <f>[5]Novembro!$J$17</f>
        <v>32.76</v>
      </c>
      <c r="O9" s="18">
        <f>[5]Novembro!$J$18</f>
        <v>36.72</v>
      </c>
      <c r="P9" s="18">
        <f>[5]Novembro!$J$19</f>
        <v>23.400000000000002</v>
      </c>
      <c r="Q9" s="18">
        <f>[5]Novembro!$J$20</f>
        <v>22.68</v>
      </c>
      <c r="R9" s="18">
        <f>[5]Novembro!$J$21</f>
        <v>21.96</v>
      </c>
      <c r="S9" s="18">
        <f>[5]Novembro!$J$22</f>
        <v>28.8</v>
      </c>
      <c r="T9" s="18">
        <f>[5]Novembro!$J$23</f>
        <v>35.28</v>
      </c>
      <c r="U9" s="18">
        <f>[5]Novembro!$J$24</f>
        <v>47.16</v>
      </c>
      <c r="V9" s="18">
        <f>[5]Novembro!$J$25</f>
        <v>34.200000000000003</v>
      </c>
      <c r="W9" s="18">
        <f>[5]Novembro!$J$26</f>
        <v>37.800000000000004</v>
      </c>
      <c r="X9" s="18">
        <f>[5]Novembro!$J$27</f>
        <v>17.64</v>
      </c>
      <c r="Y9" s="18">
        <f>[5]Novembro!$J$28</f>
        <v>29.880000000000003</v>
      </c>
      <c r="Z9" s="18">
        <f>[5]Novembro!$J$29</f>
        <v>52.56</v>
      </c>
      <c r="AA9" s="18">
        <f>[5]Novembro!$J$30</f>
        <v>27.720000000000002</v>
      </c>
      <c r="AB9" s="18">
        <f>[5]Novembro!$J$31</f>
        <v>20.52</v>
      </c>
      <c r="AC9" s="18">
        <f>[5]Novembro!$J$32</f>
        <v>34.92</v>
      </c>
      <c r="AD9" s="18">
        <f>[5]Novembro!$J$33</f>
        <v>30.96</v>
      </c>
      <c r="AE9" s="18">
        <f>[5]Novembro!$J$34</f>
        <v>37.800000000000004</v>
      </c>
      <c r="AF9" s="36">
        <f t="shared" si="1"/>
        <v>78.84</v>
      </c>
      <c r="AG9" s="2"/>
    </row>
    <row r="10" spans="1:33" ht="17.100000000000001" customHeight="1" x14ac:dyDescent="0.2">
      <c r="A10" s="15" t="s">
        <v>2</v>
      </c>
      <c r="B10" s="17">
        <f>[6]Novembro!$J$5</f>
        <v>56.88</v>
      </c>
      <c r="C10" s="17">
        <f>[6]Novembro!$J$6</f>
        <v>45</v>
      </c>
      <c r="D10" s="17">
        <f>[6]Novembro!$J$7</f>
        <v>33.840000000000003</v>
      </c>
      <c r="E10" s="17">
        <f>[6]Novembro!$J$8</f>
        <v>36</v>
      </c>
      <c r="F10" s="17">
        <f>[6]Novembro!$J$9</f>
        <v>39.24</v>
      </c>
      <c r="G10" s="17">
        <f>[6]Novembro!$J$10</f>
        <v>45</v>
      </c>
      <c r="H10" s="17">
        <f>[6]Novembro!$J$11</f>
        <v>33.840000000000003</v>
      </c>
      <c r="I10" s="17">
        <f>[6]Novembro!$J$12</f>
        <v>64.08</v>
      </c>
      <c r="J10" s="17">
        <f>[6]Novembro!$J$13</f>
        <v>28.8</v>
      </c>
      <c r="K10" s="17">
        <f>[6]Novembro!$J$14</f>
        <v>33.480000000000004</v>
      </c>
      <c r="L10" s="17">
        <f>[6]Novembro!$J$15</f>
        <v>37.440000000000005</v>
      </c>
      <c r="M10" s="17">
        <f>[6]Novembro!$J$16</f>
        <v>54.72</v>
      </c>
      <c r="N10" s="17">
        <f>[6]Novembro!$J$17</f>
        <v>32.4</v>
      </c>
      <c r="O10" s="17">
        <f>[6]Novembro!$J$18</f>
        <v>41.4</v>
      </c>
      <c r="P10" s="17">
        <f>[6]Novembro!$J$19</f>
        <v>37.080000000000005</v>
      </c>
      <c r="Q10" s="17">
        <f>[6]Novembro!$J$20</f>
        <v>52.92</v>
      </c>
      <c r="R10" s="17">
        <f>[6]Novembro!$J$21</f>
        <v>32.76</v>
      </c>
      <c r="S10" s="17">
        <f>[6]Novembro!$J$22</f>
        <v>40.32</v>
      </c>
      <c r="T10" s="17">
        <f>[6]Novembro!$J$23</f>
        <v>44.64</v>
      </c>
      <c r="U10" s="17">
        <f>[6]Novembro!$J$24</f>
        <v>39.6</v>
      </c>
      <c r="V10" s="17">
        <f>[6]Novembro!$J$25</f>
        <v>45</v>
      </c>
      <c r="W10" s="17">
        <f>[6]Novembro!$J$26</f>
        <v>46.080000000000005</v>
      </c>
      <c r="X10" s="17">
        <f>[6]Novembro!$J$27</f>
        <v>34.200000000000003</v>
      </c>
      <c r="Y10" s="17">
        <f>[6]Novembro!$J$28</f>
        <v>34.56</v>
      </c>
      <c r="Z10" s="17">
        <f>[6]Novembro!$J$29</f>
        <v>47.16</v>
      </c>
      <c r="AA10" s="17">
        <f>[6]Novembro!$J$30</f>
        <v>30.6</v>
      </c>
      <c r="AB10" s="17">
        <f>[6]Novembro!$J$31</f>
        <v>23.759999999999998</v>
      </c>
      <c r="AC10" s="17">
        <f>[6]Novembro!$J$32</f>
        <v>39.96</v>
      </c>
      <c r="AD10" s="17">
        <f>[6]Novembro!$J$33</f>
        <v>27.720000000000002</v>
      </c>
      <c r="AE10" s="17">
        <f>[6]Novembro!$J$34</f>
        <v>55.800000000000004</v>
      </c>
      <c r="AF10" s="36">
        <f t="shared" si="1"/>
        <v>64.08</v>
      </c>
      <c r="AG10" s="2"/>
    </row>
    <row r="11" spans="1:33" ht="17.100000000000001" customHeight="1" x14ac:dyDescent="0.2">
      <c r="A11" s="15" t="s">
        <v>3</v>
      </c>
      <c r="B11" s="17">
        <f>[7]Novembro!$J$5</f>
        <v>27.36</v>
      </c>
      <c r="C11" s="17">
        <f>[7]Novembro!$J$6</f>
        <v>40.680000000000007</v>
      </c>
      <c r="D11" s="17">
        <f>[7]Novembro!$J$7</f>
        <v>40.680000000000007</v>
      </c>
      <c r="E11" s="17">
        <f>[7]Novembro!$J$8</f>
        <v>21.240000000000002</v>
      </c>
      <c r="F11" s="17">
        <f>[7]Novembro!$J$9</f>
        <v>27.720000000000002</v>
      </c>
      <c r="G11" s="17">
        <f>[7]Novembro!$J$10</f>
        <v>25.2</v>
      </c>
      <c r="H11" s="17">
        <f>[7]Novembro!$J$11</f>
        <v>25.2</v>
      </c>
      <c r="I11" s="17">
        <f>[7]Novembro!$J$12</f>
        <v>46.440000000000005</v>
      </c>
      <c r="J11" s="17">
        <f>[7]Novembro!$J$13</f>
        <v>24.48</v>
      </c>
      <c r="K11" s="17">
        <f>[7]Novembro!$J$14</f>
        <v>46.800000000000004</v>
      </c>
      <c r="L11" s="17">
        <f>[7]Novembro!$J$15</f>
        <v>64.08</v>
      </c>
      <c r="M11" s="17">
        <f>[7]Novembro!$J$16</f>
        <v>51.84</v>
      </c>
      <c r="N11" s="17">
        <f>[7]Novembro!$J$17</f>
        <v>24.840000000000003</v>
      </c>
      <c r="O11" s="17">
        <f>[7]Novembro!$J$18</f>
        <v>28.44</v>
      </c>
      <c r="P11" s="17">
        <f>[7]Novembro!$J$19</f>
        <v>26.28</v>
      </c>
      <c r="Q11" s="17">
        <f>[7]Novembro!$J$20</f>
        <v>28.8</v>
      </c>
      <c r="R11" s="17">
        <f>[7]Novembro!$J$21</f>
        <v>28.08</v>
      </c>
      <c r="S11" s="17">
        <f>[7]Novembro!$J$22</f>
        <v>26.28</v>
      </c>
      <c r="T11" s="17">
        <f>[7]Novembro!$J$23</f>
        <v>32.04</v>
      </c>
      <c r="U11" s="17">
        <f>[7]Novembro!$J$24</f>
        <v>48.24</v>
      </c>
      <c r="V11" s="17">
        <f>[7]Novembro!$J$25</f>
        <v>46.440000000000005</v>
      </c>
      <c r="W11" s="17">
        <f>[7]Novembro!$J$26</f>
        <v>32.76</v>
      </c>
      <c r="X11" s="17">
        <f>[7]Novembro!$J$27</f>
        <v>35.28</v>
      </c>
      <c r="Y11" s="17">
        <f>[7]Novembro!$J$28</f>
        <v>42.480000000000004</v>
      </c>
      <c r="Z11" s="17">
        <f>[7]Novembro!$J$29</f>
        <v>44.64</v>
      </c>
      <c r="AA11" s="17">
        <f>[7]Novembro!$J$30</f>
        <v>37.800000000000004</v>
      </c>
      <c r="AB11" s="17">
        <f>[7]Novembro!$J$31</f>
        <v>16.920000000000002</v>
      </c>
      <c r="AC11" s="17">
        <f>[7]Novembro!$J$32</f>
        <v>31.680000000000003</v>
      </c>
      <c r="AD11" s="17">
        <f>[7]Novembro!$J$33</f>
        <v>26.28</v>
      </c>
      <c r="AE11" s="17">
        <f>[7]Novembro!$J$34</f>
        <v>35.64</v>
      </c>
      <c r="AF11" s="36">
        <f t="shared" si="1"/>
        <v>64.08</v>
      </c>
      <c r="AG11" s="2"/>
    </row>
    <row r="12" spans="1:33" ht="17.100000000000001" customHeight="1" x14ac:dyDescent="0.2">
      <c r="A12" s="15" t="s">
        <v>4</v>
      </c>
      <c r="B12" s="17">
        <f>[8]Novembro!$J$5</f>
        <v>41.76</v>
      </c>
      <c r="C12" s="17">
        <f>[8]Novembro!$J$6</f>
        <v>28.8</v>
      </c>
      <c r="D12" s="17">
        <f>[8]Novembro!$J$7</f>
        <v>36.36</v>
      </c>
      <c r="E12" s="17">
        <f>[8]Novembro!$J$8</f>
        <v>39.24</v>
      </c>
      <c r="F12" s="17">
        <f>[8]Novembro!$J$9</f>
        <v>38.159999999999997</v>
      </c>
      <c r="G12" s="17">
        <f>[8]Novembro!$J$10</f>
        <v>35.64</v>
      </c>
      <c r="H12" s="17">
        <f>[8]Novembro!$J$11</f>
        <v>36.36</v>
      </c>
      <c r="I12" s="17">
        <f>[8]Novembro!$J$12</f>
        <v>58.32</v>
      </c>
      <c r="J12" s="17">
        <f>[8]Novembro!$J$13</f>
        <v>0</v>
      </c>
      <c r="K12" s="17">
        <f>[8]Novembro!$J$14</f>
        <v>50.04</v>
      </c>
      <c r="L12" s="17">
        <f>[8]Novembro!$J$15</f>
        <v>58.680000000000007</v>
      </c>
      <c r="M12" s="17">
        <f>[8]Novembro!$J$16</f>
        <v>47.16</v>
      </c>
      <c r="N12" s="17">
        <f>[8]Novembro!$J$17</f>
        <v>61.92</v>
      </c>
      <c r="O12" s="17">
        <f>[8]Novembro!$J$18</f>
        <v>32.04</v>
      </c>
      <c r="P12" s="17">
        <f>[8]Novembro!$J$19</f>
        <v>29.16</v>
      </c>
      <c r="Q12" s="17">
        <f>[8]Novembro!$J$20</f>
        <v>34.92</v>
      </c>
      <c r="R12" s="17">
        <f>[8]Novembro!$J$21</f>
        <v>27</v>
      </c>
      <c r="S12" s="17">
        <f>[8]Novembro!$J$22</f>
        <v>51.12</v>
      </c>
      <c r="T12" s="17">
        <f>[8]Novembro!$J$23</f>
        <v>44.64</v>
      </c>
      <c r="U12" s="17">
        <f>[8]Novembro!$J$24</f>
        <v>51.480000000000004</v>
      </c>
      <c r="V12" s="17">
        <f>[8]Novembro!$J$25</f>
        <v>38.880000000000003</v>
      </c>
      <c r="W12" s="17">
        <f>[8]Novembro!$J$26</f>
        <v>48.96</v>
      </c>
      <c r="X12" s="17">
        <f>[8]Novembro!$J$27</f>
        <v>29.16</v>
      </c>
      <c r="Y12" s="17">
        <f>[8]Novembro!$J$28</f>
        <v>49.32</v>
      </c>
      <c r="Z12" s="17">
        <f>[8]Novembro!$J$29</f>
        <v>50.4</v>
      </c>
      <c r="AA12" s="17">
        <f>[8]Novembro!$J$30</f>
        <v>39.6</v>
      </c>
      <c r="AB12" s="17">
        <f>[8]Novembro!$J$31</f>
        <v>0</v>
      </c>
      <c r="AC12" s="17">
        <f>[8]Novembro!$J$32</f>
        <v>28.44</v>
      </c>
      <c r="AD12" s="17">
        <f>[8]Novembro!$J$33</f>
        <v>33.119999999999997</v>
      </c>
      <c r="AE12" s="17">
        <f>[8]Novembro!$J$34</f>
        <v>65.52</v>
      </c>
      <c r="AF12" s="36">
        <f t="shared" si="1"/>
        <v>65.52</v>
      </c>
      <c r="AG12" s="2"/>
    </row>
    <row r="13" spans="1:33" ht="17.100000000000001" customHeight="1" x14ac:dyDescent="0.2">
      <c r="A13" s="15" t="s">
        <v>5</v>
      </c>
      <c r="B13" s="17">
        <f>[9]Novembro!$J$5</f>
        <v>27</v>
      </c>
      <c r="C13" s="17">
        <f>[9]Novembro!$J$6</f>
        <v>43.92</v>
      </c>
      <c r="D13" s="17">
        <f>[9]Novembro!$J$7</f>
        <v>33.480000000000004</v>
      </c>
      <c r="E13" s="17">
        <f>[9]Novembro!$J$8</f>
        <v>23.400000000000002</v>
      </c>
      <c r="F13" s="17">
        <f>[9]Novembro!$J$9</f>
        <v>40.680000000000007</v>
      </c>
      <c r="G13" s="17">
        <f>[9]Novembro!$J$10</f>
        <v>45.72</v>
      </c>
      <c r="H13" s="17">
        <f>[9]Novembro!$J$11</f>
        <v>28.08</v>
      </c>
      <c r="I13" s="17">
        <f>[9]Novembro!$J$12</f>
        <v>50.76</v>
      </c>
      <c r="J13" s="17">
        <f>[9]Novembro!$J$13</f>
        <v>29.16</v>
      </c>
      <c r="K13" s="17">
        <f>[9]Novembro!$J$14</f>
        <v>17.64</v>
      </c>
      <c r="L13" s="17">
        <f>[9]Novembro!$J$15</f>
        <v>32.04</v>
      </c>
      <c r="M13" s="17">
        <f>[9]Novembro!$J$16</f>
        <v>74.160000000000011</v>
      </c>
      <c r="N13" s="17">
        <f>[9]Novembro!$J$17</f>
        <v>32.4</v>
      </c>
      <c r="O13" s="17">
        <f>[9]Novembro!$J$18</f>
        <v>46.440000000000005</v>
      </c>
      <c r="P13" s="17">
        <f>[9]Novembro!$J$19</f>
        <v>29.52</v>
      </c>
      <c r="Q13" s="17">
        <f>[9]Novembro!$J$20</f>
        <v>20.16</v>
      </c>
      <c r="R13" s="17">
        <f>[9]Novembro!$J$21</f>
        <v>30.6</v>
      </c>
      <c r="S13" s="17">
        <f>[9]Novembro!$J$22</f>
        <v>25.2</v>
      </c>
      <c r="T13" s="17">
        <f>[9]Novembro!$J$23</f>
        <v>36</v>
      </c>
      <c r="U13" s="17">
        <f>[9]Novembro!$J$24</f>
        <v>30.96</v>
      </c>
      <c r="V13" s="17">
        <f>[9]Novembro!$J$25</f>
        <v>23.400000000000002</v>
      </c>
      <c r="W13" s="17">
        <f>[9]Novembro!$J$26</f>
        <v>34.56</v>
      </c>
      <c r="X13" s="17">
        <f>[9]Novembro!$J$27</f>
        <v>16.559999999999999</v>
      </c>
      <c r="Y13" s="17">
        <f>[9]Novembro!$J$28</f>
        <v>33.119999999999997</v>
      </c>
      <c r="Z13" s="17">
        <f>[9]Novembro!$J$29</f>
        <v>38.880000000000003</v>
      </c>
      <c r="AA13" s="17">
        <f>[9]Novembro!$J$30</f>
        <v>33.119999999999997</v>
      </c>
      <c r="AB13" s="17">
        <f>[9]Novembro!$J$31</f>
        <v>25.56</v>
      </c>
      <c r="AC13" s="17">
        <f>[9]Novembro!$J$32</f>
        <v>78.12</v>
      </c>
      <c r="AD13" s="17">
        <f>[9]Novembro!$J$33</f>
        <v>28.8</v>
      </c>
      <c r="AE13" s="17">
        <f>[9]Novembro!$J$34</f>
        <v>43.2</v>
      </c>
      <c r="AF13" s="36">
        <f t="shared" si="1"/>
        <v>78.12</v>
      </c>
      <c r="AG13" s="2"/>
    </row>
    <row r="14" spans="1:33" ht="17.100000000000001" customHeight="1" x14ac:dyDescent="0.2">
      <c r="A14" s="15" t="s">
        <v>48</v>
      </c>
      <c r="B14" s="17">
        <f>[10]Novembro!$J$5</f>
        <v>35.28</v>
      </c>
      <c r="C14" s="17">
        <f>[10]Novembro!$J$6</f>
        <v>31.319999999999997</v>
      </c>
      <c r="D14" s="17">
        <f>[10]Novembro!$J$7</f>
        <v>52.2</v>
      </c>
      <c r="E14" s="17">
        <f>[10]Novembro!$J$8</f>
        <v>30.96</v>
      </c>
      <c r="F14" s="17">
        <f>[10]Novembro!$J$9</f>
        <v>42.84</v>
      </c>
      <c r="G14" s="17">
        <f>[10]Novembro!$J$10</f>
        <v>36.36</v>
      </c>
      <c r="H14" s="17">
        <f>[10]Novembro!$J$11</f>
        <v>37.440000000000005</v>
      </c>
      <c r="I14" s="17">
        <f>[10]Novembro!$J$12</f>
        <v>75.960000000000008</v>
      </c>
      <c r="J14" s="17">
        <f>[10]Novembro!$J$13</f>
        <v>29.880000000000003</v>
      </c>
      <c r="K14" s="17">
        <f>[10]Novembro!$J$14</f>
        <v>66.600000000000009</v>
      </c>
      <c r="L14" s="17">
        <f>[10]Novembro!$J$15</f>
        <v>47.16</v>
      </c>
      <c r="M14" s="17">
        <f>[10]Novembro!$J$16</f>
        <v>39.96</v>
      </c>
      <c r="N14" s="17">
        <f>[10]Novembro!$J$17</f>
        <v>28.8</v>
      </c>
      <c r="O14" s="17">
        <f>[10]Novembro!$J$18</f>
        <v>30.240000000000002</v>
      </c>
      <c r="P14" s="17">
        <f>[10]Novembro!$J$19</f>
        <v>27.720000000000002</v>
      </c>
      <c r="Q14" s="17">
        <f>[10]Novembro!$J$20</f>
        <v>29.52</v>
      </c>
      <c r="R14" s="17">
        <f>[10]Novembro!$J$21</f>
        <v>33.119999999999997</v>
      </c>
      <c r="S14" s="17">
        <f>[10]Novembro!$J$22</f>
        <v>37.440000000000005</v>
      </c>
      <c r="T14" s="17">
        <f>[10]Novembro!$J$23</f>
        <v>49.32</v>
      </c>
      <c r="U14" s="17">
        <f>[10]Novembro!$J$24</f>
        <v>41.4</v>
      </c>
      <c r="V14" s="17">
        <f>[10]Novembro!$J$25</f>
        <v>48.6</v>
      </c>
      <c r="W14" s="17">
        <f>[10]Novembro!$J$26</f>
        <v>30.6</v>
      </c>
      <c r="X14" s="17">
        <f>[10]Novembro!$J$27</f>
        <v>47.88</v>
      </c>
      <c r="Y14" s="17">
        <f>[10]Novembro!$J$28</f>
        <v>49.32</v>
      </c>
      <c r="Z14" s="17">
        <f>[10]Novembro!$J$29</f>
        <v>51.84</v>
      </c>
      <c r="AA14" s="17">
        <f>[10]Novembro!$J$30</f>
        <v>34.92</v>
      </c>
      <c r="AB14" s="17">
        <f>[10]Novembro!$J$31</f>
        <v>25.92</v>
      </c>
      <c r="AC14" s="17">
        <f>[10]Novembro!$J$32</f>
        <v>35.28</v>
      </c>
      <c r="AD14" s="17">
        <f>[10]Novembro!$J$33</f>
        <v>34.92</v>
      </c>
      <c r="AE14" s="17">
        <f>[10]Novembro!$J$34</f>
        <v>65.160000000000011</v>
      </c>
      <c r="AF14" s="36">
        <f t="shared" si="1"/>
        <v>75.960000000000008</v>
      </c>
      <c r="AG14" s="2"/>
    </row>
    <row r="15" spans="1:33" ht="17.100000000000001" customHeight="1" x14ac:dyDescent="0.2">
      <c r="A15" s="15" t="s">
        <v>6</v>
      </c>
      <c r="B15" s="17">
        <f>[11]Novembro!$J$5</f>
        <v>38.880000000000003</v>
      </c>
      <c r="C15" s="17">
        <f>[11]Novembro!$J$6</f>
        <v>30.6</v>
      </c>
      <c r="D15" s="17">
        <f>[11]Novembro!$J$7</f>
        <v>49.680000000000007</v>
      </c>
      <c r="E15" s="17">
        <f>[11]Novembro!$J$8</f>
        <v>34.200000000000003</v>
      </c>
      <c r="F15" s="17">
        <f>[11]Novembro!$J$9</f>
        <v>18.720000000000002</v>
      </c>
      <c r="G15" s="17">
        <f>[11]Novembro!$J$10</f>
        <v>34.56</v>
      </c>
      <c r="H15" s="17">
        <f>[11]Novembro!$J$11</f>
        <v>29.880000000000003</v>
      </c>
      <c r="I15" s="17">
        <f>[11]Novembro!$J$12</f>
        <v>81</v>
      </c>
      <c r="J15" s="17">
        <f>[11]Novembro!$J$13</f>
        <v>12.96</v>
      </c>
      <c r="K15" s="17">
        <f>[11]Novembro!$J$14</f>
        <v>29.52</v>
      </c>
      <c r="L15" s="17">
        <f>[11]Novembro!$J$15</f>
        <v>40.32</v>
      </c>
      <c r="M15" s="17">
        <f>[11]Novembro!$J$16</f>
        <v>35.64</v>
      </c>
      <c r="N15" s="17">
        <f>[11]Novembro!$J$17</f>
        <v>18.720000000000002</v>
      </c>
      <c r="O15" s="17">
        <f>[11]Novembro!$J$18</f>
        <v>34.200000000000003</v>
      </c>
      <c r="P15" s="17">
        <f>[11]Novembro!$J$19</f>
        <v>28.08</v>
      </c>
      <c r="Q15" s="17">
        <f>[11]Novembro!$J$20</f>
        <v>24.12</v>
      </c>
      <c r="R15" s="17">
        <f>[11]Novembro!$J$21</f>
        <v>6.48</v>
      </c>
      <c r="S15" s="17">
        <f>[11]Novembro!$J$22</f>
        <v>23.040000000000003</v>
      </c>
      <c r="T15" s="17">
        <f>[11]Novembro!$J$23</f>
        <v>38.880000000000003</v>
      </c>
      <c r="U15" s="17">
        <f>[11]Novembro!$J$24</f>
        <v>47.519999999999996</v>
      </c>
      <c r="V15" s="17">
        <f>[11]Novembro!$J$25</f>
        <v>34.200000000000003</v>
      </c>
      <c r="W15" s="17">
        <f>[11]Novembro!$J$26</f>
        <v>43.56</v>
      </c>
      <c r="X15" s="17">
        <f>[11]Novembro!$J$27</f>
        <v>32.04</v>
      </c>
      <c r="Y15" s="17">
        <f>[11]Novembro!$J$28</f>
        <v>32.4</v>
      </c>
      <c r="Z15" s="17">
        <f>[11]Novembro!$J$29</f>
        <v>42.12</v>
      </c>
      <c r="AA15" s="17">
        <f>[11]Novembro!$J$30</f>
        <v>38.519999999999996</v>
      </c>
      <c r="AB15" s="17">
        <f>[11]Novembro!$J$31</f>
        <v>15.840000000000002</v>
      </c>
      <c r="AC15" s="17">
        <f>[11]Novembro!$J$32</f>
        <v>19.8</v>
      </c>
      <c r="AD15" s="17">
        <f>[11]Novembro!$J$33</f>
        <v>36</v>
      </c>
      <c r="AE15" s="17">
        <f>[11]Novembro!$J$34</f>
        <v>35.64</v>
      </c>
      <c r="AF15" s="36">
        <f t="shared" ref="AF15:AF30" si="3">MAX(B15:AE15)</f>
        <v>81</v>
      </c>
      <c r="AG15" s="2"/>
    </row>
    <row r="16" spans="1:33" ht="17.100000000000001" customHeight="1" x14ac:dyDescent="0.2">
      <c r="A16" s="15" t="s">
        <v>7</v>
      </c>
      <c r="B16" s="17">
        <f>[12]Novembro!$J$5</f>
        <v>46.800000000000004</v>
      </c>
      <c r="C16" s="17">
        <f>[12]Novembro!$J$6</f>
        <v>55.080000000000005</v>
      </c>
      <c r="D16" s="17">
        <f>[12]Novembro!$J$7</f>
        <v>34.56</v>
      </c>
      <c r="E16" s="17">
        <f>[12]Novembro!$J$8</f>
        <v>39.24</v>
      </c>
      <c r="F16" s="17">
        <f>[12]Novembro!$J$9</f>
        <v>24.840000000000003</v>
      </c>
      <c r="G16" s="17">
        <f>[12]Novembro!$J$10</f>
        <v>46.440000000000005</v>
      </c>
      <c r="H16" s="17">
        <f>[12]Novembro!$J$11</f>
        <v>39.24</v>
      </c>
      <c r="I16" s="17">
        <f>[12]Novembro!$J$12</f>
        <v>51.12</v>
      </c>
      <c r="J16" s="17">
        <f>[12]Novembro!$J$13</f>
        <v>23.040000000000003</v>
      </c>
      <c r="K16" s="17">
        <f>[12]Novembro!$J$14</f>
        <v>28.08</v>
      </c>
      <c r="L16" s="17">
        <f>[12]Novembro!$J$15</f>
        <v>59.760000000000005</v>
      </c>
      <c r="M16" s="17">
        <f>[12]Novembro!$J$16</f>
        <v>52.2</v>
      </c>
      <c r="N16" s="17">
        <f>[12]Novembro!$J$17</f>
        <v>35.28</v>
      </c>
      <c r="O16" s="17">
        <f>[12]Novembro!$J$18</f>
        <v>34.200000000000003</v>
      </c>
      <c r="P16" s="17">
        <f>[12]Novembro!$J$19</f>
        <v>24.840000000000003</v>
      </c>
      <c r="Q16" s="17">
        <f>[12]Novembro!$J$20</f>
        <v>25.92</v>
      </c>
      <c r="R16" s="17">
        <f>[12]Novembro!$J$21</f>
        <v>29.52</v>
      </c>
      <c r="S16" s="17">
        <f>[12]Novembro!$J$22</f>
        <v>35.28</v>
      </c>
      <c r="T16" s="17">
        <f>[12]Novembro!$J$23</f>
        <v>52.92</v>
      </c>
      <c r="U16" s="17">
        <f>[12]Novembro!$J$24</f>
        <v>33.119999999999997</v>
      </c>
      <c r="V16" s="17">
        <f>[12]Novembro!$J$25</f>
        <v>39.6</v>
      </c>
      <c r="W16" s="17">
        <f>[12]Novembro!$J$26</f>
        <v>30.240000000000002</v>
      </c>
      <c r="X16" s="17">
        <f>[12]Novembro!$J$27</f>
        <v>21.240000000000002</v>
      </c>
      <c r="Y16" s="17">
        <f>[12]Novembro!$J$28</f>
        <v>39.96</v>
      </c>
      <c r="Z16" s="17">
        <f>[12]Novembro!$J$29</f>
        <v>53.64</v>
      </c>
      <c r="AA16" s="17">
        <f>[12]Novembro!$J$30</f>
        <v>33.119999999999997</v>
      </c>
      <c r="AB16" s="17">
        <f>[12]Novembro!$J$31</f>
        <v>19.8</v>
      </c>
      <c r="AC16" s="17">
        <f>[12]Novembro!$J$32</f>
        <v>32.04</v>
      </c>
      <c r="AD16" s="17">
        <f>[12]Novembro!$J$33</f>
        <v>38.159999999999997</v>
      </c>
      <c r="AE16" s="17">
        <f>[12]Novembro!$J$34</f>
        <v>45.72</v>
      </c>
      <c r="AF16" s="36">
        <f t="shared" si="3"/>
        <v>59.760000000000005</v>
      </c>
      <c r="AG16" s="2"/>
    </row>
    <row r="17" spans="1:33" ht="17.100000000000001" customHeight="1" x14ac:dyDescent="0.2">
      <c r="A17" s="15" t="s">
        <v>8</v>
      </c>
      <c r="B17" s="17">
        <f>[13]Novembro!$J$5</f>
        <v>58.32</v>
      </c>
      <c r="C17" s="17">
        <f>[13]Novembro!$J$6</f>
        <v>47.16</v>
      </c>
      <c r="D17" s="17">
        <f>[13]Novembro!$J$7</f>
        <v>36.36</v>
      </c>
      <c r="E17" s="17">
        <f>[13]Novembro!$J$8</f>
        <v>30.96</v>
      </c>
      <c r="F17" s="17">
        <f>[13]Novembro!$J$9</f>
        <v>19.8</v>
      </c>
      <c r="G17" s="17">
        <f>[13]Novembro!$J$10</f>
        <v>45.72</v>
      </c>
      <c r="H17" s="17">
        <f>[13]Novembro!$J$11</f>
        <v>64.8</v>
      </c>
      <c r="I17" s="17">
        <f>[13]Novembro!$J$12</f>
        <v>38.519999999999996</v>
      </c>
      <c r="J17" s="17">
        <f>[13]Novembro!$J$13</f>
        <v>28.08</v>
      </c>
      <c r="K17" s="17">
        <f>[13]Novembro!$J$14</f>
        <v>29.16</v>
      </c>
      <c r="L17" s="17">
        <f>[13]Novembro!$J$15</f>
        <v>74.52</v>
      </c>
      <c r="M17" s="17">
        <f>[13]Novembro!$J$16</f>
        <v>48.24</v>
      </c>
      <c r="N17" s="17">
        <f>[13]Novembro!$J$17</f>
        <v>36</v>
      </c>
      <c r="O17" s="17">
        <f>[13]Novembro!$J$18</f>
        <v>39.24</v>
      </c>
      <c r="P17" s="17">
        <f>[13]Novembro!$J$19</f>
        <v>30.240000000000002</v>
      </c>
      <c r="Q17" s="17">
        <f>[13]Novembro!$J$20</f>
        <v>36</v>
      </c>
      <c r="R17" s="17">
        <f>[13]Novembro!$J$21</f>
        <v>32.04</v>
      </c>
      <c r="S17" s="17">
        <f>[13]Novembro!$J$22</f>
        <v>38.519999999999996</v>
      </c>
      <c r="T17" s="17">
        <f>[13]Novembro!$J$23</f>
        <v>39.96</v>
      </c>
      <c r="U17" s="17">
        <f>[13]Novembro!$J$24</f>
        <v>34.200000000000003</v>
      </c>
      <c r="V17" s="17">
        <f>[13]Novembro!$J$25</f>
        <v>46.080000000000005</v>
      </c>
      <c r="W17" s="17">
        <f>[13]Novembro!$J$26</f>
        <v>23.040000000000003</v>
      </c>
      <c r="X17" s="17">
        <f>[13]Novembro!$J$27</f>
        <v>16.920000000000002</v>
      </c>
      <c r="Y17" s="17">
        <f>[13]Novembro!$J$28</f>
        <v>39.24</v>
      </c>
      <c r="Z17" s="17">
        <f>[13]Novembro!$J$29</f>
        <v>60.480000000000004</v>
      </c>
      <c r="AA17" s="17">
        <f>[13]Novembro!$J$30</f>
        <v>21.96</v>
      </c>
      <c r="AB17" s="17">
        <f>[13]Novembro!$J$31</f>
        <v>25.92</v>
      </c>
      <c r="AC17" s="17">
        <f>[13]Novembro!$J$32</f>
        <v>33.119999999999997</v>
      </c>
      <c r="AD17" s="17">
        <f>[13]Novembro!$J$33</f>
        <v>44.64</v>
      </c>
      <c r="AE17" s="17">
        <f>[13]Novembro!$J$34</f>
        <v>50.04</v>
      </c>
      <c r="AF17" s="36">
        <f t="shared" si="3"/>
        <v>74.52</v>
      </c>
      <c r="AG17" s="2"/>
    </row>
    <row r="18" spans="1:33" ht="17.100000000000001" customHeight="1" x14ac:dyDescent="0.2">
      <c r="A18" s="15" t="s">
        <v>9</v>
      </c>
      <c r="B18" s="17">
        <f>[14]Novembro!$J$5</f>
        <v>42.480000000000004</v>
      </c>
      <c r="C18" s="17">
        <f>[14]Novembro!$J$6</f>
        <v>33.840000000000003</v>
      </c>
      <c r="D18" s="17">
        <f>[14]Novembro!$J$7</f>
        <v>38.159999999999997</v>
      </c>
      <c r="E18" s="17">
        <f>[14]Novembro!$J$8</f>
        <v>53.28</v>
      </c>
      <c r="F18" s="17">
        <f>[14]Novembro!$J$9</f>
        <v>21.240000000000002</v>
      </c>
      <c r="G18" s="17">
        <f>[14]Novembro!$J$10</f>
        <v>51.84</v>
      </c>
      <c r="H18" s="17">
        <f>[14]Novembro!$J$11</f>
        <v>55.080000000000005</v>
      </c>
      <c r="I18" s="17">
        <f>[14]Novembro!$J$12</f>
        <v>42.480000000000004</v>
      </c>
      <c r="J18" s="17">
        <f>[14]Novembro!$J$13</f>
        <v>18.720000000000002</v>
      </c>
      <c r="K18" s="17">
        <f>[14]Novembro!$J$14</f>
        <v>30.96</v>
      </c>
      <c r="L18" s="17">
        <f>[14]Novembro!$J$15</f>
        <v>53.64</v>
      </c>
      <c r="M18" s="17">
        <f>[14]Novembro!$J$16</f>
        <v>47.16</v>
      </c>
      <c r="N18" s="17">
        <f>[14]Novembro!$J$17</f>
        <v>34.200000000000003</v>
      </c>
      <c r="O18" s="17">
        <f>[14]Novembro!$J$18</f>
        <v>39.24</v>
      </c>
      <c r="P18" s="17">
        <f>[14]Novembro!$J$19</f>
        <v>31.680000000000003</v>
      </c>
      <c r="Q18" s="17">
        <f>[14]Novembro!$J$20</f>
        <v>28.8</v>
      </c>
      <c r="R18" s="17">
        <f>[14]Novembro!$J$21</f>
        <v>28.44</v>
      </c>
      <c r="S18" s="17">
        <f>[14]Novembro!$J$22</f>
        <v>32.04</v>
      </c>
      <c r="T18" s="17">
        <f>[14]Novembro!$J$23</f>
        <v>53.28</v>
      </c>
      <c r="U18" s="17">
        <f>[14]Novembro!$J$24</f>
        <v>51.480000000000004</v>
      </c>
      <c r="V18" s="17">
        <f>[14]Novembro!$J$25</f>
        <v>28.08</v>
      </c>
      <c r="W18" s="17">
        <f>[14]Novembro!$J$26</f>
        <v>34.200000000000003</v>
      </c>
      <c r="X18" s="17">
        <f>[14]Novembro!$J$27</f>
        <v>23.759999999999998</v>
      </c>
      <c r="Y18" s="17">
        <f>[14]Novembro!$J$28</f>
        <v>34.56</v>
      </c>
      <c r="Z18" s="17">
        <f>[14]Novembro!$J$29</f>
        <v>48.6</v>
      </c>
      <c r="AA18" s="17">
        <f>[14]Novembro!$J$30</f>
        <v>38.159999999999997</v>
      </c>
      <c r="AB18" s="17">
        <f>[14]Novembro!$J$31</f>
        <v>32.04</v>
      </c>
      <c r="AC18" s="17">
        <f>[14]Novembro!$J$32</f>
        <v>63</v>
      </c>
      <c r="AD18" s="17">
        <f>[14]Novembro!$J$33</f>
        <v>37.800000000000004</v>
      </c>
      <c r="AE18" s="17">
        <f>[14]Novembro!$J$34</f>
        <v>50.76</v>
      </c>
      <c r="AF18" s="36">
        <f t="shared" si="3"/>
        <v>63</v>
      </c>
      <c r="AG18" s="2"/>
    </row>
    <row r="19" spans="1:33" ht="17.100000000000001" customHeight="1" x14ac:dyDescent="0.2">
      <c r="A19" s="15" t="s">
        <v>47</v>
      </c>
      <c r="B19" s="17">
        <f>[15]Novembro!$J$5</f>
        <v>36.36</v>
      </c>
      <c r="C19" s="17">
        <f>[15]Novembro!$J$6</f>
        <v>28.08</v>
      </c>
      <c r="D19" s="17">
        <f>[15]Novembro!$J$7</f>
        <v>29.16</v>
      </c>
      <c r="E19" s="17">
        <f>[15]Novembro!$J$8</f>
        <v>38.519999999999996</v>
      </c>
      <c r="F19" s="17">
        <f>[15]Novembro!$J$9</f>
        <v>21.240000000000002</v>
      </c>
      <c r="G19" s="17">
        <f>[15]Novembro!$J$10</f>
        <v>60.12</v>
      </c>
      <c r="H19" s="17">
        <f>[15]Novembro!$J$11</f>
        <v>35.28</v>
      </c>
      <c r="I19" s="17">
        <f>[15]Novembro!$J$12</f>
        <v>54</v>
      </c>
      <c r="J19" s="17">
        <f>[15]Novembro!$J$13</f>
        <v>20.88</v>
      </c>
      <c r="K19" s="17">
        <f>[15]Novembro!$J$14</f>
        <v>23.400000000000002</v>
      </c>
      <c r="L19" s="17">
        <f>[15]Novembro!$J$15</f>
        <v>34.200000000000003</v>
      </c>
      <c r="M19" s="17">
        <f>[15]Novembro!$J$16</f>
        <v>35.64</v>
      </c>
      <c r="N19" s="17">
        <f>[15]Novembro!$J$17</f>
        <v>33.840000000000003</v>
      </c>
      <c r="O19" s="17">
        <f>[15]Novembro!$J$18</f>
        <v>31.319999999999997</v>
      </c>
      <c r="P19" s="17">
        <f>[15]Novembro!$J$19</f>
        <v>21.240000000000002</v>
      </c>
      <c r="Q19" s="17">
        <f>[15]Novembro!$J$20</f>
        <v>28.8</v>
      </c>
      <c r="R19" s="17">
        <f>[15]Novembro!$J$21</f>
        <v>24.12</v>
      </c>
      <c r="S19" s="17">
        <f>[15]Novembro!$J$22</f>
        <v>32.4</v>
      </c>
      <c r="T19" s="17">
        <f>[15]Novembro!$J$23</f>
        <v>40.680000000000007</v>
      </c>
      <c r="U19" s="17">
        <f>[15]Novembro!$J$24</f>
        <v>39.6</v>
      </c>
      <c r="V19" s="17">
        <f>[15]Novembro!$J$25</f>
        <v>33.119999999999997</v>
      </c>
      <c r="W19" s="17">
        <f>[15]Novembro!$J$26</f>
        <v>45.36</v>
      </c>
      <c r="X19" s="17">
        <f>[15]Novembro!$J$27</f>
        <v>16.559999999999999</v>
      </c>
      <c r="Y19" s="17">
        <f>[15]Novembro!$J$28</f>
        <v>29.52</v>
      </c>
      <c r="Z19" s="17">
        <f>[15]Novembro!$J$29</f>
        <v>42.12</v>
      </c>
      <c r="AA19" s="17">
        <f>[15]Novembro!$J$30</f>
        <v>27.36</v>
      </c>
      <c r="AB19" s="17">
        <f>[15]Novembro!$J$31</f>
        <v>31.319999999999997</v>
      </c>
      <c r="AC19" s="17">
        <f>[15]Novembro!$J$32</f>
        <v>33.119999999999997</v>
      </c>
      <c r="AD19" s="17">
        <f>[15]Novembro!$J$33</f>
        <v>42.84</v>
      </c>
      <c r="AE19" s="17">
        <f>[15]Novembro!$J$34</f>
        <v>37.080000000000005</v>
      </c>
      <c r="AF19" s="36">
        <f t="shared" si="3"/>
        <v>60.12</v>
      </c>
      <c r="AG19" s="2"/>
    </row>
    <row r="20" spans="1:33" ht="17.100000000000001" customHeight="1" x14ac:dyDescent="0.2">
      <c r="A20" s="15" t="s">
        <v>10</v>
      </c>
      <c r="B20" s="17">
        <f>[16]Novembro!$J$5</f>
        <v>40.32</v>
      </c>
      <c r="C20" s="17">
        <f>[16]Novembro!$J$6</f>
        <v>32.04</v>
      </c>
      <c r="D20" s="17">
        <f>[16]Novembro!$J$7</f>
        <v>34.200000000000003</v>
      </c>
      <c r="E20" s="17">
        <f>[16]Novembro!$J$8</f>
        <v>27.720000000000002</v>
      </c>
      <c r="F20" s="17">
        <f>[16]Novembro!$J$9</f>
        <v>16.2</v>
      </c>
      <c r="G20" s="17">
        <f>[16]Novembro!$J$10</f>
        <v>57.960000000000008</v>
      </c>
      <c r="H20" s="17">
        <f>[16]Novembro!$J$11</f>
        <v>38.880000000000003</v>
      </c>
      <c r="I20" s="17">
        <f>[16]Novembro!$J$12</f>
        <v>32.4</v>
      </c>
      <c r="J20" s="17">
        <f>[16]Novembro!$J$13</f>
        <v>34.92</v>
      </c>
      <c r="K20" s="17">
        <f>[16]Novembro!$J$14</f>
        <v>27.36</v>
      </c>
      <c r="L20" s="17">
        <f>[16]Novembro!$J$15</f>
        <v>44.64</v>
      </c>
      <c r="M20" s="17">
        <f>[16]Novembro!$J$16</f>
        <v>46.440000000000005</v>
      </c>
      <c r="N20" s="17">
        <f>[16]Novembro!$J$17</f>
        <v>32.76</v>
      </c>
      <c r="O20" s="17">
        <f>[16]Novembro!$J$18</f>
        <v>33.840000000000003</v>
      </c>
      <c r="P20" s="17">
        <f>[16]Novembro!$J$19</f>
        <v>21.96</v>
      </c>
      <c r="Q20" s="17">
        <f>[16]Novembro!$J$20</f>
        <v>18.720000000000002</v>
      </c>
      <c r="R20" s="17">
        <f>[16]Novembro!$J$21</f>
        <v>22.68</v>
      </c>
      <c r="S20" s="17">
        <f>[16]Novembro!$J$22</f>
        <v>32.04</v>
      </c>
      <c r="T20" s="17">
        <f>[16]Novembro!$J$23</f>
        <v>43.92</v>
      </c>
      <c r="U20" s="17">
        <f>[16]Novembro!$J$24</f>
        <v>24.48</v>
      </c>
      <c r="V20" s="17">
        <f>[16]Novembro!$J$25</f>
        <v>48.6</v>
      </c>
      <c r="W20" s="17">
        <f>[16]Novembro!$J$26</f>
        <v>24.840000000000003</v>
      </c>
      <c r="X20" s="17">
        <f>[16]Novembro!$J$27</f>
        <v>10.44</v>
      </c>
      <c r="Y20" s="17">
        <f>[16]Novembro!$J$28</f>
        <v>29.52</v>
      </c>
      <c r="Z20" s="17">
        <f>[16]Novembro!$J$29</f>
        <v>31.680000000000003</v>
      </c>
      <c r="AA20" s="17">
        <f>[16]Novembro!$J$30</f>
        <v>33.480000000000004</v>
      </c>
      <c r="AB20" s="17">
        <f>[16]Novembro!$J$31</f>
        <v>25.56</v>
      </c>
      <c r="AC20" s="17">
        <f>[16]Novembro!$J$32</f>
        <v>26.28</v>
      </c>
      <c r="AD20" s="17">
        <f>[16]Novembro!$J$33</f>
        <v>38.519999999999996</v>
      </c>
      <c r="AE20" s="17">
        <f>[16]Novembro!$J$34</f>
        <v>36.36</v>
      </c>
      <c r="AF20" s="36">
        <f t="shared" si="3"/>
        <v>57.960000000000008</v>
      </c>
      <c r="AG20" s="2"/>
    </row>
    <row r="21" spans="1:33" ht="17.100000000000001" customHeight="1" x14ac:dyDescent="0.2">
      <c r="A21" s="15" t="s">
        <v>11</v>
      </c>
      <c r="B21" s="17">
        <f>[17]Novembro!$J$5</f>
        <v>39.6</v>
      </c>
      <c r="C21" s="17">
        <f>[17]Novembro!$J$6</f>
        <v>29.16</v>
      </c>
      <c r="D21" s="17">
        <f>[17]Novembro!$J$7</f>
        <v>26.28</v>
      </c>
      <c r="E21" s="17">
        <f>[17]Novembro!$J$8</f>
        <v>45.36</v>
      </c>
      <c r="F21" s="17">
        <f>[17]Novembro!$J$9</f>
        <v>23.400000000000002</v>
      </c>
      <c r="G21" s="17">
        <f>[17]Novembro!$J$10</f>
        <v>39.6</v>
      </c>
      <c r="H21" s="17">
        <f>[17]Novembro!$J$11</f>
        <v>28.8</v>
      </c>
      <c r="I21" s="17">
        <f>[17]Novembro!$J$12</f>
        <v>59.760000000000005</v>
      </c>
      <c r="J21" s="17">
        <f>[17]Novembro!$J$13</f>
        <v>24.48</v>
      </c>
      <c r="K21" s="17">
        <f>[17]Novembro!$J$14</f>
        <v>35.28</v>
      </c>
      <c r="L21" s="17">
        <f>[17]Novembro!$J$15</f>
        <v>34.56</v>
      </c>
      <c r="M21" s="17">
        <f>[17]Novembro!$J$16</f>
        <v>41.04</v>
      </c>
      <c r="N21" s="17">
        <f>[17]Novembro!$J$17</f>
        <v>30.240000000000002</v>
      </c>
      <c r="O21" s="17">
        <f>[17]Novembro!$J$18</f>
        <v>33.119999999999997</v>
      </c>
      <c r="P21" s="17">
        <f>[17]Novembro!$J$19</f>
        <v>28.08</v>
      </c>
      <c r="Q21" s="17">
        <f>[17]Novembro!$J$20</f>
        <v>25.2</v>
      </c>
      <c r="R21" s="17">
        <f>[17]Novembro!$J$21</f>
        <v>28.08</v>
      </c>
      <c r="S21" s="17">
        <f>[17]Novembro!$J$22</f>
        <v>33.480000000000004</v>
      </c>
      <c r="T21" s="17">
        <f>[17]Novembro!$J$23</f>
        <v>53.28</v>
      </c>
      <c r="U21" s="17">
        <f>[17]Novembro!$J$24</f>
        <v>37.800000000000004</v>
      </c>
      <c r="V21" s="17">
        <f>[17]Novembro!$J$25</f>
        <v>42.12</v>
      </c>
      <c r="W21" s="17">
        <f>[17]Novembro!$J$26</f>
        <v>28.8</v>
      </c>
      <c r="X21" s="17">
        <f>[17]Novembro!$J$27</f>
        <v>21.240000000000002</v>
      </c>
      <c r="Y21" s="17">
        <f>[17]Novembro!$J$28</f>
        <v>30.6</v>
      </c>
      <c r="Z21" s="17">
        <f>[17]Novembro!$J$29</f>
        <v>70.2</v>
      </c>
      <c r="AA21" s="17">
        <f>[17]Novembro!$J$30</f>
        <v>30.96</v>
      </c>
      <c r="AB21" s="17">
        <f>[17]Novembro!$J$31</f>
        <v>23.759999999999998</v>
      </c>
      <c r="AC21" s="17">
        <f>[17]Novembro!$J$32</f>
        <v>40.680000000000007</v>
      </c>
      <c r="AD21" s="17">
        <f>[17]Novembro!$J$33</f>
        <v>38.519999999999996</v>
      </c>
      <c r="AE21" s="17">
        <f>[17]Novembro!$J$34</f>
        <v>27.720000000000002</v>
      </c>
      <c r="AF21" s="36">
        <f t="shared" si="3"/>
        <v>70.2</v>
      </c>
      <c r="AG21" s="2"/>
    </row>
    <row r="22" spans="1:33" ht="17.100000000000001" customHeight="1" x14ac:dyDescent="0.2">
      <c r="A22" s="15" t="s">
        <v>12</v>
      </c>
      <c r="B22" s="17">
        <f>[18]Novembro!$J$5</f>
        <v>24.48</v>
      </c>
      <c r="C22" s="17">
        <f>[18]Novembro!$J$6</f>
        <v>20.52</v>
      </c>
      <c r="D22" s="17">
        <f>[18]Novembro!$J$7</f>
        <v>36.72</v>
      </c>
      <c r="E22" s="17">
        <f>[18]Novembro!$J$8</f>
        <v>26.28</v>
      </c>
      <c r="F22" s="17">
        <f>[18]Novembro!$J$9</f>
        <v>22.68</v>
      </c>
      <c r="G22" s="17">
        <f>[18]Novembro!$J$10</f>
        <v>63.72</v>
      </c>
      <c r="H22" s="17">
        <f>[18]Novembro!$J$11</f>
        <v>28.08</v>
      </c>
      <c r="I22" s="17">
        <f>[18]Novembro!$J$12</f>
        <v>51.84</v>
      </c>
      <c r="J22" s="17">
        <f>[18]Novembro!$J$13</f>
        <v>16.2</v>
      </c>
      <c r="K22" s="17">
        <f>[18]Novembro!$J$14</f>
        <v>16.920000000000002</v>
      </c>
      <c r="L22" s="17">
        <f>[18]Novembro!$J$15</f>
        <v>32.76</v>
      </c>
      <c r="M22" s="17">
        <f>[18]Novembro!$J$16</f>
        <v>47.88</v>
      </c>
      <c r="N22" s="17">
        <f>[18]Novembro!$J$17</f>
        <v>16.920000000000002</v>
      </c>
      <c r="O22" s="17">
        <f>[18]Novembro!$J$18</f>
        <v>27</v>
      </c>
      <c r="P22" s="17">
        <f>[18]Novembro!$J$19</f>
        <v>24.12</v>
      </c>
      <c r="Q22" s="17">
        <f>[18]Novembro!$J$20</f>
        <v>23.759999999999998</v>
      </c>
      <c r="R22" s="17">
        <f>[18]Novembro!$J$21</f>
        <v>20.88</v>
      </c>
      <c r="S22" s="17">
        <f>[18]Novembro!$J$22</f>
        <v>21.96</v>
      </c>
      <c r="T22" s="17">
        <f>[18]Novembro!$J$23</f>
        <v>30.240000000000002</v>
      </c>
      <c r="U22" s="17">
        <f>[18]Novembro!$J$24</f>
        <v>23.400000000000002</v>
      </c>
      <c r="V22" s="17">
        <f>[18]Novembro!$J$25</f>
        <v>24.48</v>
      </c>
      <c r="W22" s="17">
        <f>[18]Novembro!$J$26</f>
        <v>28.08</v>
      </c>
      <c r="X22" s="17">
        <f>[18]Novembro!$J$27</f>
        <v>19.079999999999998</v>
      </c>
      <c r="Y22" s="17">
        <f>[18]Novembro!$J$28</f>
        <v>27.36</v>
      </c>
      <c r="Z22" s="17">
        <f>[18]Novembro!$J$29</f>
        <v>51.12</v>
      </c>
      <c r="AA22" s="17">
        <f>[18]Novembro!$J$30</f>
        <v>47.519999999999996</v>
      </c>
      <c r="AB22" s="17">
        <f>[18]Novembro!$J$31</f>
        <v>16.920000000000002</v>
      </c>
      <c r="AC22" s="17">
        <f>[18]Novembro!$J$32</f>
        <v>48.6</v>
      </c>
      <c r="AD22" s="17">
        <f>[18]Novembro!$J$33</f>
        <v>27</v>
      </c>
      <c r="AE22" s="17">
        <f>[18]Novembro!$J$34</f>
        <v>28.8</v>
      </c>
      <c r="AF22" s="36">
        <f t="shared" si="3"/>
        <v>63.72</v>
      </c>
      <c r="AG22" s="2"/>
    </row>
    <row r="23" spans="1:33" ht="17.100000000000001" customHeight="1" x14ac:dyDescent="0.2">
      <c r="A23" s="15" t="s">
        <v>13</v>
      </c>
      <c r="B23" s="17" t="str">
        <f>[19]Novembro!$J$5</f>
        <v>*</v>
      </c>
      <c r="C23" s="17" t="str">
        <f>[19]Novembro!$J$6</f>
        <v>*</v>
      </c>
      <c r="D23" s="17" t="str">
        <f>[19]Novembro!$J$7</f>
        <v>*</v>
      </c>
      <c r="E23" s="17" t="str">
        <f>[19]Novembro!$J$8</f>
        <v>*</v>
      </c>
      <c r="F23" s="17">
        <f>[19]Novembro!$J$9</f>
        <v>23.040000000000003</v>
      </c>
      <c r="G23" s="17">
        <f>[19]Novembro!$J$10</f>
        <v>69.12</v>
      </c>
      <c r="H23" s="17">
        <f>[19]Novembro!$J$11</f>
        <v>38.159999999999997</v>
      </c>
      <c r="I23" s="17">
        <f>[19]Novembro!$J$12</f>
        <v>64.08</v>
      </c>
      <c r="J23" s="17">
        <f>[19]Novembro!$J$13</f>
        <v>20.52</v>
      </c>
      <c r="K23" s="17">
        <f>[19]Novembro!$J$14</f>
        <v>25.92</v>
      </c>
      <c r="L23" s="17">
        <f>[19]Novembro!$J$15</f>
        <v>41.76</v>
      </c>
      <c r="M23" s="17">
        <f>[19]Novembro!$J$16</f>
        <v>53.28</v>
      </c>
      <c r="N23" s="17">
        <f>[19]Novembro!$J$17</f>
        <v>34.56</v>
      </c>
      <c r="O23" s="17">
        <f>[19]Novembro!$J$18</f>
        <v>38.880000000000003</v>
      </c>
      <c r="P23" s="17">
        <f>[19]Novembro!$J$19</f>
        <v>29.880000000000003</v>
      </c>
      <c r="Q23" s="17">
        <f>[19]Novembro!$J$20</f>
        <v>27.720000000000002</v>
      </c>
      <c r="R23" s="17">
        <f>[19]Novembro!$J$21</f>
        <v>28.08</v>
      </c>
      <c r="S23" s="17">
        <f>[19]Novembro!$J$22</f>
        <v>43.2</v>
      </c>
      <c r="T23" s="17">
        <f>[19]Novembro!$J$23</f>
        <v>48.6</v>
      </c>
      <c r="U23" s="17">
        <f>[19]Novembro!$J$24</f>
        <v>26.28</v>
      </c>
      <c r="V23" s="17">
        <f>[19]Novembro!$J$25</f>
        <v>61.92</v>
      </c>
      <c r="W23" s="17">
        <f>[19]Novembro!$J$26</f>
        <v>65.88000000000001</v>
      </c>
      <c r="X23" s="17">
        <f>[19]Novembro!$J$27</f>
        <v>19.440000000000001</v>
      </c>
      <c r="Y23" s="17">
        <f>[19]Novembro!$J$28</f>
        <v>36.72</v>
      </c>
      <c r="Z23" s="17">
        <f>[19]Novembro!$J$29</f>
        <v>49.32</v>
      </c>
      <c r="AA23" s="17">
        <f>[19]Novembro!$J$30</f>
        <v>42.84</v>
      </c>
      <c r="AB23" s="17">
        <f>[19]Novembro!$J$31</f>
        <v>23.040000000000003</v>
      </c>
      <c r="AC23" s="17">
        <f>[19]Novembro!$J$32</f>
        <v>71.64</v>
      </c>
      <c r="AD23" s="17">
        <f>[19]Novembro!$J$33</f>
        <v>29.16</v>
      </c>
      <c r="AE23" s="17">
        <f>[19]Novembro!$J$34</f>
        <v>45</v>
      </c>
      <c r="AF23" s="36">
        <f t="shared" si="3"/>
        <v>71.64</v>
      </c>
      <c r="AG23" s="2"/>
    </row>
    <row r="24" spans="1:33" ht="17.100000000000001" customHeight="1" x14ac:dyDescent="0.2">
      <c r="A24" s="15" t="s">
        <v>14</v>
      </c>
      <c r="B24" s="17">
        <f>[20]Novembro!$J$5</f>
        <v>26.28</v>
      </c>
      <c r="C24" s="17">
        <f>[20]Novembro!$J$6</f>
        <v>44.64</v>
      </c>
      <c r="D24" s="17">
        <f>[20]Novembro!$J$7</f>
        <v>49.32</v>
      </c>
      <c r="E24" s="17">
        <f>[20]Novembro!$J$8</f>
        <v>27.720000000000002</v>
      </c>
      <c r="F24" s="17">
        <f>[20]Novembro!$J$9</f>
        <v>24.48</v>
      </c>
      <c r="G24" s="17">
        <f>[20]Novembro!$J$10</f>
        <v>24.12</v>
      </c>
      <c r="H24" s="17">
        <f>[20]Novembro!$J$11</f>
        <v>51.12</v>
      </c>
      <c r="I24" s="17">
        <f>[20]Novembro!$J$12</f>
        <v>38.159999999999997</v>
      </c>
      <c r="J24" s="17">
        <f>[20]Novembro!$J$13</f>
        <v>22.68</v>
      </c>
      <c r="K24" s="17">
        <f>[20]Novembro!$J$14</f>
        <v>24.48</v>
      </c>
      <c r="L24" s="17">
        <f>[20]Novembro!$J$15</f>
        <v>71.64</v>
      </c>
      <c r="M24" s="17">
        <f>[20]Novembro!$J$16</f>
        <v>52.2</v>
      </c>
      <c r="N24" s="17">
        <f>[20]Novembro!$J$17</f>
        <v>19.440000000000001</v>
      </c>
      <c r="O24" s="17">
        <f>[20]Novembro!$J$18</f>
        <v>33.480000000000004</v>
      </c>
      <c r="P24" s="17">
        <f>[20]Novembro!$J$19</f>
        <v>29.16</v>
      </c>
      <c r="Q24" s="17">
        <f>[20]Novembro!$J$20</f>
        <v>33.480000000000004</v>
      </c>
      <c r="R24" s="17">
        <f>[20]Novembro!$J$21</f>
        <v>29.16</v>
      </c>
      <c r="S24" s="17">
        <f>[20]Novembro!$J$22</f>
        <v>28.08</v>
      </c>
      <c r="T24" s="17">
        <f>[20]Novembro!$J$23</f>
        <v>43.2</v>
      </c>
      <c r="U24" s="17">
        <f>[20]Novembro!$J$24</f>
        <v>43.92</v>
      </c>
      <c r="V24" s="17">
        <f>[20]Novembro!$J$25</f>
        <v>24.48</v>
      </c>
      <c r="W24" s="17">
        <f>[20]Novembro!$J$26</f>
        <v>39.96</v>
      </c>
      <c r="X24" s="17">
        <f>[20]Novembro!$J$27</f>
        <v>36</v>
      </c>
      <c r="Y24" s="17">
        <f>[20]Novembro!$J$28</f>
        <v>30.240000000000002</v>
      </c>
      <c r="Z24" s="17">
        <f>[20]Novembro!$J$29</f>
        <v>51.480000000000004</v>
      </c>
      <c r="AA24" s="17">
        <f>[20]Novembro!$J$30</f>
        <v>26.64</v>
      </c>
      <c r="AB24" s="17">
        <f>[20]Novembro!$J$31</f>
        <v>16.559999999999999</v>
      </c>
      <c r="AC24" s="17">
        <f>[20]Novembro!$J$32</f>
        <v>34.92</v>
      </c>
      <c r="AD24" s="17">
        <f>[20]Novembro!$J$33</f>
        <v>19.8</v>
      </c>
      <c r="AE24" s="17">
        <f>[20]Novembro!$J$34</f>
        <v>26.28</v>
      </c>
      <c r="AF24" s="36">
        <f t="shared" si="3"/>
        <v>71.64</v>
      </c>
      <c r="AG24" s="2"/>
    </row>
    <row r="25" spans="1:33" ht="17.100000000000001" customHeight="1" x14ac:dyDescent="0.2">
      <c r="A25" s="15" t="s">
        <v>15</v>
      </c>
      <c r="B25" s="17">
        <f>[21]Novembro!$J$5</f>
        <v>49.680000000000007</v>
      </c>
      <c r="C25" s="17">
        <f>[21]Novembro!$J$6</f>
        <v>39.24</v>
      </c>
      <c r="D25" s="17">
        <f>[21]Novembro!$J$7</f>
        <v>34.56</v>
      </c>
      <c r="E25" s="17">
        <f>[21]Novembro!$J$8</f>
        <v>31.319999999999997</v>
      </c>
      <c r="F25" s="17">
        <f>[21]Novembro!$J$9</f>
        <v>23.040000000000003</v>
      </c>
      <c r="G25" s="17">
        <f>[21]Novembro!$J$10</f>
        <v>45.72</v>
      </c>
      <c r="H25" s="17">
        <f>[21]Novembro!$J$11</f>
        <v>37.440000000000005</v>
      </c>
      <c r="I25" s="17">
        <f>[21]Novembro!$J$12</f>
        <v>51.480000000000004</v>
      </c>
      <c r="J25" s="17">
        <f>[21]Novembro!$J$13</f>
        <v>31.680000000000003</v>
      </c>
      <c r="K25" s="17">
        <f>[21]Novembro!$J$14</f>
        <v>30.240000000000002</v>
      </c>
      <c r="L25" s="17">
        <f>[21]Novembro!$J$15</f>
        <v>56.16</v>
      </c>
      <c r="M25" s="17">
        <f>[21]Novembro!$J$16</f>
        <v>45.72</v>
      </c>
      <c r="N25" s="17">
        <f>[21]Novembro!$J$17</f>
        <v>34.92</v>
      </c>
      <c r="O25" s="17">
        <f>[21]Novembro!$J$18</f>
        <v>39.96</v>
      </c>
      <c r="P25" s="17">
        <f>[21]Novembro!$J$19</f>
        <v>26.64</v>
      </c>
      <c r="Q25" s="17">
        <f>[21]Novembro!$J$20</f>
        <v>27.36</v>
      </c>
      <c r="R25" s="17">
        <f>[21]Novembro!$J$21</f>
        <v>25.56</v>
      </c>
      <c r="S25" s="17">
        <f>[21]Novembro!$J$22</f>
        <v>34.56</v>
      </c>
      <c r="T25" s="17">
        <f>[21]Novembro!$J$23</f>
        <v>41.76</v>
      </c>
      <c r="U25" s="17">
        <f>[21]Novembro!$J$24</f>
        <v>36.36</v>
      </c>
      <c r="V25" s="17">
        <f>[21]Novembro!$J$25</f>
        <v>38.519999999999996</v>
      </c>
      <c r="W25" s="17">
        <f>[21]Novembro!$J$26</f>
        <v>34.92</v>
      </c>
      <c r="X25" s="17">
        <f>[21]Novembro!$J$27</f>
        <v>19.079999999999998</v>
      </c>
      <c r="Y25" s="17">
        <f>[21]Novembro!$J$28</f>
        <v>40.32</v>
      </c>
      <c r="Z25" s="17">
        <f>[21]Novembro!$J$29</f>
        <v>63.360000000000007</v>
      </c>
      <c r="AA25" s="17">
        <f>[21]Novembro!$J$30</f>
        <v>28.08</v>
      </c>
      <c r="AB25" s="17">
        <f>[21]Novembro!$J$31</f>
        <v>25.92</v>
      </c>
      <c r="AC25" s="17">
        <f>[21]Novembro!$J$32</f>
        <v>34.200000000000003</v>
      </c>
      <c r="AD25" s="17">
        <f>[21]Novembro!$J$33</f>
        <v>45.36</v>
      </c>
      <c r="AE25" s="17">
        <f>[21]Novembro!$J$34</f>
        <v>39.24</v>
      </c>
      <c r="AF25" s="36">
        <f t="shared" si="3"/>
        <v>63.360000000000007</v>
      </c>
      <c r="AG25" s="2"/>
    </row>
    <row r="26" spans="1:33" ht="17.100000000000001" customHeight="1" x14ac:dyDescent="0.2">
      <c r="A26" s="15" t="s">
        <v>16</v>
      </c>
      <c r="B26" s="17">
        <f>[22]Novembro!$J$5</f>
        <v>64.08</v>
      </c>
      <c r="C26" s="17">
        <f>[22]Novembro!$J$6</f>
        <v>31.319999999999997</v>
      </c>
      <c r="D26" s="17">
        <f>[22]Novembro!$J$7</f>
        <v>26.64</v>
      </c>
      <c r="E26" s="17">
        <f>[22]Novembro!$J$8</f>
        <v>32.4</v>
      </c>
      <c r="F26" s="17">
        <f>[22]Novembro!$J$9</f>
        <v>27.720000000000002</v>
      </c>
      <c r="G26" s="17">
        <f>[22]Novembro!$J$10</f>
        <v>38.519999999999996</v>
      </c>
      <c r="H26" s="17">
        <f>[22]Novembro!$J$11</f>
        <v>34.92</v>
      </c>
      <c r="I26" s="17">
        <f>[22]Novembro!$J$12</f>
        <v>45</v>
      </c>
      <c r="J26" s="17">
        <f>[22]Novembro!$J$13</f>
        <v>21.6</v>
      </c>
      <c r="K26" s="17">
        <f>[22]Novembro!$J$14</f>
        <v>29.880000000000003</v>
      </c>
      <c r="L26" s="17">
        <f>[22]Novembro!$J$15</f>
        <v>42.480000000000004</v>
      </c>
      <c r="M26" s="17">
        <f>[22]Novembro!$J$16</f>
        <v>57.6</v>
      </c>
      <c r="N26" s="17">
        <f>[22]Novembro!$J$17</f>
        <v>34.56</v>
      </c>
      <c r="O26" s="17">
        <f>[22]Novembro!$J$18</f>
        <v>37.800000000000004</v>
      </c>
      <c r="P26" s="17">
        <f>[22]Novembro!$J$19</f>
        <v>33.840000000000003</v>
      </c>
      <c r="Q26" s="17">
        <f>[22]Novembro!$J$20</f>
        <v>24.840000000000003</v>
      </c>
      <c r="R26" s="17">
        <f>[22]Novembro!$J$21</f>
        <v>23.040000000000003</v>
      </c>
      <c r="S26" s="17">
        <f>[22]Novembro!$J$22</f>
        <v>34.200000000000003</v>
      </c>
      <c r="T26" s="17">
        <f>[22]Novembro!$J$23</f>
        <v>52.56</v>
      </c>
      <c r="U26" s="17">
        <f>[22]Novembro!$J$24</f>
        <v>52.56</v>
      </c>
      <c r="V26" s="17">
        <f>[22]Novembro!$J$25</f>
        <v>21.6</v>
      </c>
      <c r="W26" s="17">
        <f>[22]Novembro!$J$26</f>
        <v>37.800000000000004</v>
      </c>
      <c r="X26" s="17">
        <f>[22]Novembro!$J$27</f>
        <v>13.68</v>
      </c>
      <c r="Y26" s="17">
        <f>[22]Novembro!$J$28</f>
        <v>29.52</v>
      </c>
      <c r="Z26" s="17">
        <f>[22]Novembro!$J$29</f>
        <v>44.28</v>
      </c>
      <c r="AA26" s="17">
        <f>[22]Novembro!$J$30</f>
        <v>20.52</v>
      </c>
      <c r="AB26" s="17">
        <f>[22]Novembro!$J$31</f>
        <v>27.36</v>
      </c>
      <c r="AC26" s="17">
        <f>[22]Novembro!$J$32</f>
        <v>41.04</v>
      </c>
      <c r="AD26" s="17">
        <f>[22]Novembro!$J$33</f>
        <v>34.92</v>
      </c>
      <c r="AE26" s="17">
        <f>[22]Novembro!$J$34</f>
        <v>41.4</v>
      </c>
      <c r="AF26" s="36">
        <f t="shared" si="3"/>
        <v>64.08</v>
      </c>
      <c r="AG26" s="2"/>
    </row>
    <row r="27" spans="1:33" ht="17.100000000000001" customHeight="1" x14ac:dyDescent="0.2">
      <c r="A27" s="15" t="s">
        <v>17</v>
      </c>
      <c r="B27" s="17">
        <f>[23]Novembro!$J$5</f>
        <v>0</v>
      </c>
      <c r="C27" s="17">
        <f>[23]Novembro!$J$6</f>
        <v>0</v>
      </c>
      <c r="D27" s="17">
        <f>[23]Novembro!$J$7</f>
        <v>0</v>
      </c>
      <c r="E27" s="17">
        <f>[23]Novembro!$J$8</f>
        <v>0</v>
      </c>
      <c r="F27" s="17">
        <f>[23]Novembro!$J$9</f>
        <v>0</v>
      </c>
      <c r="G27" s="17">
        <f>[23]Novembro!$J$10</f>
        <v>0</v>
      </c>
      <c r="H27" s="17">
        <f>[23]Novembro!$J$11</f>
        <v>0</v>
      </c>
      <c r="I27" s="17">
        <f>[23]Novembro!$J$12</f>
        <v>0</v>
      </c>
      <c r="J27" s="17">
        <f>[23]Novembro!$J$13</f>
        <v>0</v>
      </c>
      <c r="K27" s="17">
        <f>[23]Novembro!$J$14</f>
        <v>0</v>
      </c>
      <c r="L27" s="17">
        <f>[23]Novembro!$J$15</f>
        <v>0</v>
      </c>
      <c r="M27" s="17">
        <f>[23]Novembro!$J$16</f>
        <v>0</v>
      </c>
      <c r="N27" s="17">
        <f>[23]Novembro!$J$17</f>
        <v>0</v>
      </c>
      <c r="O27" s="17">
        <f>[23]Novembro!$J$18</f>
        <v>0</v>
      </c>
      <c r="P27" s="17">
        <f>[23]Novembro!$J$19</f>
        <v>0</v>
      </c>
      <c r="Q27" s="17">
        <f>[23]Novembro!$J$20</f>
        <v>0</v>
      </c>
      <c r="R27" s="17">
        <f>[23]Novembro!$J$21</f>
        <v>0</v>
      </c>
      <c r="S27" s="17">
        <f>[23]Novembro!$J$22</f>
        <v>0</v>
      </c>
      <c r="T27" s="17">
        <f>[23]Novembro!$J$23</f>
        <v>0</v>
      </c>
      <c r="U27" s="17">
        <f>[23]Novembro!$J$24</f>
        <v>0</v>
      </c>
      <c r="V27" s="17">
        <f>[23]Novembro!$J$25</f>
        <v>0</v>
      </c>
      <c r="W27" s="17">
        <f>[23]Novembro!$J$26</f>
        <v>0</v>
      </c>
      <c r="X27" s="17">
        <f>[23]Novembro!$J$27</f>
        <v>0</v>
      </c>
      <c r="Y27" s="17">
        <f>[23]Novembro!$J$28</f>
        <v>0</v>
      </c>
      <c r="Z27" s="17">
        <f>[23]Novembro!$J$29</f>
        <v>0</v>
      </c>
      <c r="AA27" s="17">
        <f>[23]Novembro!$J$30</f>
        <v>0</v>
      </c>
      <c r="AB27" s="17">
        <f>[23]Novembro!$J$31</f>
        <v>0</v>
      </c>
      <c r="AC27" s="17">
        <f>[23]Novembro!$J$32</f>
        <v>0</v>
      </c>
      <c r="AD27" s="17">
        <f>[23]Novembro!$J$33</f>
        <v>0</v>
      </c>
      <c r="AE27" s="17">
        <f>[23]Novembro!$J$34</f>
        <v>0</v>
      </c>
      <c r="AF27" s="36">
        <f t="shared" si="3"/>
        <v>0</v>
      </c>
      <c r="AG27" s="2"/>
    </row>
    <row r="28" spans="1:33" ht="17.100000000000001" customHeight="1" x14ac:dyDescent="0.2">
      <c r="A28" s="15" t="s">
        <v>18</v>
      </c>
      <c r="B28" s="17">
        <f>[24]Novembro!$J$5</f>
        <v>45</v>
      </c>
      <c r="C28" s="17">
        <f>[24]Novembro!$J$6</f>
        <v>43.56</v>
      </c>
      <c r="D28" s="17">
        <f>[24]Novembro!$J$7</f>
        <v>61.2</v>
      </c>
      <c r="E28" s="17">
        <f>[24]Novembro!$J$8</f>
        <v>37.800000000000004</v>
      </c>
      <c r="F28" s="17">
        <f>[24]Novembro!$J$9</f>
        <v>37.440000000000005</v>
      </c>
      <c r="G28" s="17">
        <f>[24]Novembro!$J$10</f>
        <v>41.04</v>
      </c>
      <c r="H28" s="17">
        <f>[24]Novembro!$J$11</f>
        <v>45</v>
      </c>
      <c r="I28" s="17">
        <f>[24]Novembro!$J$12</f>
        <v>61.2</v>
      </c>
      <c r="J28" s="17">
        <f>[24]Novembro!$J$13</f>
        <v>24.840000000000003</v>
      </c>
      <c r="K28" s="17">
        <f>[24]Novembro!$J$14</f>
        <v>43.56</v>
      </c>
      <c r="L28" s="17">
        <f>[24]Novembro!$J$15</f>
        <v>41.76</v>
      </c>
      <c r="M28" s="17">
        <f>[24]Novembro!$J$16</f>
        <v>61.560000000000009</v>
      </c>
      <c r="N28" s="17">
        <f>[24]Novembro!$J$17</f>
        <v>33.480000000000004</v>
      </c>
      <c r="O28" s="17">
        <f>[24]Novembro!$J$18</f>
        <v>42.84</v>
      </c>
      <c r="P28" s="17">
        <f>[24]Novembro!$J$19</f>
        <v>35.64</v>
      </c>
      <c r="Q28" s="17">
        <f>[24]Novembro!$J$20</f>
        <v>30.96</v>
      </c>
      <c r="R28" s="17">
        <f>[24]Novembro!$J$21</f>
        <v>34.200000000000003</v>
      </c>
      <c r="S28" s="17">
        <f>[24]Novembro!$J$22</f>
        <v>41.4</v>
      </c>
      <c r="T28" s="17">
        <f>[24]Novembro!$J$23</f>
        <v>55.440000000000005</v>
      </c>
      <c r="U28" s="17">
        <f>[24]Novembro!$J$24</f>
        <v>48.96</v>
      </c>
      <c r="V28" s="17">
        <f>[24]Novembro!$J$25</f>
        <v>39.6</v>
      </c>
      <c r="W28" s="17">
        <f>[24]Novembro!$J$26</f>
        <v>43.2</v>
      </c>
      <c r="X28" s="17">
        <f>[24]Novembro!$J$27</f>
        <v>40.680000000000007</v>
      </c>
      <c r="Y28" s="17">
        <f>[24]Novembro!$J$28</f>
        <v>40.32</v>
      </c>
      <c r="Z28" s="17">
        <f>[24]Novembro!$J$29</f>
        <v>55.800000000000004</v>
      </c>
      <c r="AA28" s="17">
        <f>[24]Novembro!$J$30</f>
        <v>41.04</v>
      </c>
      <c r="AB28" s="17">
        <f>[24]Novembro!$J$31</f>
        <v>29.16</v>
      </c>
      <c r="AC28" s="17">
        <f>[24]Novembro!$J$32</f>
        <v>34.200000000000003</v>
      </c>
      <c r="AD28" s="17">
        <f>[24]Novembro!$J$33</f>
        <v>24.48</v>
      </c>
      <c r="AE28" s="17">
        <f>[24]Novembro!$J$34</f>
        <v>54.72</v>
      </c>
      <c r="AF28" s="36">
        <f t="shared" si="3"/>
        <v>61.560000000000009</v>
      </c>
      <c r="AG28" s="2"/>
    </row>
    <row r="29" spans="1:33" ht="17.100000000000001" customHeight="1" x14ac:dyDescent="0.2">
      <c r="A29" s="15" t="s">
        <v>19</v>
      </c>
      <c r="B29" s="17">
        <f>[25]Novembro!$J$5</f>
        <v>54</v>
      </c>
      <c r="C29" s="17">
        <f>[25]Novembro!$J$6</f>
        <v>35.28</v>
      </c>
      <c r="D29" s="17">
        <f>[25]Novembro!$J$7</f>
        <v>37.440000000000005</v>
      </c>
      <c r="E29" s="17">
        <f>[25]Novembro!$J$8</f>
        <v>33.840000000000003</v>
      </c>
      <c r="F29" s="17">
        <f>[25]Novembro!$J$9</f>
        <v>24.12</v>
      </c>
      <c r="G29" s="17">
        <f>[25]Novembro!$J$10</f>
        <v>37.080000000000005</v>
      </c>
      <c r="H29" s="17">
        <f>[25]Novembro!$J$11</f>
        <v>55.440000000000005</v>
      </c>
      <c r="I29" s="17">
        <f>[25]Novembro!$J$12</f>
        <v>31.680000000000003</v>
      </c>
      <c r="J29" s="17">
        <f>[25]Novembro!$J$13</f>
        <v>25.92</v>
      </c>
      <c r="K29" s="17">
        <f>[25]Novembro!$J$14</f>
        <v>37.800000000000004</v>
      </c>
      <c r="L29" s="17">
        <f>[25]Novembro!$J$15</f>
        <v>51.480000000000004</v>
      </c>
      <c r="M29" s="17">
        <f>[25]Novembro!$J$16</f>
        <v>39.24</v>
      </c>
      <c r="N29" s="17">
        <f>[25]Novembro!$J$17</f>
        <v>37.440000000000005</v>
      </c>
      <c r="O29" s="17">
        <f>[25]Novembro!$J$18</f>
        <v>33.119999999999997</v>
      </c>
      <c r="P29" s="17">
        <f>[25]Novembro!$J$19</f>
        <v>27.36</v>
      </c>
      <c r="Q29" s="17">
        <f>[25]Novembro!$J$20</f>
        <v>27</v>
      </c>
      <c r="R29" s="17">
        <f>[25]Novembro!$J$21</f>
        <v>26.28</v>
      </c>
      <c r="S29" s="17">
        <f>[25]Novembro!$J$22</f>
        <v>37.800000000000004</v>
      </c>
      <c r="T29" s="17">
        <f>[25]Novembro!$J$23</f>
        <v>45.36</v>
      </c>
      <c r="U29" s="17">
        <f>[25]Novembro!$J$24</f>
        <v>43.56</v>
      </c>
      <c r="V29" s="17">
        <f>[25]Novembro!$J$25</f>
        <v>42.84</v>
      </c>
      <c r="W29" s="17">
        <f>[25]Novembro!$J$26</f>
        <v>24.48</v>
      </c>
      <c r="X29" s="17">
        <f>[25]Novembro!$J$27</f>
        <v>25.2</v>
      </c>
      <c r="Y29" s="17">
        <f>[25]Novembro!$J$28</f>
        <v>40.32</v>
      </c>
      <c r="Z29" s="17">
        <f>[25]Novembro!$J$29</f>
        <v>44.64</v>
      </c>
      <c r="AA29" s="17">
        <f>[25]Novembro!$J$30</f>
        <v>18.36</v>
      </c>
      <c r="AB29" s="17">
        <f>[25]Novembro!$J$31</f>
        <v>26.28</v>
      </c>
      <c r="AC29" s="17">
        <f>[25]Novembro!$J$32</f>
        <v>32.76</v>
      </c>
      <c r="AD29" s="17">
        <f>[25]Novembro!$J$33</f>
        <v>44.64</v>
      </c>
      <c r="AE29" s="17">
        <f>[25]Novembro!$J$34</f>
        <v>34.56</v>
      </c>
      <c r="AF29" s="36">
        <f t="shared" si="3"/>
        <v>55.440000000000005</v>
      </c>
      <c r="AG29" s="2"/>
    </row>
    <row r="30" spans="1:33" ht="17.100000000000001" customHeight="1" x14ac:dyDescent="0.2">
      <c r="A30" s="15" t="s">
        <v>31</v>
      </c>
      <c r="B30" s="17">
        <f>[26]Novembro!$J$5</f>
        <v>37.440000000000005</v>
      </c>
      <c r="C30" s="17">
        <f>[26]Novembro!$J$6</f>
        <v>29.880000000000003</v>
      </c>
      <c r="D30" s="17">
        <f>[26]Novembro!$J$7</f>
        <v>31.680000000000003</v>
      </c>
      <c r="E30" s="17">
        <f>[26]Novembro!$J$8</f>
        <v>36.72</v>
      </c>
      <c r="F30" s="17">
        <f>[26]Novembro!$J$9</f>
        <v>42.480000000000004</v>
      </c>
      <c r="G30" s="17">
        <f>[26]Novembro!$J$10</f>
        <v>39.6</v>
      </c>
      <c r="H30" s="17">
        <f>[26]Novembro!$J$11</f>
        <v>34.56</v>
      </c>
      <c r="I30" s="17">
        <f>[26]Novembro!$J$12</f>
        <v>71.28</v>
      </c>
      <c r="J30" s="17">
        <f>[26]Novembro!$J$13</f>
        <v>33.119999999999997</v>
      </c>
      <c r="K30" s="17">
        <f>[26]Novembro!$J$14</f>
        <v>29.880000000000003</v>
      </c>
      <c r="L30" s="17">
        <f>[26]Novembro!$J$15</f>
        <v>33.119999999999997</v>
      </c>
      <c r="M30" s="17">
        <f>[26]Novembro!$J$16</f>
        <v>43.2</v>
      </c>
      <c r="N30" s="17">
        <f>[26]Novembro!$J$17</f>
        <v>27.720000000000002</v>
      </c>
      <c r="O30" s="17">
        <f>[26]Novembro!$J$18</f>
        <v>37.080000000000005</v>
      </c>
      <c r="P30" s="17">
        <f>[26]Novembro!$J$19</f>
        <v>35.28</v>
      </c>
      <c r="Q30" s="17">
        <f>[26]Novembro!$J$20</f>
        <v>32.04</v>
      </c>
      <c r="R30" s="17">
        <f>[26]Novembro!$J$21</f>
        <v>27</v>
      </c>
      <c r="S30" s="17">
        <f>[26]Novembro!$J$22</f>
        <v>33.119999999999997</v>
      </c>
      <c r="T30" s="17">
        <f>[26]Novembro!$J$23</f>
        <v>43.56</v>
      </c>
      <c r="U30" s="17">
        <f>[26]Novembro!$J$24</f>
        <v>35.28</v>
      </c>
      <c r="V30" s="17">
        <f>[26]Novembro!$J$25</f>
        <v>33.480000000000004</v>
      </c>
      <c r="W30" s="17">
        <f>[26]Novembro!$J$26</f>
        <v>33.119999999999997</v>
      </c>
      <c r="X30" s="17">
        <f>[26]Novembro!$J$27</f>
        <v>25.92</v>
      </c>
      <c r="Y30" s="17">
        <f>[26]Novembro!$J$28</f>
        <v>33.480000000000004</v>
      </c>
      <c r="Z30" s="17">
        <f>[26]Novembro!$J$29</f>
        <v>38.880000000000003</v>
      </c>
      <c r="AA30" s="17">
        <f>[26]Novembro!$J$30</f>
        <v>41.4</v>
      </c>
      <c r="AB30" s="17">
        <f>[26]Novembro!$J$31</f>
        <v>19.079999999999998</v>
      </c>
      <c r="AC30" s="17">
        <f>[26]Novembro!$J$32</f>
        <v>56.16</v>
      </c>
      <c r="AD30" s="17">
        <f>[26]Novembro!$J$33</f>
        <v>41.04</v>
      </c>
      <c r="AE30" s="17">
        <f>[26]Novembro!$J$34</f>
        <v>39.6</v>
      </c>
      <c r="AF30" s="36">
        <f t="shared" si="3"/>
        <v>71.28</v>
      </c>
      <c r="AG30" s="2"/>
    </row>
    <row r="31" spans="1:33" ht="17.100000000000001" customHeight="1" x14ac:dyDescent="0.2">
      <c r="A31" s="15" t="s">
        <v>49</v>
      </c>
      <c r="B31" s="17">
        <f>[27]Novembro!$J$5</f>
        <v>38.880000000000003</v>
      </c>
      <c r="C31" s="17">
        <f>[27]Novembro!$J$6</f>
        <v>45.36</v>
      </c>
      <c r="D31" s="17">
        <f>[27]Novembro!$J$7</f>
        <v>29.16</v>
      </c>
      <c r="E31" s="17">
        <f>[27]Novembro!$J$8</f>
        <v>36.36</v>
      </c>
      <c r="F31" s="17">
        <f>[27]Novembro!$J$9</f>
        <v>31.680000000000003</v>
      </c>
      <c r="G31" s="17">
        <f>[27]Novembro!$J$10</f>
        <v>29.52</v>
      </c>
      <c r="H31" s="17">
        <f>[27]Novembro!$J$11</f>
        <v>58.680000000000007</v>
      </c>
      <c r="I31" s="17">
        <f>[27]Novembro!$J$12</f>
        <v>94.32</v>
      </c>
      <c r="J31" s="17">
        <f>[27]Novembro!$J$13</f>
        <v>26.64</v>
      </c>
      <c r="K31" s="17">
        <f>[27]Novembro!$J$14</f>
        <v>63.360000000000007</v>
      </c>
      <c r="L31" s="17">
        <f>[27]Novembro!$J$15</f>
        <v>35.64</v>
      </c>
      <c r="M31" s="17">
        <f>[27]Novembro!$J$16</f>
        <v>41.76</v>
      </c>
      <c r="N31" s="17">
        <f>[27]Novembro!$J$17</f>
        <v>27</v>
      </c>
      <c r="O31" s="17">
        <f>[27]Novembro!$J$18</f>
        <v>41.4</v>
      </c>
      <c r="P31" s="17">
        <f>[27]Novembro!$J$19</f>
        <v>38.159999999999997</v>
      </c>
      <c r="Q31" s="17">
        <f>[27]Novembro!$J$20</f>
        <v>33.119999999999997</v>
      </c>
      <c r="R31" s="17">
        <f>[27]Novembro!$J$21</f>
        <v>37.440000000000005</v>
      </c>
      <c r="S31" s="17">
        <f>[27]Novembro!$J$22</f>
        <v>30.240000000000002</v>
      </c>
      <c r="T31" s="17">
        <f>[27]Novembro!$J$23</f>
        <v>47.88</v>
      </c>
      <c r="U31" s="17">
        <f>[27]Novembro!$J$24</f>
        <v>52.56</v>
      </c>
      <c r="V31" s="17">
        <f>[27]Novembro!$J$25</f>
        <v>62.639999999999993</v>
      </c>
      <c r="W31" s="17">
        <f>[27]Novembro!$J$26</f>
        <v>42.84</v>
      </c>
      <c r="X31" s="17">
        <f>[27]Novembro!$J$27</f>
        <v>29.16</v>
      </c>
      <c r="Y31" s="17">
        <f>[27]Novembro!$J$28</f>
        <v>36.36</v>
      </c>
      <c r="Z31" s="17">
        <f>[27]Novembro!$J$29</f>
        <v>46.440000000000005</v>
      </c>
      <c r="AA31" s="17">
        <f>[27]Novembro!$J$30</f>
        <v>57.6</v>
      </c>
      <c r="AB31" s="17">
        <f>[27]Novembro!$J$31</f>
        <v>21.6</v>
      </c>
      <c r="AC31" s="17">
        <f>[27]Novembro!$J$32</f>
        <v>35.64</v>
      </c>
      <c r="AD31" s="17">
        <f>[27]Novembro!$J$33</f>
        <v>42.84</v>
      </c>
      <c r="AE31" s="17">
        <f>[27]Novembro!$J$34</f>
        <v>37.800000000000004</v>
      </c>
      <c r="AF31" s="36">
        <f>MAX(B31:AE31)</f>
        <v>94.32</v>
      </c>
      <c r="AG31" s="2"/>
    </row>
    <row r="32" spans="1:33" ht="17.100000000000001" customHeight="1" x14ac:dyDescent="0.2">
      <c r="A32" s="15" t="s">
        <v>20</v>
      </c>
      <c r="B32" s="17">
        <f>[28]Novembro!$J$5</f>
        <v>33.480000000000004</v>
      </c>
      <c r="C32" s="17">
        <f>[28]Novembro!$J$6</f>
        <v>32.76</v>
      </c>
      <c r="D32" s="17">
        <f>[28]Novembro!$J$7</f>
        <v>24.48</v>
      </c>
      <c r="E32" s="17">
        <f>[28]Novembro!$J$8</f>
        <v>43.2</v>
      </c>
      <c r="F32" s="17">
        <f>[28]Novembro!$J$9</f>
        <v>23.759999999999998</v>
      </c>
      <c r="G32" s="17">
        <f>[28]Novembro!$J$10</f>
        <v>33.840000000000003</v>
      </c>
      <c r="H32" s="17">
        <f>[28]Novembro!$J$11</f>
        <v>25.56</v>
      </c>
      <c r="I32" s="17">
        <f>[28]Novembro!$J$12</f>
        <v>55.080000000000005</v>
      </c>
      <c r="J32" s="17">
        <f>[28]Novembro!$J$13</f>
        <v>21.240000000000002</v>
      </c>
      <c r="K32" s="17">
        <f>[28]Novembro!$J$14</f>
        <v>25.2</v>
      </c>
      <c r="L32" s="17">
        <f>[28]Novembro!$J$15</f>
        <v>24.12</v>
      </c>
      <c r="M32" s="17">
        <f>[28]Novembro!$J$16</f>
        <v>51.12</v>
      </c>
      <c r="N32" s="17">
        <f>[28]Novembro!$J$17</f>
        <v>23.759999999999998</v>
      </c>
      <c r="O32" s="17">
        <f>[28]Novembro!$J$18</f>
        <v>28.8</v>
      </c>
      <c r="P32" s="17">
        <f>[28]Novembro!$J$19</f>
        <v>26.64</v>
      </c>
      <c r="Q32" s="17">
        <f>[28]Novembro!$J$20</f>
        <v>25.2</v>
      </c>
      <c r="R32" s="17">
        <f>[28]Novembro!$J$21</f>
        <v>22.68</v>
      </c>
      <c r="S32" s="17">
        <f>[28]Novembro!$J$22</f>
        <v>23.400000000000002</v>
      </c>
      <c r="T32" s="17">
        <f>[28]Novembro!$J$23</f>
        <v>75.239999999999995</v>
      </c>
      <c r="U32" s="17">
        <f>[28]Novembro!$J$24</f>
        <v>29.880000000000003</v>
      </c>
      <c r="V32" s="17">
        <f>[28]Novembro!$J$25</f>
        <v>26.28</v>
      </c>
      <c r="W32" s="17">
        <f>[28]Novembro!$J$26</f>
        <v>32.4</v>
      </c>
      <c r="X32" s="17">
        <f>[28]Novembro!$J$27</f>
        <v>24.12</v>
      </c>
      <c r="Y32" s="17">
        <f>[28]Novembro!$J$28</f>
        <v>43.92</v>
      </c>
      <c r="Z32" s="17">
        <f>[28]Novembro!$J$29</f>
        <v>47.88</v>
      </c>
      <c r="AA32" s="17">
        <f>[28]Novembro!$J$30</f>
        <v>29.16</v>
      </c>
      <c r="AB32" s="17">
        <f>[28]Novembro!$J$31</f>
        <v>51.84</v>
      </c>
      <c r="AC32" s="17">
        <f>[28]Novembro!$J$32</f>
        <v>24.840000000000003</v>
      </c>
      <c r="AD32" s="17">
        <f>[28]Novembro!$J$33</f>
        <v>27.36</v>
      </c>
      <c r="AE32" s="17">
        <f>[28]Novembro!$J$34</f>
        <v>28.44</v>
      </c>
      <c r="AF32" s="36">
        <f>MAX(B32:AE32)</f>
        <v>75.239999999999995</v>
      </c>
      <c r="AG32" s="2"/>
    </row>
    <row r="33" spans="1:35" s="5" customFormat="1" ht="17.100000000000001" customHeight="1" x14ac:dyDescent="0.2">
      <c r="A33" s="29" t="s">
        <v>33</v>
      </c>
      <c r="B33" s="30">
        <f t="shared" ref="B33:AF33" si="4">MAX(B5:B32)</f>
        <v>64.08</v>
      </c>
      <c r="C33" s="30">
        <f t="shared" si="4"/>
        <v>55.080000000000005</v>
      </c>
      <c r="D33" s="30">
        <f t="shared" si="4"/>
        <v>61.2</v>
      </c>
      <c r="E33" s="30">
        <f t="shared" si="4"/>
        <v>53.28</v>
      </c>
      <c r="F33" s="30">
        <f t="shared" si="4"/>
        <v>50.4</v>
      </c>
      <c r="G33" s="30">
        <f t="shared" si="4"/>
        <v>69.12</v>
      </c>
      <c r="H33" s="30">
        <f t="shared" si="4"/>
        <v>81.72</v>
      </c>
      <c r="I33" s="30">
        <f t="shared" si="4"/>
        <v>94.32</v>
      </c>
      <c r="J33" s="30">
        <f t="shared" si="4"/>
        <v>34.92</v>
      </c>
      <c r="K33" s="30">
        <f t="shared" si="4"/>
        <v>66.600000000000009</v>
      </c>
      <c r="L33" s="30">
        <f t="shared" si="4"/>
        <v>74.52</v>
      </c>
      <c r="M33" s="30">
        <f t="shared" si="4"/>
        <v>82.44</v>
      </c>
      <c r="N33" s="30">
        <f t="shared" si="4"/>
        <v>61.92</v>
      </c>
      <c r="O33" s="30">
        <f t="shared" si="4"/>
        <v>46.440000000000005</v>
      </c>
      <c r="P33" s="30">
        <f t="shared" si="4"/>
        <v>38.159999999999997</v>
      </c>
      <c r="Q33" s="30">
        <f t="shared" si="4"/>
        <v>52.92</v>
      </c>
      <c r="R33" s="30">
        <f t="shared" si="4"/>
        <v>37.440000000000005</v>
      </c>
      <c r="S33" s="30">
        <f t="shared" si="4"/>
        <v>51.12</v>
      </c>
      <c r="T33" s="30">
        <f t="shared" si="4"/>
        <v>75.239999999999995</v>
      </c>
      <c r="U33" s="30">
        <f t="shared" si="4"/>
        <v>53.64</v>
      </c>
      <c r="V33" s="30">
        <f t="shared" si="4"/>
        <v>62.639999999999993</v>
      </c>
      <c r="W33" s="30">
        <f t="shared" si="4"/>
        <v>65.88000000000001</v>
      </c>
      <c r="X33" s="30">
        <f t="shared" si="4"/>
        <v>47.88</v>
      </c>
      <c r="Y33" s="30">
        <f t="shared" si="4"/>
        <v>49.32</v>
      </c>
      <c r="Z33" s="30">
        <f t="shared" si="4"/>
        <v>70.2</v>
      </c>
      <c r="AA33" s="30">
        <f t="shared" si="4"/>
        <v>57.6</v>
      </c>
      <c r="AB33" s="30">
        <f t="shared" si="4"/>
        <v>51.84</v>
      </c>
      <c r="AC33" s="30">
        <f t="shared" si="4"/>
        <v>78.12</v>
      </c>
      <c r="AD33" s="30">
        <f t="shared" si="4"/>
        <v>45.36</v>
      </c>
      <c r="AE33" s="30">
        <f t="shared" si="4"/>
        <v>65.52</v>
      </c>
      <c r="AF33" s="35">
        <f t="shared" si="4"/>
        <v>94.32</v>
      </c>
      <c r="AG33" s="10"/>
    </row>
    <row r="34" spans="1:35" s="56" customFormat="1" x14ac:dyDescent="0.2">
      <c r="A34" s="76"/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7"/>
      <c r="AG34" s="78"/>
    </row>
    <row r="35" spans="1:35" s="56" customFormat="1" x14ac:dyDescent="0.2">
      <c r="A35" s="76"/>
      <c r="B35" s="76"/>
      <c r="C35" s="79"/>
      <c r="D35" s="79" t="s">
        <v>134</v>
      </c>
      <c r="E35" s="79"/>
      <c r="F35" s="79"/>
      <c r="G35" s="79"/>
      <c r="H35" s="76"/>
      <c r="I35" s="76"/>
      <c r="J35" s="76"/>
      <c r="K35" s="76"/>
      <c r="L35" s="76"/>
      <c r="M35" s="76" t="s">
        <v>50</v>
      </c>
      <c r="N35" s="76"/>
      <c r="O35" s="76"/>
      <c r="P35" s="76"/>
      <c r="Q35" s="76"/>
      <c r="R35" s="76"/>
      <c r="S35" s="76"/>
      <c r="T35" s="76"/>
      <c r="U35" s="76"/>
      <c r="V35" s="76" t="s">
        <v>132</v>
      </c>
      <c r="W35" s="76"/>
      <c r="X35" s="76"/>
      <c r="Y35" s="76"/>
      <c r="Z35" s="76"/>
      <c r="AA35" s="76"/>
      <c r="AB35" s="76"/>
      <c r="AC35" s="76"/>
      <c r="AD35" s="77"/>
      <c r="AE35" s="76"/>
      <c r="AF35" s="76"/>
      <c r="AG35" s="77"/>
      <c r="AH35" s="76"/>
    </row>
    <row r="36" spans="1:35" s="56" customFormat="1" x14ac:dyDescent="0.2">
      <c r="A36" s="76"/>
      <c r="B36" s="76"/>
      <c r="C36" s="76"/>
      <c r="D36" s="76"/>
      <c r="E36" s="76"/>
      <c r="F36" s="76"/>
      <c r="G36" s="76"/>
      <c r="H36" s="76"/>
      <c r="I36" s="76"/>
      <c r="J36" s="80"/>
      <c r="K36" s="80"/>
      <c r="L36" s="80"/>
      <c r="M36" s="80" t="s">
        <v>51</v>
      </c>
      <c r="N36" s="80"/>
      <c r="O36" s="80"/>
      <c r="P36" s="80"/>
      <c r="Q36" s="76"/>
      <c r="R36" s="76"/>
      <c r="S36" s="76"/>
      <c r="T36" s="76"/>
      <c r="U36" s="76"/>
      <c r="V36" s="80" t="s">
        <v>133</v>
      </c>
      <c r="W36" s="80"/>
      <c r="X36" s="76"/>
      <c r="Y36" s="76"/>
      <c r="Z36" s="76"/>
      <c r="AA36" s="76"/>
      <c r="AB36" s="76"/>
      <c r="AC36" s="76"/>
      <c r="AD36" s="77"/>
      <c r="AE36" s="78"/>
      <c r="AG36" s="76"/>
      <c r="AH36" s="76"/>
      <c r="AI36" s="76"/>
    </row>
    <row r="37" spans="1:35" s="56" customFormat="1" x14ac:dyDescent="0.2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81"/>
      <c r="R37" s="81"/>
      <c r="S37" s="81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9"/>
      <c r="AF37" s="77"/>
      <c r="AG37" s="78"/>
      <c r="AH37" s="82"/>
    </row>
    <row r="38" spans="1:35" x14ac:dyDescent="0.2">
      <c r="AF38" s="9"/>
      <c r="AG38" s="2"/>
    </row>
    <row r="40" spans="1:35" x14ac:dyDescent="0.2">
      <c r="H40" s="2" t="s">
        <v>52</v>
      </c>
      <c r="AF40" s="6" t="s">
        <v>52</v>
      </c>
    </row>
    <row r="41" spans="1:35" x14ac:dyDescent="0.2">
      <c r="F41" s="2" t="s">
        <v>52</v>
      </c>
      <c r="X41" s="2" t="s">
        <v>52</v>
      </c>
      <c r="AE41" s="2" t="s">
        <v>52</v>
      </c>
    </row>
    <row r="42" spans="1:35" x14ac:dyDescent="0.2">
      <c r="H42" s="2" t="s">
        <v>52</v>
      </c>
      <c r="K42" s="2" t="s">
        <v>52</v>
      </c>
    </row>
  </sheetData>
  <mergeCells count="33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M3:M4"/>
    <mergeCell ref="V3:V4"/>
    <mergeCell ref="U3:U4"/>
    <mergeCell ref="Q3:Q4"/>
    <mergeCell ref="R3:R4"/>
    <mergeCell ref="S3:S4"/>
    <mergeCell ref="T3:T4"/>
    <mergeCell ref="N3:N4"/>
    <mergeCell ref="B2:AF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cellWatches>
    <cellWatch r="AE33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ESTAÇÕES METEOROLÓGICAS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Carlos Eduardo Borges Daniel</cp:lastModifiedBy>
  <cp:lastPrinted>2014-12-01T10:05:58Z</cp:lastPrinted>
  <dcterms:created xsi:type="dcterms:W3CDTF">2008-08-15T13:32:29Z</dcterms:created>
  <dcterms:modified xsi:type="dcterms:W3CDTF">2022-03-10T19:12:08Z</dcterms:modified>
</cp:coreProperties>
</file>