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Plan1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Chuva!$A$1:$AI$38</definedName>
    <definedName name="_xlnm.Print_Area" localSheetId="7">DirVento!$A$1:$AG$37</definedName>
    <definedName name="_xlnm.Print_Area" localSheetId="8">RajadaVento!$A$1:$AG$38</definedName>
    <definedName name="_xlnm.Print_Area" localSheetId="0">TempInst!$A$1:$AG$38</definedName>
    <definedName name="_xlnm.Print_Area" localSheetId="1">TempMax!$A$1:$AH$38</definedName>
    <definedName name="_xlnm.Print_Area" localSheetId="2">TempMin!$A$1:$AH$38</definedName>
    <definedName name="_xlnm.Print_Area" localSheetId="3">UmidInst!$A$1:$AG$38</definedName>
    <definedName name="_xlnm.Print_Area" localSheetId="4">UmidMax!$A$1:$AH$38</definedName>
    <definedName name="_xlnm.Print_Area" localSheetId="5">UmidMin!$A$1:$AH$38</definedName>
    <definedName name="_xlnm.Print_Area" localSheetId="6">VelVentoMax!$A$1:$AG$38</definedName>
  </definedNames>
  <calcPr calcId="145621"/>
</workbook>
</file>

<file path=xl/calcChain.xml><?xml version="1.0" encoding="utf-8"?>
<calcChain xmlns="http://schemas.openxmlformats.org/spreadsheetml/2006/main">
  <c r="J17" i="5" l="1"/>
  <c r="L18" i="4"/>
  <c r="C8" i="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8" i="6" l="1"/>
  <c r="AG8" i="12"/>
  <c r="AG8" i="4"/>
  <c r="AH8" i="8"/>
  <c r="AG8" i="14"/>
  <c r="AI8" i="14"/>
  <c r="AH8" i="5"/>
  <c r="AG8" i="7"/>
  <c r="AH8" i="9"/>
  <c r="AG8" i="15"/>
  <c r="AH8" i="6"/>
  <c r="AG8" i="8"/>
  <c r="AH8" i="14"/>
  <c r="AG8" i="9"/>
  <c r="AG8" i="5"/>
  <c r="AG30" i="15" l="1"/>
  <c r="AI16" i="14"/>
  <c r="AI12" i="14"/>
  <c r="AI24" i="14"/>
  <c r="AI20" i="14"/>
  <c r="AI32" i="14"/>
  <c r="AI28" i="14"/>
  <c r="AI7" i="14"/>
  <c r="AI5" i="14"/>
  <c r="AI14" i="14"/>
  <c r="AI18" i="14"/>
  <c r="AI22" i="14"/>
  <c r="AI30" i="14"/>
  <c r="AI10" i="14"/>
  <c r="AI26" i="14"/>
  <c r="AI6" i="14"/>
  <c r="AI9" i="14"/>
  <c r="AI11" i="14"/>
  <c r="AI13" i="14"/>
  <c r="AI15" i="14"/>
  <c r="AI17" i="14"/>
  <c r="AI19" i="14"/>
  <c r="AI21" i="14"/>
  <c r="AI23" i="14"/>
  <c r="AI25" i="14"/>
  <c r="AI27" i="14"/>
  <c r="AI29" i="14"/>
  <c r="AI31" i="14"/>
  <c r="D33" i="8"/>
  <c r="H33" i="8"/>
  <c r="L33" i="8"/>
  <c r="P33" i="8"/>
  <c r="T33" i="8"/>
  <c r="X33" i="8"/>
  <c r="AB33" i="8"/>
  <c r="AF33" i="8"/>
  <c r="E33" i="15"/>
  <c r="I33" i="15"/>
  <c r="M33" i="15"/>
  <c r="Q33" i="15"/>
  <c r="U33" i="15"/>
  <c r="Y33" i="15"/>
  <c r="AG31" i="15"/>
  <c r="AC33" i="15"/>
  <c r="F33" i="12"/>
  <c r="N33" i="12"/>
  <c r="Z33" i="12"/>
  <c r="J33" i="12"/>
  <c r="R33" i="12"/>
  <c r="V33" i="12"/>
  <c r="AD33" i="12"/>
  <c r="AG14" i="12"/>
  <c r="C33" i="9"/>
  <c r="G33" i="9"/>
  <c r="K33" i="9"/>
  <c r="O33" i="9"/>
  <c r="S33" i="9"/>
  <c r="W33" i="9"/>
  <c r="AA33" i="9"/>
  <c r="AE33" i="9"/>
  <c r="E33" i="7"/>
  <c r="I33" i="7"/>
  <c r="M33" i="7"/>
  <c r="Q33" i="7"/>
  <c r="U33" i="7"/>
  <c r="Y33" i="7"/>
  <c r="F33" i="6"/>
  <c r="N33" i="6"/>
  <c r="V33" i="6"/>
  <c r="Z33" i="6"/>
  <c r="B33" i="6"/>
  <c r="J33" i="6"/>
  <c r="R33" i="6"/>
  <c r="AD33" i="6"/>
  <c r="C33" i="5"/>
  <c r="G33" i="5"/>
  <c r="K33" i="5"/>
  <c r="O33" i="5"/>
  <c r="S33" i="5"/>
  <c r="W33" i="5"/>
  <c r="AA33" i="5"/>
  <c r="AE33" i="5"/>
  <c r="AC33" i="5"/>
  <c r="D33" i="4"/>
  <c r="H33" i="4"/>
  <c r="L33" i="4"/>
  <c r="P33" i="4"/>
  <c r="T33" i="4"/>
  <c r="X33" i="4"/>
  <c r="AB33" i="4"/>
  <c r="AF33" i="4"/>
  <c r="B33" i="4"/>
  <c r="F33" i="4"/>
  <c r="J33" i="4"/>
  <c r="N33" i="4"/>
  <c r="R33" i="4"/>
  <c r="V33" i="4"/>
  <c r="Z33" i="4"/>
  <c r="AD33" i="4"/>
  <c r="AG14" i="4"/>
  <c r="E33" i="5"/>
  <c r="I33" i="5"/>
  <c r="M33" i="5"/>
  <c r="Q33" i="5"/>
  <c r="U33" i="5"/>
  <c r="Y33" i="5"/>
  <c r="B33" i="12"/>
  <c r="AG11" i="15"/>
  <c r="AC33" i="7"/>
  <c r="D33" i="6"/>
  <c r="H33" i="6"/>
  <c r="L33" i="6"/>
  <c r="P33" i="6"/>
  <c r="T33" i="6"/>
  <c r="X33" i="6"/>
  <c r="AB33" i="6"/>
  <c r="AF33" i="6"/>
  <c r="C33" i="7"/>
  <c r="G33" i="7"/>
  <c r="K33" i="7"/>
  <c r="O33" i="7"/>
  <c r="S33" i="7"/>
  <c r="W33" i="7"/>
  <c r="AA33" i="7"/>
  <c r="AE33" i="7"/>
  <c r="B33" i="8"/>
  <c r="F33" i="8"/>
  <c r="J33" i="8"/>
  <c r="N33" i="8"/>
  <c r="R33" i="8"/>
  <c r="V33" i="8"/>
  <c r="Z33" i="8"/>
  <c r="AD33" i="8"/>
  <c r="E33" i="9"/>
  <c r="I33" i="9"/>
  <c r="M33" i="9"/>
  <c r="D33" i="12"/>
  <c r="H33" i="12"/>
  <c r="L33" i="12"/>
  <c r="P33" i="12"/>
  <c r="T33" i="12"/>
  <c r="X33" i="12"/>
  <c r="AB33" i="12"/>
  <c r="AF33" i="12"/>
  <c r="C33" i="15"/>
  <c r="G33" i="15"/>
  <c r="K33" i="15"/>
  <c r="O33" i="15"/>
  <c r="S33" i="15"/>
  <c r="W33" i="15"/>
  <c r="AA33" i="15"/>
  <c r="AE33" i="15"/>
  <c r="AG30" i="14"/>
  <c r="C33" i="4"/>
  <c r="G33" i="4"/>
  <c r="K33" i="4"/>
  <c r="O33" i="4"/>
  <c r="S33" i="4"/>
  <c r="W33" i="4"/>
  <c r="AA33" i="4"/>
  <c r="AE33" i="4"/>
  <c r="B33" i="5"/>
  <c r="F33" i="5"/>
  <c r="J33" i="5"/>
  <c r="N33" i="5"/>
  <c r="R33" i="5"/>
  <c r="V33" i="5"/>
  <c r="Z33" i="5"/>
  <c r="AD33" i="5"/>
  <c r="AG14" i="5"/>
  <c r="AH14" i="5"/>
  <c r="E33" i="6"/>
  <c r="I33" i="6"/>
  <c r="M33" i="6"/>
  <c r="Q33" i="6"/>
  <c r="U33" i="6"/>
  <c r="Y33" i="6"/>
  <c r="AC33" i="6"/>
  <c r="AH31" i="6"/>
  <c r="AG31" i="6"/>
  <c r="D33" i="7"/>
  <c r="H33" i="7"/>
  <c r="L33" i="7"/>
  <c r="P33" i="7"/>
  <c r="T33" i="7"/>
  <c r="X33" i="7"/>
  <c r="AB33" i="7"/>
  <c r="AF33" i="7"/>
  <c r="C33" i="8"/>
  <c r="G33" i="8"/>
  <c r="K33" i="8"/>
  <c r="O33" i="8"/>
  <c r="S33" i="8"/>
  <c r="W33" i="8"/>
  <c r="AA33" i="8"/>
  <c r="AE33" i="8"/>
  <c r="B33" i="9"/>
  <c r="F33" i="9"/>
  <c r="J33" i="9"/>
  <c r="N33" i="9"/>
  <c r="R33" i="9"/>
  <c r="V33" i="9"/>
  <c r="Z33" i="9"/>
  <c r="AD33" i="9"/>
  <c r="AH14" i="9"/>
  <c r="AG14" i="9"/>
  <c r="E33" i="12"/>
  <c r="I33" i="12"/>
  <c r="M33" i="12"/>
  <c r="Q33" i="12"/>
  <c r="U33" i="12"/>
  <c r="Y33" i="12"/>
  <c r="AC33" i="12"/>
  <c r="AG11" i="12"/>
  <c r="AG31" i="12"/>
  <c r="D33" i="15"/>
  <c r="H33" i="15"/>
  <c r="L33" i="15"/>
  <c r="P33" i="15"/>
  <c r="T33" i="15"/>
  <c r="X33" i="15"/>
  <c r="AB33" i="15"/>
  <c r="AF33" i="15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H14" i="6"/>
  <c r="AG14" i="6"/>
  <c r="D33" i="14"/>
  <c r="D34" i="14"/>
  <c r="H33" i="14"/>
  <c r="H34" i="14"/>
  <c r="L33" i="14"/>
  <c r="L34" i="14"/>
  <c r="P33" i="14"/>
  <c r="P34" i="14"/>
  <c r="T33" i="14"/>
  <c r="T34" i="14"/>
  <c r="X33" i="14"/>
  <c r="X34" i="14"/>
  <c r="AB33" i="14"/>
  <c r="AB34" i="14"/>
  <c r="AF33" i="14"/>
  <c r="AF34" i="14"/>
  <c r="E33" i="4"/>
  <c r="I33" i="4"/>
  <c r="M33" i="4"/>
  <c r="Q33" i="4"/>
  <c r="U33" i="4"/>
  <c r="Y33" i="4"/>
  <c r="AC33" i="4"/>
  <c r="AG31" i="4"/>
  <c r="D33" i="5"/>
  <c r="H33" i="5"/>
  <c r="L33" i="5"/>
  <c r="P33" i="5"/>
  <c r="T33" i="5"/>
  <c r="X33" i="5"/>
  <c r="AB33" i="5"/>
  <c r="AF33" i="5"/>
  <c r="C33" i="6"/>
  <c r="G33" i="6"/>
  <c r="K33" i="6"/>
  <c r="O33" i="6"/>
  <c r="S33" i="6"/>
  <c r="W33" i="6"/>
  <c r="AA33" i="6"/>
  <c r="AE33" i="6"/>
  <c r="B33" i="7"/>
  <c r="F33" i="7"/>
  <c r="J33" i="7"/>
  <c r="N33" i="7"/>
  <c r="R33" i="7"/>
  <c r="V33" i="7"/>
  <c r="Z33" i="7"/>
  <c r="AD33" i="7"/>
  <c r="AG14" i="7"/>
  <c r="E33" i="8"/>
  <c r="I33" i="8"/>
  <c r="M33" i="8"/>
  <c r="Q33" i="8"/>
  <c r="U33" i="8"/>
  <c r="Y33" i="8"/>
  <c r="AC33" i="8"/>
  <c r="AH31" i="8"/>
  <c r="AG31" i="8"/>
  <c r="D33" i="9"/>
  <c r="H33" i="9"/>
  <c r="L33" i="9"/>
  <c r="P33" i="9"/>
  <c r="T33" i="9"/>
  <c r="X33" i="9"/>
  <c r="AB33" i="9"/>
  <c r="AF33" i="9"/>
  <c r="C33" i="12"/>
  <c r="G33" i="12"/>
  <c r="K33" i="12"/>
  <c r="O33" i="12"/>
  <c r="S33" i="12"/>
  <c r="W33" i="12"/>
  <c r="AA33" i="12"/>
  <c r="AE33" i="12"/>
  <c r="B33" i="15"/>
  <c r="F33" i="15"/>
  <c r="J33" i="15"/>
  <c r="N33" i="15"/>
  <c r="R33" i="15"/>
  <c r="V33" i="15"/>
  <c r="Z33" i="15"/>
  <c r="AD33" i="15"/>
  <c r="AG14" i="15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AH31" i="14"/>
  <c r="AH31" i="5"/>
  <c r="AG31" i="5"/>
  <c r="Q33" i="9"/>
  <c r="U33" i="9"/>
  <c r="Y33" i="9"/>
  <c r="AC33" i="9"/>
  <c r="AG31" i="9"/>
  <c r="AH31" i="9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G31" i="14"/>
  <c r="AG31" i="7"/>
  <c r="AH14" i="8"/>
  <c r="AG14" i="8"/>
  <c r="AH14" i="14" l="1"/>
  <c r="AG14" i="14"/>
  <c r="AH9" i="8" l="1"/>
  <c r="AH19" i="9"/>
  <c r="AH19" i="14"/>
  <c r="AG19" i="14"/>
  <c r="AH19" i="8"/>
  <c r="AH9" i="14"/>
  <c r="AG9" i="14"/>
  <c r="AH9" i="9"/>
  <c r="AH9" i="6"/>
  <c r="AH19" i="5"/>
  <c r="AG19" i="12"/>
  <c r="AG19" i="6"/>
  <c r="AG19" i="7"/>
  <c r="AG19" i="15"/>
  <c r="AG9" i="5"/>
  <c r="AG9" i="12"/>
  <c r="AG9" i="15"/>
  <c r="AG19" i="5"/>
  <c r="AH19" i="6"/>
  <c r="AG19" i="8"/>
  <c r="AG19" i="9"/>
  <c r="AH9" i="5"/>
  <c r="AG9" i="6"/>
  <c r="AG9" i="8"/>
  <c r="AG9" i="9"/>
  <c r="AG9" i="7"/>
  <c r="AG9" i="4"/>
  <c r="AG19" i="4" l="1"/>
  <c r="AH30" i="14" l="1"/>
  <c r="AH20" i="14"/>
  <c r="AG20" i="14"/>
  <c r="AG5" i="14"/>
  <c r="AG5" i="12"/>
  <c r="AG5" i="9"/>
  <c r="AG5" i="8"/>
  <c r="AG5" i="7"/>
  <c r="AH5" i="6"/>
  <c r="AG5" i="5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H28" i="6"/>
  <c r="AH27" i="6"/>
  <c r="AH25" i="6"/>
  <c r="AH15" i="6"/>
  <c r="AH11" i="6"/>
  <c r="AH10" i="6"/>
  <c r="AG6" i="6"/>
  <c r="AG30" i="5"/>
  <c r="AG29" i="5"/>
  <c r="AH28" i="5"/>
  <c r="AG26" i="5"/>
  <c r="AH22" i="5"/>
  <c r="AH21" i="5"/>
  <c r="AH11" i="5"/>
  <c r="AG7" i="5"/>
  <c r="AG6" i="5"/>
  <c r="AG26" i="4"/>
  <c r="AG15" i="4"/>
  <c r="AG6" i="4"/>
  <c r="AH29" i="8"/>
  <c r="AG6" i="8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2" i="6"/>
  <c r="AH20" i="6"/>
  <c r="AH20" i="8"/>
  <c r="AG28" i="14"/>
  <c r="AH21" i="6"/>
  <c r="AG29" i="7"/>
  <c r="AG28" i="12"/>
  <c r="AG24" i="6"/>
  <c r="AG22" i="5"/>
  <c r="AG20" i="6"/>
  <c r="AG20" i="8"/>
  <c r="AH21" i="9"/>
  <c r="AH32" i="8"/>
  <c r="AG27" i="6"/>
  <c r="AG13" i="14"/>
  <c r="AG12" i="8"/>
  <c r="AG10" i="14"/>
  <c r="AH5" i="5"/>
  <c r="AH11" i="9"/>
  <c r="AG29" i="6"/>
  <c r="AG28" i="6"/>
  <c r="AH28" i="14"/>
  <c r="AG21" i="7"/>
  <c r="AH21" i="8"/>
  <c r="AG21" i="12"/>
  <c r="AG21" i="9"/>
  <c r="AG21" i="5"/>
  <c r="AG17" i="12"/>
  <c r="AG13" i="9"/>
  <c r="AG13" i="6"/>
  <c r="AG13" i="12"/>
  <c r="AG13" i="15"/>
  <c r="AG13" i="7"/>
  <c r="AG13" i="8"/>
  <c r="AH12" i="9"/>
  <c r="AG12" i="15"/>
  <c r="AH12" i="8"/>
  <c r="AG12" i="14"/>
  <c r="AH12" i="14"/>
  <c r="AG12" i="9"/>
  <c r="AG10" i="4"/>
  <c r="AH5" i="9"/>
  <c r="AG29" i="12"/>
  <c r="AG24" i="7"/>
  <c r="AG24" i="5"/>
  <c r="AG22" i="6"/>
  <c r="AG22" i="14"/>
  <c r="AH22" i="8"/>
  <c r="AH22" i="9"/>
  <c r="AG21" i="8"/>
  <c r="AG20" i="4"/>
  <c r="AG17" i="14"/>
  <c r="AG17" i="8"/>
  <c r="AH13" i="14"/>
  <c r="AH13" i="8"/>
  <c r="AH13" i="9"/>
  <c r="AH13" i="6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G13" i="4"/>
  <c r="AH32" i="9"/>
  <c r="AG29" i="4"/>
  <c r="AG28" i="5"/>
  <c r="AH28" i="8"/>
  <c r="AH26" i="6"/>
  <c r="AG26" i="7"/>
  <c r="AG26" i="8"/>
  <c r="AH26" i="9"/>
  <c r="AG26" i="12"/>
  <c r="AG26" i="15"/>
  <c r="AH26" i="14"/>
  <c r="AG26" i="9"/>
  <c r="AG26" i="6"/>
  <c r="AH26" i="8"/>
  <c r="AH26" i="5"/>
  <c r="AG26" i="14"/>
  <c r="AG25" i="14"/>
  <c r="AG25" i="9"/>
  <c r="AH25" i="5"/>
  <c r="AG25" i="6"/>
  <c r="AG23" i="7"/>
  <c r="AG23" i="8"/>
  <c r="AG23" i="15"/>
  <c r="AG24" i="15"/>
  <c r="AH23" i="5"/>
  <c r="AH23" i="6"/>
  <c r="AH23" i="8"/>
  <c r="AG23" i="9"/>
  <c r="AG23" i="14"/>
  <c r="AG23" i="12"/>
  <c r="AG23" i="5"/>
  <c r="AG23" i="4"/>
  <c r="AG23" i="6"/>
  <c r="AH23" i="9"/>
  <c r="AH23" i="14"/>
  <c r="AG22" i="9"/>
  <c r="AG21" i="4"/>
  <c r="AH20" i="5"/>
  <c r="AG18" i="7"/>
  <c r="AG18" i="5"/>
  <c r="AG18" i="8"/>
  <c r="AG17" i="9"/>
  <c r="AG17" i="4"/>
  <c r="AG17" i="7"/>
  <c r="AG17" i="15"/>
  <c r="AG17" i="5"/>
  <c r="AH17" i="14"/>
  <c r="AH17" i="6"/>
  <c r="AG16" i="9"/>
  <c r="AH16" i="8"/>
  <c r="AG16" i="4"/>
  <c r="AG16" i="5"/>
  <c r="AG16" i="12"/>
  <c r="AG16" i="15"/>
  <c r="AH15" i="5"/>
  <c r="AG12" i="5"/>
  <c r="AH7" i="6"/>
  <c r="AG7" i="6"/>
  <c r="AH7" i="8"/>
  <c r="AG7" i="12"/>
  <c r="AH6" i="5"/>
  <c r="AG5" i="6"/>
  <c r="AG5" i="4"/>
  <c r="AG7" i="4" l="1"/>
  <c r="AG22" i="4"/>
  <c r="AG18" i="4"/>
  <c r="AG30" i="4"/>
  <c r="AH7" i="5"/>
  <c r="AG20" i="5"/>
  <c r="AH24" i="5"/>
  <c r="AG21" i="6"/>
  <c r="AH32" i="6"/>
  <c r="AG15" i="7"/>
  <c r="AH18" i="8"/>
  <c r="AH27" i="8"/>
  <c r="AH25" i="9"/>
  <c r="AG25" i="12"/>
  <c r="AG27" i="12"/>
  <c r="AG32" i="12"/>
  <c r="AG7" i="15"/>
  <c r="AG32" i="15"/>
  <c r="AH10" i="14"/>
  <c r="AG32" i="14"/>
  <c r="AH32" i="5"/>
  <c r="AG17" i="6"/>
  <c r="AH17" i="8"/>
  <c r="AG18" i="12"/>
  <c r="AG28" i="4"/>
  <c r="AG32" i="4"/>
  <c r="AG13" i="5"/>
  <c r="AG25" i="5"/>
  <c r="AH29" i="5"/>
  <c r="AH18" i="5"/>
  <c r="AH12" i="6"/>
  <c r="AG18" i="6"/>
  <c r="AH29" i="6"/>
  <c r="AG32" i="6"/>
  <c r="AG11" i="7"/>
  <c r="AH25" i="8"/>
  <c r="AG27" i="8"/>
  <c r="AH10" i="9"/>
  <c r="AG15" i="9"/>
  <c r="AG32" i="9"/>
  <c r="AG28" i="15"/>
  <c r="AG24" i="4"/>
  <c r="AH13" i="5"/>
  <c r="AG11" i="4"/>
  <c r="AG12" i="4"/>
  <c r="AG25" i="4"/>
  <c r="AG10" i="5"/>
  <c r="AG11" i="5"/>
  <c r="AH12" i="5"/>
  <c r="AG15" i="5"/>
  <c r="AH16" i="5"/>
  <c r="AH27" i="5"/>
  <c r="AH17" i="5"/>
  <c r="AG15" i="6"/>
  <c r="AH16" i="6"/>
  <c r="AH24" i="6"/>
  <c r="AG10" i="7"/>
  <c r="AG12" i="7"/>
  <c r="AG16" i="8"/>
  <c r="AG32" i="8"/>
  <c r="AG18" i="9"/>
  <c r="AH17" i="9"/>
  <c r="AG15" i="14"/>
  <c r="AH25" i="14"/>
  <c r="AG30" i="7"/>
  <c r="AH30" i="8"/>
  <c r="AG30" i="12"/>
  <c r="AH30" i="5"/>
  <c r="AG30" i="6"/>
  <c r="AG32" i="5"/>
  <c r="AH30" i="9"/>
  <c r="AH30" i="6"/>
  <c r="AG27" i="9"/>
  <c r="AG27" i="5"/>
  <c r="AG27" i="4"/>
  <c r="AH27" i="14"/>
  <c r="AG25" i="15"/>
  <c r="AG18" i="14"/>
  <c r="AH18" i="6"/>
  <c r="AG16" i="6"/>
  <c r="AG15" i="8"/>
  <c r="AH15" i="14"/>
  <c r="AG12" i="6"/>
  <c r="AG11" i="6"/>
  <c r="AG10" i="15"/>
  <c r="AH10" i="8"/>
  <c r="AG10" i="6"/>
  <c r="AH10" i="5"/>
  <c r="AG10" i="9"/>
  <c r="AG7" i="9"/>
  <c r="AG7" i="7"/>
  <c r="AH7" i="14"/>
  <c r="AH7" i="9"/>
  <c r="AH6" i="6"/>
  <c r="AH33" i="6" l="1"/>
  <c r="AH33" i="14"/>
  <c r="AH33" i="9"/>
  <c r="AH33" i="8"/>
  <c r="AG33" i="8"/>
  <c r="AG33" i="7"/>
  <c r="AH33" i="5"/>
  <c r="AG33" i="4"/>
  <c r="AG33" i="15"/>
  <c r="AG33" i="6"/>
  <c r="AG33" i="12"/>
  <c r="AG33" i="9"/>
  <c r="AG34" i="14"/>
  <c r="AG33" i="5"/>
  <c r="AG33" i="14"/>
</calcChain>
</file>

<file path=xl/sharedStrings.xml><?xml version="1.0" encoding="utf-8"?>
<sst xmlns="http://schemas.openxmlformats.org/spreadsheetml/2006/main" count="498" uniqueCount="70">
  <si>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</si>
  <si>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</si>
  <si>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</si>
  <si>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</si>
  <si>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</si>
  <si>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</si>
  <si>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</si>
  <si>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</si>
  <si>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</si>
  <si>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</si>
  <si>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</si>
  <si>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</si>
  <si>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</si>
  <si>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</si>
  <si>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</si>
  <si>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</si>
  <si>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</si>
  <si>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</si>
  <si>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</si>
  <si>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</si>
  <si>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</si>
  <si>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</si>
  <si>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</si>
  <si>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</si>
  <si>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</si>
  <si>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</si>
  <si>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</si>
  <si>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</si>
  <si>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</si>
  <si>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</si>
  <si>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</si>
  <si>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</si>
  <si>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</si>
  <si>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</si>
  <si>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</si>
  <si>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</si>
  <si>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</si>
  <si>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</si>
  <si>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</si>
  <si>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</si>
  <si>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</si>
  <si>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</si>
  <si>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</si>
  <si>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</si>
  <si>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</si>
  <si>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</si>
  <si>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</si>
  <si>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</si>
  <si>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</si>
  <si>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</si>
  <si>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</si>
  <si>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</si>
  <si>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 xml:space="preserve"> </t>
  </si>
  <si>
    <t>Fonte : PCDs_Inmet/Cemtec/Agraer/Seprotur</t>
  </si>
  <si>
    <t>Carlos Eduardo Borges Daniel</t>
  </si>
  <si>
    <t>Geógrafo/Assessoria Técnica/Cemtec</t>
  </si>
  <si>
    <t>Bataguassu</t>
  </si>
  <si>
    <t>NE</t>
  </si>
  <si>
    <t>Cátia Braga</t>
  </si>
  <si>
    <t>Meteorologista/Cemtec</t>
  </si>
  <si>
    <t>SO</t>
  </si>
  <si>
    <t>Dezembro 2014</t>
  </si>
  <si>
    <t xml:space="preserve">Porto Murtinho </t>
  </si>
  <si>
    <t>*</t>
  </si>
  <si>
    <t>L</t>
  </si>
  <si>
    <t>(*)NID_Nenhuma Informação Disponive_Idem para as demais variávis a seguir.</t>
  </si>
  <si>
    <t>N</t>
  </si>
  <si>
    <t>NO</t>
  </si>
  <si>
    <t>S</t>
  </si>
  <si>
    <t>Obs: Pluviômetro da Estação de Dourados com problema.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</si>
</sst>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0"/>
      <color rgb="FFC00000"/>
      <name val="Arial"/>
      <family val="2"/>
    </font>
    <font>
      <b/>
      <sz val="9"/>
      <color theme="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9"/>
      <color rgb="FFC00000"/>
      <name val="Arial"/>
      <family val="2"/>
    </font>
    <font>
      <sz val="10"/>
      <color rgb="FFC0000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9"/>
      <name val="Calibri"/>
      <family val="2"/>
      <scheme val="minor"/>
    </font>
    <font>
      <b/>
      <sz val="16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125"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7" borderId="0" applyNumberFormat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/>
    <xf numFmtId="14" fontId="13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5" fillId="0" borderId="0" xfId="0" applyNumberFormat="1" applyFont="1"/>
    <xf numFmtId="49" fontId="4" fillId="5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6" fillId="0" borderId="0" xfId="0" applyNumberFormat="1" applyFont="1"/>
    <xf numFmtId="49" fontId="4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8" fillId="0" borderId="0" xfId="0" applyFont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6" fillId="0" borderId="0" xfId="1" applyFont="1" applyFill="1"/>
    <xf numFmtId="0" fontId="16" fillId="0" borderId="0" xfId="1" applyFont="1" applyFill="1" applyAlignment="1">
      <alignment horizontal="center" vertical="center"/>
    </xf>
    <xf numFmtId="0" fontId="21" fillId="0" borderId="1" xfId="1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</cellXfs>
  <cellStyles count="2">
    <cellStyle name="Bom" xfId="1" builtinId="26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25.879166666666663</v>
          </cell>
          <cell r="C5">
            <v>32.200000000000003</v>
          </cell>
          <cell r="D5">
            <v>21.6</v>
          </cell>
          <cell r="E5">
            <v>81</v>
          </cell>
          <cell r="F5">
            <v>99</v>
          </cell>
          <cell r="G5">
            <v>51</v>
          </cell>
          <cell r="H5">
            <v>6.84</v>
          </cell>
          <cell r="I5" t="str">
            <v>S</v>
          </cell>
          <cell r="J5">
            <v>15.48</v>
          </cell>
          <cell r="K5">
            <v>5.2</v>
          </cell>
        </row>
        <row r="6">
          <cell r="B6">
            <v>26.291666666666668</v>
          </cell>
          <cell r="C6">
            <v>32.5</v>
          </cell>
          <cell r="D6">
            <v>22.9</v>
          </cell>
          <cell r="E6">
            <v>82.958333333333329</v>
          </cell>
          <cell r="F6">
            <v>98</v>
          </cell>
          <cell r="G6">
            <v>52</v>
          </cell>
          <cell r="H6">
            <v>15.120000000000001</v>
          </cell>
          <cell r="I6" t="str">
            <v>L</v>
          </cell>
          <cell r="J6">
            <v>44.28</v>
          </cell>
          <cell r="K6">
            <v>5.6000000000000005</v>
          </cell>
        </row>
        <row r="7">
          <cell r="B7">
            <v>24.762500000000003</v>
          </cell>
          <cell r="C7">
            <v>31.9</v>
          </cell>
          <cell r="D7">
            <v>22.5</v>
          </cell>
          <cell r="E7">
            <v>86.333333333333329</v>
          </cell>
          <cell r="F7">
            <v>99</v>
          </cell>
          <cell r="G7">
            <v>53</v>
          </cell>
          <cell r="H7">
            <v>11.16</v>
          </cell>
          <cell r="I7" t="str">
            <v>NO</v>
          </cell>
          <cell r="J7">
            <v>28.08</v>
          </cell>
          <cell r="K7">
            <v>32.4</v>
          </cell>
        </row>
        <row r="8">
          <cell r="B8">
            <v>24.991666666666664</v>
          </cell>
          <cell r="C8">
            <v>31</v>
          </cell>
          <cell r="D8">
            <v>22.8</v>
          </cell>
          <cell r="E8">
            <v>87.5</v>
          </cell>
          <cell r="F8">
            <v>99</v>
          </cell>
          <cell r="G8">
            <v>54</v>
          </cell>
          <cell r="H8">
            <v>6.12</v>
          </cell>
          <cell r="I8" t="str">
            <v>N</v>
          </cell>
          <cell r="J8">
            <v>24.840000000000003</v>
          </cell>
          <cell r="K8">
            <v>8</v>
          </cell>
        </row>
        <row r="9">
          <cell r="B9">
            <v>23.687500000000004</v>
          </cell>
          <cell r="C9">
            <v>29.5</v>
          </cell>
          <cell r="D9">
            <v>20.100000000000001</v>
          </cell>
          <cell r="E9">
            <v>83.666666666666671</v>
          </cell>
          <cell r="F9">
            <v>99</v>
          </cell>
          <cell r="G9">
            <v>57</v>
          </cell>
          <cell r="H9">
            <v>19.079999999999998</v>
          </cell>
          <cell r="I9" t="str">
            <v>O</v>
          </cell>
          <cell r="J9">
            <v>49.32</v>
          </cell>
          <cell r="K9">
            <v>16.600000000000001</v>
          </cell>
        </row>
        <row r="10">
          <cell r="B10">
            <v>25.687499999999989</v>
          </cell>
          <cell r="C10">
            <v>31.9</v>
          </cell>
          <cell r="D10">
            <v>21.4</v>
          </cell>
          <cell r="E10">
            <v>72.333333333333329</v>
          </cell>
          <cell r="F10">
            <v>97</v>
          </cell>
          <cell r="G10">
            <v>46</v>
          </cell>
          <cell r="H10">
            <v>13.68</v>
          </cell>
          <cell r="I10" t="str">
            <v>SO</v>
          </cell>
          <cell r="J10">
            <v>27.36</v>
          </cell>
          <cell r="K10">
            <v>0.2</v>
          </cell>
        </row>
        <row r="11">
          <cell r="B11">
            <v>25.758333333333329</v>
          </cell>
          <cell r="C11">
            <v>32.1</v>
          </cell>
          <cell r="D11">
            <v>20.9</v>
          </cell>
          <cell r="E11">
            <v>72.416666666666671</v>
          </cell>
          <cell r="F11">
            <v>98</v>
          </cell>
          <cell r="G11">
            <v>46</v>
          </cell>
          <cell r="H11">
            <v>15.120000000000001</v>
          </cell>
          <cell r="I11" t="str">
            <v>SE</v>
          </cell>
          <cell r="J11">
            <v>33.119999999999997</v>
          </cell>
          <cell r="K11">
            <v>0</v>
          </cell>
        </row>
        <row r="12">
          <cell r="B12">
            <v>24.504166666666663</v>
          </cell>
          <cell r="C12">
            <v>31.2</v>
          </cell>
          <cell r="D12">
            <v>20.9</v>
          </cell>
          <cell r="E12">
            <v>78.333333333333329</v>
          </cell>
          <cell r="F12">
            <v>97</v>
          </cell>
          <cell r="G12">
            <v>47</v>
          </cell>
          <cell r="H12">
            <v>16.2</v>
          </cell>
          <cell r="I12" t="str">
            <v>SE</v>
          </cell>
          <cell r="J12">
            <v>37.080000000000005</v>
          </cell>
          <cell r="K12">
            <v>1.8</v>
          </cell>
        </row>
        <row r="13">
          <cell r="B13">
            <v>24.416666666666668</v>
          </cell>
          <cell r="C13">
            <v>29.9</v>
          </cell>
          <cell r="D13">
            <v>21.5</v>
          </cell>
          <cell r="E13">
            <v>82.625</v>
          </cell>
          <cell r="F13">
            <v>97</v>
          </cell>
          <cell r="G13">
            <v>54</v>
          </cell>
          <cell r="H13">
            <v>9.7200000000000006</v>
          </cell>
          <cell r="I13" t="str">
            <v>SE</v>
          </cell>
          <cell r="J13">
            <v>37.440000000000005</v>
          </cell>
          <cell r="K13">
            <v>8</v>
          </cell>
        </row>
        <row r="14">
          <cell r="B14">
            <v>25.100000000000005</v>
          </cell>
          <cell r="C14">
            <v>31.3</v>
          </cell>
          <cell r="D14">
            <v>21.6</v>
          </cell>
          <cell r="E14">
            <v>80.25</v>
          </cell>
          <cell r="F14">
            <v>97</v>
          </cell>
          <cell r="G14">
            <v>49</v>
          </cell>
          <cell r="H14">
            <v>10.08</v>
          </cell>
          <cell r="I14" t="str">
            <v>SE</v>
          </cell>
          <cell r="J14">
            <v>38.159999999999997</v>
          </cell>
          <cell r="K14">
            <v>0.2</v>
          </cell>
        </row>
        <row r="15">
          <cell r="B15">
            <v>26.362500000000008</v>
          </cell>
          <cell r="C15">
            <v>34.799999999999997</v>
          </cell>
          <cell r="D15">
            <v>21.4</v>
          </cell>
          <cell r="E15">
            <v>77.041666666666671</v>
          </cell>
          <cell r="F15">
            <v>98</v>
          </cell>
          <cell r="G15">
            <v>38</v>
          </cell>
          <cell r="H15">
            <v>9</v>
          </cell>
          <cell r="I15" t="str">
            <v>L</v>
          </cell>
          <cell r="J15">
            <v>34.92</v>
          </cell>
          <cell r="K15">
            <v>4.4000000000000004</v>
          </cell>
        </row>
        <row r="16">
          <cell r="B16">
            <v>25.787500000000005</v>
          </cell>
          <cell r="C16">
            <v>31.7</v>
          </cell>
          <cell r="D16">
            <v>22.9</v>
          </cell>
          <cell r="E16">
            <v>79.166666666666671</v>
          </cell>
          <cell r="F16">
            <v>97</v>
          </cell>
          <cell r="G16">
            <v>51</v>
          </cell>
          <cell r="H16">
            <v>10.08</v>
          </cell>
          <cell r="I16" t="str">
            <v>NE</v>
          </cell>
          <cell r="J16">
            <v>28.8</v>
          </cell>
          <cell r="K16">
            <v>2.6</v>
          </cell>
        </row>
        <row r="17">
          <cell r="B17">
            <v>24.320833333333336</v>
          </cell>
          <cell r="C17">
            <v>30.5</v>
          </cell>
          <cell r="D17">
            <v>20.7</v>
          </cell>
          <cell r="E17">
            <v>85.458333333333329</v>
          </cell>
          <cell r="F17">
            <v>99</v>
          </cell>
          <cell r="G17">
            <v>56</v>
          </cell>
          <cell r="H17">
            <v>10.44</v>
          </cell>
          <cell r="I17" t="str">
            <v>NE</v>
          </cell>
          <cell r="J17">
            <v>37.800000000000004</v>
          </cell>
          <cell r="K17">
            <v>42.6</v>
          </cell>
        </row>
        <row r="18">
          <cell r="B18">
            <v>26.875</v>
          </cell>
          <cell r="C18">
            <v>34.9</v>
          </cell>
          <cell r="D18">
            <v>22.3</v>
          </cell>
          <cell r="E18">
            <v>78.583333333333329</v>
          </cell>
          <cell r="F18">
            <v>99</v>
          </cell>
          <cell r="G18">
            <v>40</v>
          </cell>
          <cell r="H18">
            <v>13.32</v>
          </cell>
          <cell r="I18" t="str">
            <v>NE</v>
          </cell>
          <cell r="J18">
            <v>37.440000000000005</v>
          </cell>
          <cell r="K18">
            <v>0</v>
          </cell>
        </row>
        <row r="19">
          <cell r="B19">
            <v>27.45</v>
          </cell>
          <cell r="C19">
            <v>33.6</v>
          </cell>
          <cell r="D19">
            <v>22.3</v>
          </cell>
          <cell r="E19">
            <v>73.791666666666671</v>
          </cell>
          <cell r="F19">
            <v>98</v>
          </cell>
          <cell r="G19">
            <v>47</v>
          </cell>
          <cell r="H19">
            <v>14.4</v>
          </cell>
          <cell r="I19" t="str">
            <v>SO</v>
          </cell>
          <cell r="J19">
            <v>30.96</v>
          </cell>
          <cell r="K19">
            <v>0</v>
          </cell>
        </row>
        <row r="20">
          <cell r="B20">
            <v>27.591666666666665</v>
          </cell>
          <cell r="C20">
            <v>34.200000000000003</v>
          </cell>
          <cell r="D20">
            <v>21.5</v>
          </cell>
          <cell r="E20">
            <v>63.583333333333336</v>
          </cell>
          <cell r="F20">
            <v>92</v>
          </cell>
          <cell r="G20">
            <v>39</v>
          </cell>
          <cell r="H20">
            <v>10.8</v>
          </cell>
          <cell r="I20" t="str">
            <v>SO</v>
          </cell>
          <cell r="J20">
            <v>32.76</v>
          </cell>
          <cell r="K20">
            <v>0</v>
          </cell>
        </row>
        <row r="21">
          <cell r="B21">
            <v>27.458333333333339</v>
          </cell>
          <cell r="C21">
            <v>34.299999999999997</v>
          </cell>
          <cell r="D21">
            <v>22.2</v>
          </cell>
          <cell r="E21">
            <v>68.708333333333329</v>
          </cell>
          <cell r="F21">
            <v>95</v>
          </cell>
          <cell r="G21">
            <v>42</v>
          </cell>
          <cell r="H21">
            <v>11.16</v>
          </cell>
          <cell r="I21" t="str">
            <v>NO</v>
          </cell>
          <cell r="J21">
            <v>43.56</v>
          </cell>
          <cell r="K21">
            <v>0.2</v>
          </cell>
        </row>
        <row r="22">
          <cell r="B22">
            <v>26.162499999999998</v>
          </cell>
          <cell r="C22">
            <v>32.799999999999997</v>
          </cell>
          <cell r="D22">
            <v>21.9</v>
          </cell>
          <cell r="E22">
            <v>76.25</v>
          </cell>
          <cell r="F22">
            <v>98</v>
          </cell>
          <cell r="G22">
            <v>45</v>
          </cell>
          <cell r="H22">
            <v>9.3600000000000012</v>
          </cell>
          <cell r="I22" t="str">
            <v>O</v>
          </cell>
          <cell r="J22">
            <v>27.36</v>
          </cell>
          <cell r="K22">
            <v>12.399999999999999</v>
          </cell>
        </row>
        <row r="23">
          <cell r="B23">
            <v>26.833333333333332</v>
          </cell>
          <cell r="C23">
            <v>33.4</v>
          </cell>
          <cell r="D23">
            <v>22.6</v>
          </cell>
          <cell r="E23">
            <v>73.083333333333329</v>
          </cell>
          <cell r="F23">
            <v>97</v>
          </cell>
          <cell r="G23">
            <v>36</v>
          </cell>
          <cell r="H23">
            <v>7.9200000000000008</v>
          </cell>
          <cell r="I23" t="str">
            <v>SE</v>
          </cell>
          <cell r="J23">
            <v>23.400000000000002</v>
          </cell>
          <cell r="K23">
            <v>0.2</v>
          </cell>
        </row>
        <row r="24">
          <cell r="B24">
            <v>26.254166666666674</v>
          </cell>
          <cell r="C24">
            <v>33.200000000000003</v>
          </cell>
          <cell r="D24">
            <v>23.4</v>
          </cell>
          <cell r="E24">
            <v>78.166666666666671</v>
          </cell>
          <cell r="F24">
            <v>98</v>
          </cell>
          <cell r="G24">
            <v>44</v>
          </cell>
          <cell r="H24">
            <v>13.32</v>
          </cell>
          <cell r="I24" t="str">
            <v>L</v>
          </cell>
          <cell r="J24">
            <v>32.04</v>
          </cell>
          <cell r="K24">
            <v>5.8000000000000007</v>
          </cell>
        </row>
        <row r="25">
          <cell r="B25">
            <v>26.895833333333339</v>
          </cell>
          <cell r="C25">
            <v>32.799999999999997</v>
          </cell>
          <cell r="D25">
            <v>23</v>
          </cell>
          <cell r="E25">
            <v>76.041666666666671</v>
          </cell>
          <cell r="F25">
            <v>98</v>
          </cell>
          <cell r="G25">
            <v>46</v>
          </cell>
          <cell r="H25">
            <v>19.079999999999998</v>
          </cell>
          <cell r="I25" t="str">
            <v>L</v>
          </cell>
          <cell r="J25">
            <v>45</v>
          </cell>
          <cell r="K25">
            <v>0.2</v>
          </cell>
        </row>
        <row r="26">
          <cell r="B26">
            <v>26.612500000000001</v>
          </cell>
          <cell r="C26">
            <v>29.7</v>
          </cell>
          <cell r="D26">
            <v>23.9</v>
          </cell>
          <cell r="E26">
            <v>72.291666666666671</v>
          </cell>
          <cell r="F26">
            <v>92</v>
          </cell>
          <cell r="G26">
            <v>60</v>
          </cell>
          <cell r="H26">
            <v>17.28</v>
          </cell>
          <cell r="I26" t="str">
            <v>L</v>
          </cell>
          <cell r="J26">
            <v>40.32</v>
          </cell>
          <cell r="K26">
            <v>2.2000000000000002</v>
          </cell>
        </row>
        <row r="27">
          <cell r="B27">
            <v>25.554166666666664</v>
          </cell>
          <cell r="C27">
            <v>33</v>
          </cell>
          <cell r="D27">
            <v>21.3</v>
          </cell>
          <cell r="E27">
            <v>78.75</v>
          </cell>
          <cell r="F27">
            <v>98</v>
          </cell>
          <cell r="G27">
            <v>45</v>
          </cell>
          <cell r="H27">
            <v>10.44</v>
          </cell>
          <cell r="I27" t="str">
            <v>NO</v>
          </cell>
          <cell r="J27">
            <v>31.680000000000003</v>
          </cell>
          <cell r="K27">
            <v>0</v>
          </cell>
        </row>
        <row r="28">
          <cell r="B28">
            <v>24.45</v>
          </cell>
          <cell r="C28">
            <v>30.3</v>
          </cell>
          <cell r="D28">
            <v>21.1</v>
          </cell>
          <cell r="E28">
            <v>86.875</v>
          </cell>
          <cell r="F28">
            <v>99</v>
          </cell>
          <cell r="G28">
            <v>61</v>
          </cell>
          <cell r="H28">
            <v>11.520000000000001</v>
          </cell>
          <cell r="I28" t="str">
            <v>SO</v>
          </cell>
          <cell r="J28">
            <v>32.4</v>
          </cell>
          <cell r="K28">
            <v>6.6</v>
          </cell>
        </row>
        <row r="29">
          <cell r="B29">
            <v>26.591666666666669</v>
          </cell>
          <cell r="C29">
            <v>33.799999999999997</v>
          </cell>
          <cell r="D29">
            <v>22.6</v>
          </cell>
          <cell r="E29">
            <v>77.125</v>
          </cell>
          <cell r="F29">
            <v>97</v>
          </cell>
          <cell r="G29">
            <v>39</v>
          </cell>
          <cell r="H29">
            <v>14.4</v>
          </cell>
          <cell r="I29" t="str">
            <v>SE</v>
          </cell>
          <cell r="J29">
            <v>38.519999999999996</v>
          </cell>
          <cell r="K29">
            <v>1.4000000000000001</v>
          </cell>
        </row>
        <row r="30">
          <cell r="B30">
            <v>28.112499999999997</v>
          </cell>
          <cell r="C30">
            <v>36.200000000000003</v>
          </cell>
          <cell r="D30">
            <v>22</v>
          </cell>
          <cell r="E30">
            <v>70.083333333333329</v>
          </cell>
          <cell r="F30">
            <v>99</v>
          </cell>
          <cell r="G30">
            <v>28</v>
          </cell>
          <cell r="H30">
            <v>11.879999999999999</v>
          </cell>
          <cell r="I30" t="str">
            <v>S</v>
          </cell>
          <cell r="J30">
            <v>27.720000000000002</v>
          </cell>
          <cell r="K30">
            <v>0.2</v>
          </cell>
        </row>
        <row r="31">
          <cell r="B31">
            <v>28.8125</v>
          </cell>
          <cell r="C31">
            <v>36.6</v>
          </cell>
          <cell r="D31">
            <v>22.5</v>
          </cell>
          <cell r="E31">
            <v>68.083333333333329</v>
          </cell>
          <cell r="F31">
            <v>98</v>
          </cell>
          <cell r="G31">
            <v>28</v>
          </cell>
          <cell r="H31">
            <v>9.7200000000000006</v>
          </cell>
          <cell r="I31" t="str">
            <v>SE</v>
          </cell>
          <cell r="J31">
            <v>23.759999999999998</v>
          </cell>
          <cell r="K31">
            <v>0</v>
          </cell>
        </row>
        <row r="32">
          <cell r="B32">
            <v>29.283333333333335</v>
          </cell>
          <cell r="C32">
            <v>37.299999999999997</v>
          </cell>
          <cell r="D32">
            <v>22.5</v>
          </cell>
          <cell r="E32">
            <v>62.583333333333336</v>
          </cell>
          <cell r="F32">
            <v>96</v>
          </cell>
          <cell r="G32">
            <v>26</v>
          </cell>
          <cell r="H32">
            <v>9</v>
          </cell>
          <cell r="I32" t="str">
            <v>NE</v>
          </cell>
          <cell r="J32">
            <v>27.36</v>
          </cell>
          <cell r="K32">
            <v>0</v>
          </cell>
        </row>
        <row r="33">
          <cell r="B33">
            <v>28.6875</v>
          </cell>
          <cell r="C33">
            <v>37</v>
          </cell>
          <cell r="D33">
            <v>23.6</v>
          </cell>
          <cell r="E33">
            <v>63.458333333333336</v>
          </cell>
          <cell r="F33">
            <v>91</v>
          </cell>
          <cell r="G33">
            <v>29</v>
          </cell>
          <cell r="H33">
            <v>24.840000000000003</v>
          </cell>
          <cell r="I33" t="str">
            <v>NE</v>
          </cell>
          <cell r="J33">
            <v>44.28</v>
          </cell>
          <cell r="K33">
            <v>0</v>
          </cell>
        </row>
        <row r="34">
          <cell r="B34">
            <v>26.208333333333325</v>
          </cell>
          <cell r="C34">
            <v>36.200000000000003</v>
          </cell>
          <cell r="D34">
            <v>21.8</v>
          </cell>
          <cell r="E34">
            <v>74.708333333333329</v>
          </cell>
          <cell r="F34">
            <v>96</v>
          </cell>
          <cell r="G34">
            <v>36</v>
          </cell>
          <cell r="H34">
            <v>12.6</v>
          </cell>
          <cell r="I34" t="str">
            <v>S</v>
          </cell>
          <cell r="J34">
            <v>37.080000000000005</v>
          </cell>
          <cell r="K34">
            <v>7.3999999999999995</v>
          </cell>
        </row>
        <row r="35">
          <cell r="B35">
            <v>27.599999999999998</v>
          </cell>
          <cell r="C35">
            <v>35</v>
          </cell>
          <cell r="D35">
            <v>22.3</v>
          </cell>
          <cell r="E35">
            <v>69.166666666666671</v>
          </cell>
          <cell r="F35">
            <v>98</v>
          </cell>
          <cell r="G35">
            <v>34</v>
          </cell>
          <cell r="H35">
            <v>18</v>
          </cell>
          <cell r="I35" t="str">
            <v>L</v>
          </cell>
          <cell r="J35">
            <v>45</v>
          </cell>
          <cell r="K35">
            <v>0</v>
          </cell>
        </row>
        <row r="36">
          <cell r="I36" t="str">
            <v>SE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23.637500000000003</v>
          </cell>
          <cell r="C5">
            <v>30.3</v>
          </cell>
          <cell r="D5">
            <v>19.899999999999999</v>
          </cell>
          <cell r="E5">
            <v>81.458333333333329</v>
          </cell>
          <cell r="F5">
            <v>95</v>
          </cell>
          <cell r="G5">
            <v>47</v>
          </cell>
          <cell r="H5">
            <v>17.64</v>
          </cell>
          <cell r="I5" t="str">
            <v>NE</v>
          </cell>
          <cell r="J5">
            <v>38.519999999999996</v>
          </cell>
          <cell r="K5">
            <v>0.4</v>
          </cell>
        </row>
        <row r="6">
          <cell r="B6">
            <v>22.6875</v>
          </cell>
          <cell r="C6">
            <v>28.3</v>
          </cell>
          <cell r="D6">
            <v>19.2</v>
          </cell>
          <cell r="E6">
            <v>87.541666666666671</v>
          </cell>
          <cell r="F6">
            <v>97</v>
          </cell>
          <cell r="G6">
            <v>64</v>
          </cell>
          <cell r="H6">
            <v>20.16</v>
          </cell>
          <cell r="I6" t="str">
            <v>O</v>
          </cell>
          <cell r="J6">
            <v>34.56</v>
          </cell>
          <cell r="K6">
            <v>24.799999999999997</v>
          </cell>
        </row>
        <row r="7">
          <cell r="B7">
            <v>21.841666666666669</v>
          </cell>
          <cell r="C7">
            <v>24.5</v>
          </cell>
          <cell r="D7">
            <v>19.600000000000001</v>
          </cell>
          <cell r="E7">
            <v>90.541666666666671</v>
          </cell>
          <cell r="F7">
            <v>97</v>
          </cell>
          <cell r="G7">
            <v>75</v>
          </cell>
          <cell r="H7">
            <v>13.68</v>
          </cell>
          <cell r="I7" t="str">
            <v>NO</v>
          </cell>
          <cell r="J7">
            <v>30.96</v>
          </cell>
          <cell r="K7">
            <v>56.000000000000014</v>
          </cell>
        </row>
        <row r="8">
          <cell r="B8">
            <v>23.433333333333326</v>
          </cell>
          <cell r="C8">
            <v>28.9</v>
          </cell>
          <cell r="D8">
            <v>19.5</v>
          </cell>
          <cell r="E8">
            <v>83.291666666666671</v>
          </cell>
          <cell r="F8">
            <v>96</v>
          </cell>
          <cell r="G8">
            <v>53</v>
          </cell>
          <cell r="H8">
            <v>19.079999999999998</v>
          </cell>
          <cell r="I8" t="str">
            <v>SO</v>
          </cell>
          <cell r="J8">
            <v>30.96</v>
          </cell>
          <cell r="K8">
            <v>2.6</v>
          </cell>
        </row>
        <row r="9">
          <cell r="B9">
            <v>22.566666666666663</v>
          </cell>
          <cell r="C9">
            <v>29.8</v>
          </cell>
          <cell r="D9">
            <v>19.600000000000001</v>
          </cell>
          <cell r="E9">
            <v>86.625</v>
          </cell>
          <cell r="F9">
            <v>96</v>
          </cell>
          <cell r="G9">
            <v>54</v>
          </cell>
          <cell r="H9">
            <v>18.36</v>
          </cell>
          <cell r="I9" t="str">
            <v>NE</v>
          </cell>
          <cell r="J9">
            <v>31.319999999999997</v>
          </cell>
          <cell r="K9">
            <v>15.799999999999999</v>
          </cell>
        </row>
        <row r="10">
          <cell r="B10">
            <v>22.545833333333334</v>
          </cell>
          <cell r="C10">
            <v>29.4</v>
          </cell>
          <cell r="D10">
            <v>19.5</v>
          </cell>
          <cell r="E10">
            <v>83.833333333333329</v>
          </cell>
          <cell r="F10">
            <v>96</v>
          </cell>
          <cell r="G10">
            <v>50</v>
          </cell>
          <cell r="H10">
            <v>24.48</v>
          </cell>
          <cell r="I10" t="str">
            <v>NE</v>
          </cell>
          <cell r="J10">
            <v>39.96</v>
          </cell>
          <cell r="K10">
            <v>30.200000000000003</v>
          </cell>
        </row>
        <row r="11">
          <cell r="B11">
            <v>21.895833333333332</v>
          </cell>
          <cell r="C11">
            <v>26.9</v>
          </cell>
          <cell r="D11">
            <v>19.3</v>
          </cell>
          <cell r="E11">
            <v>84.458333333333329</v>
          </cell>
          <cell r="F11">
            <v>95</v>
          </cell>
          <cell r="G11">
            <v>61</v>
          </cell>
          <cell r="H11">
            <v>20.16</v>
          </cell>
          <cell r="I11" t="str">
            <v>NE</v>
          </cell>
          <cell r="J11">
            <v>32.4</v>
          </cell>
          <cell r="K11">
            <v>1</v>
          </cell>
        </row>
        <row r="12">
          <cell r="B12">
            <v>20.887500000000003</v>
          </cell>
          <cell r="C12">
            <v>25.7</v>
          </cell>
          <cell r="D12">
            <v>19</v>
          </cell>
          <cell r="E12">
            <v>88.416666666666671</v>
          </cell>
          <cell r="F12">
            <v>96</v>
          </cell>
          <cell r="G12">
            <v>67</v>
          </cell>
          <cell r="H12">
            <v>20.52</v>
          </cell>
          <cell r="I12" t="str">
            <v>NE</v>
          </cell>
          <cell r="J12">
            <v>42.12</v>
          </cell>
          <cell r="K12">
            <v>35.6</v>
          </cell>
        </row>
        <row r="13">
          <cell r="B13">
            <v>21.695833333333336</v>
          </cell>
          <cell r="C13">
            <v>28</v>
          </cell>
          <cell r="D13">
            <v>19.7</v>
          </cell>
          <cell r="E13">
            <v>85.833333333333329</v>
          </cell>
          <cell r="F13">
            <v>94</v>
          </cell>
          <cell r="G13">
            <v>59</v>
          </cell>
          <cell r="H13">
            <v>23.400000000000002</v>
          </cell>
          <cell r="I13" t="str">
            <v>N</v>
          </cell>
          <cell r="J13">
            <v>48.6</v>
          </cell>
          <cell r="K13">
            <v>5.8</v>
          </cell>
        </row>
        <row r="14">
          <cell r="B14">
            <v>22.999999999999996</v>
          </cell>
          <cell r="C14">
            <v>29.6</v>
          </cell>
          <cell r="D14">
            <v>19.8</v>
          </cell>
          <cell r="E14">
            <v>80.791666666666671</v>
          </cell>
          <cell r="F14">
            <v>95</v>
          </cell>
          <cell r="G14">
            <v>52</v>
          </cell>
          <cell r="H14">
            <v>22.68</v>
          </cell>
          <cell r="I14" t="str">
            <v>N</v>
          </cell>
          <cell r="J14">
            <v>37.440000000000005</v>
          </cell>
          <cell r="K14">
            <v>0</v>
          </cell>
        </row>
        <row r="15">
          <cell r="B15">
            <v>22.641666666666666</v>
          </cell>
          <cell r="C15">
            <v>29</v>
          </cell>
          <cell r="D15">
            <v>20.6</v>
          </cell>
          <cell r="E15">
            <v>86.625</v>
          </cell>
          <cell r="F15">
            <v>94</v>
          </cell>
          <cell r="G15">
            <v>53</v>
          </cell>
          <cell r="H15">
            <v>28.08</v>
          </cell>
          <cell r="I15" t="str">
            <v>NE</v>
          </cell>
          <cell r="J15">
            <v>43.2</v>
          </cell>
          <cell r="K15">
            <v>9.1999999999999993</v>
          </cell>
        </row>
        <row r="16">
          <cell r="B16">
            <v>21.875</v>
          </cell>
          <cell r="C16">
            <v>25.8</v>
          </cell>
          <cell r="D16">
            <v>18.8</v>
          </cell>
          <cell r="E16">
            <v>86.333333333333329</v>
          </cell>
          <cell r="F16">
            <v>96</v>
          </cell>
          <cell r="G16">
            <v>66</v>
          </cell>
          <cell r="H16">
            <v>19.8</v>
          </cell>
          <cell r="I16" t="str">
            <v>NO</v>
          </cell>
          <cell r="J16">
            <v>34.56</v>
          </cell>
          <cell r="K16">
            <v>20.599999999999998</v>
          </cell>
        </row>
        <row r="17">
          <cell r="B17">
            <v>23.270833333333332</v>
          </cell>
          <cell r="C17">
            <v>29.3</v>
          </cell>
          <cell r="D17">
            <v>20</v>
          </cell>
          <cell r="E17">
            <v>80.916666666666671</v>
          </cell>
          <cell r="F17">
            <v>95</v>
          </cell>
          <cell r="G17">
            <v>55</v>
          </cell>
          <cell r="H17">
            <v>19.8</v>
          </cell>
          <cell r="I17" t="str">
            <v>O</v>
          </cell>
          <cell r="J17">
            <v>31.319999999999997</v>
          </cell>
          <cell r="K17">
            <v>2.2000000000000002</v>
          </cell>
        </row>
        <row r="18">
          <cell r="B18">
            <v>24.895833333333332</v>
          </cell>
          <cell r="C18">
            <v>33</v>
          </cell>
          <cell r="D18">
            <v>19.8</v>
          </cell>
          <cell r="E18">
            <v>77.041666666666671</v>
          </cell>
          <cell r="F18">
            <v>96</v>
          </cell>
          <cell r="G18">
            <v>41</v>
          </cell>
          <cell r="H18">
            <v>10.8</v>
          </cell>
          <cell r="I18" t="str">
            <v>N</v>
          </cell>
          <cell r="J18">
            <v>38.159999999999997</v>
          </cell>
          <cell r="K18">
            <v>1.8</v>
          </cell>
        </row>
        <row r="19">
          <cell r="B19">
            <v>25.099999999999998</v>
          </cell>
          <cell r="C19">
            <v>30.9</v>
          </cell>
          <cell r="D19">
            <v>21.5</v>
          </cell>
          <cell r="E19">
            <v>78.875</v>
          </cell>
          <cell r="F19">
            <v>92</v>
          </cell>
          <cell r="G19">
            <v>51</v>
          </cell>
          <cell r="H19">
            <v>21.6</v>
          </cell>
          <cell r="I19" t="str">
            <v>N</v>
          </cell>
          <cell r="J19">
            <v>33.119999999999997</v>
          </cell>
          <cell r="K19">
            <v>0.2</v>
          </cell>
        </row>
        <row r="20">
          <cell r="B20">
            <v>24.970833333333331</v>
          </cell>
          <cell r="C20">
            <v>30.2</v>
          </cell>
          <cell r="D20">
            <v>21.8</v>
          </cell>
          <cell r="E20">
            <v>79.541666666666671</v>
          </cell>
          <cell r="F20">
            <v>93</v>
          </cell>
          <cell r="G20">
            <v>57</v>
          </cell>
          <cell r="H20">
            <v>14.76</v>
          </cell>
          <cell r="I20" t="str">
            <v>NE</v>
          </cell>
          <cell r="J20">
            <v>28.08</v>
          </cell>
          <cell r="K20">
            <v>0.2</v>
          </cell>
        </row>
        <row r="21">
          <cell r="B21">
            <v>24.166666666666668</v>
          </cell>
          <cell r="C21">
            <v>29.5</v>
          </cell>
          <cell r="D21">
            <v>19.5</v>
          </cell>
          <cell r="E21">
            <v>80.333333333333329</v>
          </cell>
          <cell r="F21">
            <v>94</v>
          </cell>
          <cell r="G21">
            <v>55</v>
          </cell>
          <cell r="H21">
            <v>24.48</v>
          </cell>
          <cell r="I21" t="str">
            <v>O</v>
          </cell>
          <cell r="J21">
            <v>44.28</v>
          </cell>
          <cell r="K21">
            <v>7.8</v>
          </cell>
        </row>
        <row r="22">
          <cell r="B22">
            <v>23.929166666666671</v>
          </cell>
          <cell r="C22">
            <v>30.5</v>
          </cell>
          <cell r="D22">
            <v>20.100000000000001</v>
          </cell>
          <cell r="E22">
            <v>78.083333333333329</v>
          </cell>
          <cell r="F22">
            <v>96</v>
          </cell>
          <cell r="G22">
            <v>46</v>
          </cell>
          <cell r="H22">
            <v>19.079999999999998</v>
          </cell>
          <cell r="I22" t="str">
            <v>NE</v>
          </cell>
          <cell r="J22">
            <v>32.4</v>
          </cell>
          <cell r="K22">
            <v>0</v>
          </cell>
        </row>
        <row r="23">
          <cell r="B23">
            <v>22.908333333333331</v>
          </cell>
          <cell r="C23">
            <v>27.8</v>
          </cell>
          <cell r="D23">
            <v>19.600000000000001</v>
          </cell>
          <cell r="E23">
            <v>87.041666666666671</v>
          </cell>
          <cell r="F23">
            <v>95</v>
          </cell>
          <cell r="G23">
            <v>65</v>
          </cell>
          <cell r="H23">
            <v>17.28</v>
          </cell>
          <cell r="I23" t="str">
            <v>N</v>
          </cell>
          <cell r="J23">
            <v>57.6</v>
          </cell>
          <cell r="K23">
            <v>38.6</v>
          </cell>
        </row>
        <row r="24">
          <cell r="B24">
            <v>23.108333333333334</v>
          </cell>
          <cell r="C24">
            <v>29.5</v>
          </cell>
          <cell r="D24">
            <v>20.6</v>
          </cell>
          <cell r="E24">
            <v>87.083333333333329</v>
          </cell>
          <cell r="F24">
            <v>96</v>
          </cell>
          <cell r="G24">
            <v>57</v>
          </cell>
          <cell r="H24">
            <v>27</v>
          </cell>
          <cell r="I24" t="str">
            <v>N</v>
          </cell>
          <cell r="J24">
            <v>41.04</v>
          </cell>
          <cell r="K24">
            <v>27.8</v>
          </cell>
        </row>
        <row r="25">
          <cell r="B25">
            <v>23.166666666666671</v>
          </cell>
          <cell r="C25">
            <v>28.7</v>
          </cell>
          <cell r="D25">
            <v>20.6</v>
          </cell>
          <cell r="E25">
            <v>83.875</v>
          </cell>
          <cell r="F25">
            <v>95</v>
          </cell>
          <cell r="G25">
            <v>57</v>
          </cell>
          <cell r="H25">
            <v>28.08</v>
          </cell>
          <cell r="I25" t="str">
            <v>N</v>
          </cell>
          <cell r="J25">
            <v>46.800000000000004</v>
          </cell>
          <cell r="K25">
            <v>4.2</v>
          </cell>
        </row>
        <row r="26">
          <cell r="B26">
            <v>22.224999999999998</v>
          </cell>
          <cell r="C26">
            <v>27.5</v>
          </cell>
          <cell r="D26">
            <v>20.6</v>
          </cell>
          <cell r="E26">
            <v>87.791666666666671</v>
          </cell>
          <cell r="F26">
            <v>95</v>
          </cell>
          <cell r="G26">
            <v>65</v>
          </cell>
          <cell r="H26">
            <v>23.040000000000003</v>
          </cell>
          <cell r="I26" t="str">
            <v>N</v>
          </cell>
          <cell r="J26">
            <v>50.04</v>
          </cell>
          <cell r="K26">
            <v>23.4</v>
          </cell>
        </row>
        <row r="27">
          <cell r="B27">
            <v>22.254166666666666</v>
          </cell>
          <cell r="C27">
            <v>27.2</v>
          </cell>
          <cell r="D27">
            <v>20.5</v>
          </cell>
          <cell r="E27">
            <v>89.625</v>
          </cell>
          <cell r="F27">
            <v>96</v>
          </cell>
          <cell r="G27">
            <v>65</v>
          </cell>
          <cell r="H27">
            <v>16.2</v>
          </cell>
          <cell r="I27" t="str">
            <v>NO</v>
          </cell>
          <cell r="J27">
            <v>29.16</v>
          </cell>
          <cell r="K27">
            <v>5.6</v>
          </cell>
        </row>
        <row r="28">
          <cell r="B28">
            <v>23.149999999999991</v>
          </cell>
          <cell r="C28">
            <v>29.5</v>
          </cell>
          <cell r="D28">
            <v>21</v>
          </cell>
          <cell r="E28">
            <v>85.208333333333329</v>
          </cell>
          <cell r="F28">
            <v>95</v>
          </cell>
          <cell r="G28">
            <v>53</v>
          </cell>
          <cell r="H28">
            <v>22.32</v>
          </cell>
          <cell r="I28" t="str">
            <v>N</v>
          </cell>
          <cell r="J28">
            <v>35.28</v>
          </cell>
          <cell r="K28">
            <v>0.8</v>
          </cell>
        </row>
        <row r="29">
          <cell r="B29">
            <v>23.024999999999995</v>
          </cell>
          <cell r="C29">
            <v>30.7</v>
          </cell>
          <cell r="D29">
            <v>20.6</v>
          </cell>
          <cell r="E29">
            <v>84.875</v>
          </cell>
          <cell r="F29">
            <v>95</v>
          </cell>
          <cell r="G29">
            <v>48</v>
          </cell>
          <cell r="H29">
            <v>27.720000000000002</v>
          </cell>
          <cell r="I29" t="str">
            <v>NE</v>
          </cell>
          <cell r="J29">
            <v>46.800000000000004</v>
          </cell>
          <cell r="K29">
            <v>2.1999999999999997</v>
          </cell>
        </row>
        <row r="30">
          <cell r="B30">
            <v>25.137499999999999</v>
          </cell>
          <cell r="C30">
            <v>33</v>
          </cell>
          <cell r="D30">
            <v>19.3</v>
          </cell>
          <cell r="E30">
            <v>71.291666666666671</v>
          </cell>
          <cell r="F30">
            <v>94</v>
          </cell>
          <cell r="G30">
            <v>35</v>
          </cell>
          <cell r="H30">
            <v>19.440000000000001</v>
          </cell>
          <cell r="I30" t="str">
            <v>L</v>
          </cell>
          <cell r="J30">
            <v>43.2</v>
          </cell>
          <cell r="K30">
            <v>0</v>
          </cell>
        </row>
        <row r="31">
          <cell r="B31">
            <v>25.712499999999995</v>
          </cell>
          <cell r="C31">
            <v>32.6</v>
          </cell>
          <cell r="D31">
            <v>20.100000000000001</v>
          </cell>
          <cell r="E31">
            <v>70.791666666666671</v>
          </cell>
          <cell r="F31">
            <v>95</v>
          </cell>
          <cell r="G31">
            <v>35</v>
          </cell>
          <cell r="H31">
            <v>17.64</v>
          </cell>
          <cell r="I31" t="str">
            <v>N</v>
          </cell>
          <cell r="J31">
            <v>29.52</v>
          </cell>
          <cell r="K31">
            <v>0</v>
          </cell>
        </row>
        <row r="32">
          <cell r="B32">
            <v>26.070833333333329</v>
          </cell>
          <cell r="C32">
            <v>33.799999999999997</v>
          </cell>
          <cell r="D32">
            <v>19.7</v>
          </cell>
          <cell r="E32">
            <v>64.875</v>
          </cell>
          <cell r="F32">
            <v>91</v>
          </cell>
          <cell r="G32">
            <v>28</v>
          </cell>
          <cell r="H32">
            <v>15.840000000000002</v>
          </cell>
          <cell r="I32" t="str">
            <v>NE</v>
          </cell>
          <cell r="J32">
            <v>31.319999999999997</v>
          </cell>
          <cell r="K32">
            <v>0</v>
          </cell>
        </row>
        <row r="33">
          <cell r="B33">
            <v>26.216666666666672</v>
          </cell>
          <cell r="C33">
            <v>33.5</v>
          </cell>
          <cell r="D33">
            <v>20.9</v>
          </cell>
          <cell r="E33">
            <v>66.875</v>
          </cell>
          <cell r="F33">
            <v>92</v>
          </cell>
          <cell r="G33">
            <v>33</v>
          </cell>
          <cell r="H33">
            <v>19.440000000000001</v>
          </cell>
          <cell r="I33" t="str">
            <v>NO</v>
          </cell>
          <cell r="J33">
            <v>37.080000000000005</v>
          </cell>
          <cell r="K33">
            <v>0</v>
          </cell>
        </row>
        <row r="34">
          <cell r="B34">
            <v>24.9375</v>
          </cell>
          <cell r="C34">
            <v>33</v>
          </cell>
          <cell r="D34">
            <v>20.100000000000001</v>
          </cell>
          <cell r="E34">
            <v>70.208333333333329</v>
          </cell>
          <cell r="F34">
            <v>90</v>
          </cell>
          <cell r="G34">
            <v>39</v>
          </cell>
          <cell r="H34">
            <v>21.96</v>
          </cell>
          <cell r="I34" t="str">
            <v>NO</v>
          </cell>
          <cell r="J34">
            <v>43.2</v>
          </cell>
          <cell r="K34">
            <v>0.2</v>
          </cell>
        </row>
        <row r="35">
          <cell r="B35">
            <v>24.133333333333336</v>
          </cell>
          <cell r="C35">
            <v>31</v>
          </cell>
          <cell r="D35">
            <v>20.5</v>
          </cell>
          <cell r="E35">
            <v>72.458333333333329</v>
          </cell>
          <cell r="F35">
            <v>94</v>
          </cell>
          <cell r="G35">
            <v>40</v>
          </cell>
          <cell r="H35">
            <v>27</v>
          </cell>
          <cell r="I35" t="str">
            <v>N</v>
          </cell>
          <cell r="J35">
            <v>49.680000000000007</v>
          </cell>
          <cell r="K35">
            <v>9.4</v>
          </cell>
        </row>
        <row r="36">
          <cell r="I36" t="str">
            <v>NE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25.824999999999999</v>
          </cell>
          <cell r="C5">
            <v>32.700000000000003</v>
          </cell>
          <cell r="D5">
            <v>22.6</v>
          </cell>
          <cell r="E5">
            <v>82.416666666666671</v>
          </cell>
          <cell r="F5">
            <v>94</v>
          </cell>
          <cell r="G5">
            <v>55</v>
          </cell>
          <cell r="H5">
            <v>1.8</v>
          </cell>
          <cell r="I5" t="str">
            <v>SE</v>
          </cell>
          <cell r="J5">
            <v>33.840000000000003</v>
          </cell>
          <cell r="K5">
            <v>5.8</v>
          </cell>
        </row>
        <row r="6">
          <cell r="B6">
            <v>24.291666666666675</v>
          </cell>
          <cell r="C6">
            <v>27.3</v>
          </cell>
          <cell r="D6">
            <v>22.7</v>
          </cell>
          <cell r="E6">
            <v>86.083333333333329</v>
          </cell>
          <cell r="F6">
            <v>93</v>
          </cell>
          <cell r="G6">
            <v>69</v>
          </cell>
          <cell r="H6">
            <v>10.44</v>
          </cell>
          <cell r="I6" t="str">
            <v>O</v>
          </cell>
          <cell r="J6">
            <v>29.52</v>
          </cell>
          <cell r="K6">
            <v>13.999999999999998</v>
          </cell>
        </row>
        <row r="7">
          <cell r="B7">
            <v>25.604166666666668</v>
          </cell>
          <cell r="C7">
            <v>30.6</v>
          </cell>
          <cell r="D7">
            <v>22.2</v>
          </cell>
          <cell r="E7">
            <v>75.041666666666671</v>
          </cell>
          <cell r="F7">
            <v>89</v>
          </cell>
          <cell r="G7">
            <v>54</v>
          </cell>
          <cell r="H7">
            <v>2.8800000000000003</v>
          </cell>
          <cell r="I7" t="str">
            <v>O</v>
          </cell>
          <cell r="J7">
            <v>25.2</v>
          </cell>
          <cell r="K7">
            <v>0</v>
          </cell>
        </row>
        <row r="8">
          <cell r="B8">
            <v>25.345833333333331</v>
          </cell>
          <cell r="C8">
            <v>31</v>
          </cell>
          <cell r="D8">
            <v>22.5</v>
          </cell>
          <cell r="E8">
            <v>83.75</v>
          </cell>
          <cell r="F8">
            <v>93</v>
          </cell>
          <cell r="G8">
            <v>57</v>
          </cell>
          <cell r="H8">
            <v>2.8800000000000003</v>
          </cell>
          <cell r="I8" t="str">
            <v>SE</v>
          </cell>
          <cell r="J8">
            <v>27.36</v>
          </cell>
          <cell r="K8">
            <v>1.2000000000000002</v>
          </cell>
        </row>
        <row r="9">
          <cell r="B9">
            <v>25.650000000000002</v>
          </cell>
          <cell r="C9">
            <v>33.299999999999997</v>
          </cell>
          <cell r="D9">
            <v>21.9</v>
          </cell>
          <cell r="E9">
            <v>79.958333333333329</v>
          </cell>
          <cell r="F9">
            <v>94</v>
          </cell>
          <cell r="G9">
            <v>47</v>
          </cell>
          <cell r="H9">
            <v>15.48</v>
          </cell>
          <cell r="I9" t="str">
            <v>SE</v>
          </cell>
          <cell r="J9">
            <v>34.92</v>
          </cell>
          <cell r="K9">
            <v>0</v>
          </cell>
        </row>
        <row r="10">
          <cell r="B10">
            <v>25.299999999999997</v>
          </cell>
          <cell r="C10">
            <v>31.2</v>
          </cell>
          <cell r="D10">
            <v>21.8</v>
          </cell>
          <cell r="E10">
            <v>80.833333333333329</v>
          </cell>
          <cell r="F10">
            <v>94</v>
          </cell>
          <cell r="G10">
            <v>52</v>
          </cell>
          <cell r="H10">
            <v>13.32</v>
          </cell>
          <cell r="I10" t="str">
            <v>SE</v>
          </cell>
          <cell r="J10">
            <v>28.08</v>
          </cell>
          <cell r="K10">
            <v>0.2</v>
          </cell>
        </row>
        <row r="11">
          <cell r="B11">
            <v>24.691666666666666</v>
          </cell>
          <cell r="C11">
            <v>30.8</v>
          </cell>
          <cell r="D11">
            <v>21.9</v>
          </cell>
          <cell r="E11">
            <v>80.5</v>
          </cell>
          <cell r="F11">
            <v>93</v>
          </cell>
          <cell r="G11">
            <v>51</v>
          </cell>
          <cell r="H11">
            <v>0</v>
          </cell>
          <cell r="I11" t="str">
            <v>L</v>
          </cell>
          <cell r="J11">
            <v>32.4</v>
          </cell>
          <cell r="K11">
            <v>10.6</v>
          </cell>
        </row>
        <row r="12">
          <cell r="B12">
            <v>24.645833333333339</v>
          </cell>
          <cell r="C12">
            <v>31.8</v>
          </cell>
          <cell r="D12">
            <v>20.8</v>
          </cell>
          <cell r="E12">
            <v>78.625</v>
          </cell>
          <cell r="F12">
            <v>94</v>
          </cell>
          <cell r="G12">
            <v>48</v>
          </cell>
          <cell r="H12">
            <v>2.52</v>
          </cell>
          <cell r="I12" t="str">
            <v>L</v>
          </cell>
          <cell r="J12">
            <v>31.319999999999997</v>
          </cell>
          <cell r="K12">
            <v>2</v>
          </cell>
        </row>
        <row r="13">
          <cell r="B13">
            <v>24.362500000000001</v>
          </cell>
          <cell r="C13">
            <v>29.7</v>
          </cell>
          <cell r="D13">
            <v>21.1</v>
          </cell>
          <cell r="E13">
            <v>81.875</v>
          </cell>
          <cell r="F13">
            <v>94</v>
          </cell>
          <cell r="G13">
            <v>61</v>
          </cell>
          <cell r="H13">
            <v>1.08</v>
          </cell>
          <cell r="I13" t="str">
            <v>NO</v>
          </cell>
          <cell r="J13">
            <v>43.92</v>
          </cell>
          <cell r="K13">
            <v>1</v>
          </cell>
        </row>
        <row r="14">
          <cell r="B14">
            <v>25.033333333333328</v>
          </cell>
          <cell r="C14">
            <v>32.4</v>
          </cell>
          <cell r="D14">
            <v>20.8</v>
          </cell>
          <cell r="E14">
            <v>80.916666666666671</v>
          </cell>
          <cell r="F14">
            <v>94</v>
          </cell>
          <cell r="G14">
            <v>52</v>
          </cell>
          <cell r="H14">
            <v>11.16</v>
          </cell>
          <cell r="I14" t="str">
            <v>SE</v>
          </cell>
          <cell r="J14">
            <v>38.159999999999997</v>
          </cell>
          <cell r="K14">
            <v>39</v>
          </cell>
        </row>
        <row r="15">
          <cell r="B15">
            <v>26.245833333333334</v>
          </cell>
          <cell r="C15">
            <v>32.6</v>
          </cell>
          <cell r="D15">
            <v>22.2</v>
          </cell>
          <cell r="E15">
            <v>79.166666666666671</v>
          </cell>
          <cell r="F15">
            <v>94</v>
          </cell>
          <cell r="G15">
            <v>48</v>
          </cell>
          <cell r="H15">
            <v>3.6</v>
          </cell>
          <cell r="I15" t="str">
            <v>NO</v>
          </cell>
          <cell r="J15">
            <v>28.08</v>
          </cell>
          <cell r="K15">
            <v>16.2</v>
          </cell>
        </row>
        <row r="16">
          <cell r="B16">
            <v>23.574999999999999</v>
          </cell>
          <cell r="C16">
            <v>27.7</v>
          </cell>
          <cell r="D16">
            <v>21.3</v>
          </cell>
          <cell r="E16">
            <v>83.708333333333329</v>
          </cell>
          <cell r="F16">
            <v>94</v>
          </cell>
          <cell r="G16">
            <v>63</v>
          </cell>
          <cell r="H16">
            <v>8.2799999999999994</v>
          </cell>
          <cell r="I16" t="str">
            <v>N</v>
          </cell>
          <cell r="J16">
            <v>29.880000000000003</v>
          </cell>
          <cell r="K16">
            <v>32.799999999999997</v>
          </cell>
        </row>
        <row r="17">
          <cell r="B17">
            <v>25.479166666666671</v>
          </cell>
          <cell r="C17">
            <v>31.8</v>
          </cell>
          <cell r="D17">
            <v>21.2</v>
          </cell>
          <cell r="E17">
            <v>78.916666666666671</v>
          </cell>
          <cell r="F17">
            <v>94</v>
          </cell>
          <cell r="G17">
            <v>51</v>
          </cell>
          <cell r="H17">
            <v>2.52</v>
          </cell>
          <cell r="I17" t="str">
            <v>O</v>
          </cell>
          <cell r="J17">
            <v>26.28</v>
          </cell>
          <cell r="K17">
            <v>0</v>
          </cell>
        </row>
        <row r="18">
          <cell r="B18">
            <v>27.087500000000002</v>
          </cell>
          <cell r="C18">
            <v>34.9</v>
          </cell>
          <cell r="D18">
            <v>21.8</v>
          </cell>
          <cell r="E18">
            <v>75.875</v>
          </cell>
          <cell r="F18">
            <v>94</v>
          </cell>
          <cell r="G18">
            <v>41</v>
          </cell>
          <cell r="H18">
            <v>1.08</v>
          </cell>
          <cell r="I18" t="str">
            <v>NO</v>
          </cell>
          <cell r="J18">
            <v>21.6</v>
          </cell>
          <cell r="K18">
            <v>0</v>
          </cell>
        </row>
        <row r="19">
          <cell r="B19">
            <v>27.433333333333326</v>
          </cell>
          <cell r="C19">
            <v>34.200000000000003</v>
          </cell>
          <cell r="D19">
            <v>23.1</v>
          </cell>
          <cell r="E19">
            <v>75.666666666666671</v>
          </cell>
          <cell r="F19">
            <v>93</v>
          </cell>
          <cell r="G19">
            <v>47</v>
          </cell>
          <cell r="H19">
            <v>7.9200000000000008</v>
          </cell>
          <cell r="I19" t="str">
            <v>NO</v>
          </cell>
          <cell r="J19">
            <v>32.04</v>
          </cell>
          <cell r="K19">
            <v>0</v>
          </cell>
        </row>
        <row r="20">
          <cell r="B20">
            <v>27.233333333333338</v>
          </cell>
          <cell r="C20">
            <v>32.5</v>
          </cell>
          <cell r="D20">
            <v>23.1</v>
          </cell>
          <cell r="E20">
            <v>75.791666666666671</v>
          </cell>
          <cell r="F20">
            <v>91</v>
          </cell>
          <cell r="G20">
            <v>56</v>
          </cell>
          <cell r="H20">
            <v>2.16</v>
          </cell>
          <cell r="I20" t="str">
            <v>L</v>
          </cell>
          <cell r="J20">
            <v>18.720000000000002</v>
          </cell>
          <cell r="K20">
            <v>0.2</v>
          </cell>
        </row>
        <row r="21">
          <cell r="B21">
            <v>26.362499999999997</v>
          </cell>
          <cell r="C21">
            <v>32</v>
          </cell>
          <cell r="D21">
            <v>20.5</v>
          </cell>
          <cell r="E21">
            <v>78.625</v>
          </cell>
          <cell r="F21">
            <v>94</v>
          </cell>
          <cell r="G21">
            <v>44</v>
          </cell>
          <cell r="H21">
            <v>12.24</v>
          </cell>
          <cell r="I21" t="str">
            <v>NO</v>
          </cell>
          <cell r="J21">
            <v>42.480000000000004</v>
          </cell>
          <cell r="K21">
            <v>49.20000000000001</v>
          </cell>
        </row>
        <row r="22">
          <cell r="B22">
            <v>26.925000000000008</v>
          </cell>
          <cell r="C22">
            <v>33.1</v>
          </cell>
          <cell r="D22">
            <v>23.3</v>
          </cell>
          <cell r="E22">
            <v>77.083333333333329</v>
          </cell>
          <cell r="F22">
            <v>94</v>
          </cell>
          <cell r="G22">
            <v>44</v>
          </cell>
          <cell r="H22">
            <v>3.24</v>
          </cell>
          <cell r="I22" t="str">
            <v>NO</v>
          </cell>
          <cell r="J22">
            <v>35.64</v>
          </cell>
          <cell r="K22">
            <v>0</v>
          </cell>
        </row>
        <row r="23">
          <cell r="B23">
            <v>26.63333333333334</v>
          </cell>
          <cell r="C23">
            <v>32.6</v>
          </cell>
          <cell r="D23">
            <v>22.2</v>
          </cell>
          <cell r="E23">
            <v>76.291666666666671</v>
          </cell>
          <cell r="F23">
            <v>93</v>
          </cell>
          <cell r="G23">
            <v>49</v>
          </cell>
          <cell r="H23">
            <v>8.64</v>
          </cell>
          <cell r="I23" t="str">
            <v>NO</v>
          </cell>
          <cell r="J23">
            <v>30.240000000000002</v>
          </cell>
          <cell r="K23">
            <v>8</v>
          </cell>
        </row>
        <row r="24">
          <cell r="B24">
            <v>25.058333333333337</v>
          </cell>
          <cell r="C24">
            <v>32.200000000000003</v>
          </cell>
          <cell r="D24">
            <v>22.2</v>
          </cell>
          <cell r="E24">
            <v>83.5</v>
          </cell>
          <cell r="F24">
            <v>93</v>
          </cell>
          <cell r="G24">
            <v>56</v>
          </cell>
          <cell r="H24">
            <v>21.96</v>
          </cell>
          <cell r="I24" t="str">
            <v>S</v>
          </cell>
          <cell r="J24">
            <v>42.84</v>
          </cell>
          <cell r="K24">
            <v>15.6</v>
          </cell>
        </row>
        <row r="25">
          <cell r="B25">
            <v>26.525000000000002</v>
          </cell>
          <cell r="C25">
            <v>33.200000000000003</v>
          </cell>
          <cell r="D25">
            <v>22.1</v>
          </cell>
          <cell r="E25">
            <v>77.25</v>
          </cell>
          <cell r="F25">
            <v>94</v>
          </cell>
          <cell r="G25">
            <v>49</v>
          </cell>
          <cell r="H25">
            <v>14.4</v>
          </cell>
          <cell r="I25" t="str">
            <v>NO</v>
          </cell>
          <cell r="J25">
            <v>41.04</v>
          </cell>
          <cell r="K25">
            <v>0.4</v>
          </cell>
        </row>
        <row r="26">
          <cell r="B26">
            <v>24.5625</v>
          </cell>
          <cell r="C26">
            <v>27</v>
          </cell>
          <cell r="D26">
            <v>23</v>
          </cell>
          <cell r="E26">
            <v>87.208333333333329</v>
          </cell>
          <cell r="F26">
            <v>93</v>
          </cell>
          <cell r="G26">
            <v>74</v>
          </cell>
          <cell r="H26">
            <v>7.9200000000000008</v>
          </cell>
          <cell r="I26" t="str">
            <v>NO</v>
          </cell>
          <cell r="J26">
            <v>39.24</v>
          </cell>
          <cell r="K26">
            <v>27.799999999999997</v>
          </cell>
        </row>
        <row r="27">
          <cell r="B27">
            <v>24.533333333333328</v>
          </cell>
          <cell r="C27">
            <v>29.1</v>
          </cell>
          <cell r="D27">
            <v>22.6</v>
          </cell>
          <cell r="E27">
            <v>87.208333333333329</v>
          </cell>
          <cell r="F27">
            <v>94</v>
          </cell>
          <cell r="G27">
            <v>66</v>
          </cell>
          <cell r="H27">
            <v>8.64</v>
          </cell>
          <cell r="I27" t="str">
            <v>NO</v>
          </cell>
          <cell r="J27">
            <v>27.720000000000002</v>
          </cell>
          <cell r="K27">
            <v>29.799999999999994</v>
          </cell>
        </row>
        <row r="28">
          <cell r="B28">
            <v>25.654166666666669</v>
          </cell>
          <cell r="C28">
            <v>30.5</v>
          </cell>
          <cell r="D28">
            <v>22.7</v>
          </cell>
          <cell r="E28">
            <v>80.5</v>
          </cell>
          <cell r="F28">
            <v>94</v>
          </cell>
          <cell r="G28">
            <v>58</v>
          </cell>
          <cell r="H28">
            <v>16.2</v>
          </cell>
          <cell r="I28" t="str">
            <v>NO</v>
          </cell>
          <cell r="J28">
            <v>35.64</v>
          </cell>
          <cell r="K28">
            <v>3</v>
          </cell>
        </row>
        <row r="29">
          <cell r="B29">
            <v>26.029166666666669</v>
          </cell>
          <cell r="C29">
            <v>33.299999999999997</v>
          </cell>
          <cell r="D29">
            <v>22.7</v>
          </cell>
          <cell r="E29">
            <v>79.041666666666671</v>
          </cell>
          <cell r="F29">
            <v>94</v>
          </cell>
          <cell r="G29">
            <v>45</v>
          </cell>
          <cell r="H29">
            <v>16.2</v>
          </cell>
          <cell r="I29" t="str">
            <v>SE</v>
          </cell>
          <cell r="J29">
            <v>38.159999999999997</v>
          </cell>
          <cell r="K29">
            <v>0.2</v>
          </cell>
        </row>
        <row r="30">
          <cell r="B30">
            <v>26.341666666666669</v>
          </cell>
          <cell r="C30">
            <v>34.6</v>
          </cell>
          <cell r="D30">
            <v>21.2</v>
          </cell>
          <cell r="E30">
            <v>75.958333333333329</v>
          </cell>
          <cell r="F30">
            <v>94</v>
          </cell>
          <cell r="G30">
            <v>42</v>
          </cell>
          <cell r="H30">
            <v>6.84</v>
          </cell>
          <cell r="I30" t="str">
            <v>L</v>
          </cell>
          <cell r="J30">
            <v>28.44</v>
          </cell>
          <cell r="K30">
            <v>0</v>
          </cell>
        </row>
        <row r="31">
          <cell r="B31">
            <v>27.875</v>
          </cell>
          <cell r="C31">
            <v>35</v>
          </cell>
          <cell r="D31">
            <v>21.9</v>
          </cell>
          <cell r="E31">
            <v>71.833333333333329</v>
          </cell>
          <cell r="F31">
            <v>94</v>
          </cell>
          <cell r="G31">
            <v>40</v>
          </cell>
          <cell r="H31">
            <v>9.7200000000000006</v>
          </cell>
          <cell r="I31" t="str">
            <v>N</v>
          </cell>
          <cell r="J31">
            <v>21.240000000000002</v>
          </cell>
          <cell r="K31">
            <v>0</v>
          </cell>
        </row>
        <row r="32">
          <cell r="B32">
            <v>27.562500000000004</v>
          </cell>
          <cell r="C32">
            <v>33.9</v>
          </cell>
          <cell r="D32">
            <v>24.2</v>
          </cell>
          <cell r="E32">
            <v>75.666666666666671</v>
          </cell>
          <cell r="F32">
            <v>93</v>
          </cell>
          <cell r="G32">
            <v>48</v>
          </cell>
          <cell r="H32">
            <v>16.2</v>
          </cell>
          <cell r="I32" t="str">
            <v>S</v>
          </cell>
          <cell r="J32">
            <v>47.519999999999996</v>
          </cell>
          <cell r="K32">
            <v>2.6</v>
          </cell>
        </row>
        <row r="33">
          <cell r="B33">
            <v>27.241666666666671</v>
          </cell>
          <cell r="C33">
            <v>34.799999999999997</v>
          </cell>
          <cell r="D33">
            <v>21.3</v>
          </cell>
          <cell r="E33">
            <v>74.375</v>
          </cell>
          <cell r="F33">
            <v>94</v>
          </cell>
          <cell r="G33">
            <v>44</v>
          </cell>
          <cell r="H33">
            <v>14.76</v>
          </cell>
          <cell r="I33" t="str">
            <v>SE</v>
          </cell>
          <cell r="J33">
            <v>33.119999999999997</v>
          </cell>
          <cell r="K33">
            <v>0.4</v>
          </cell>
        </row>
        <row r="34">
          <cell r="B34">
            <v>28.700000000000003</v>
          </cell>
          <cell r="C34">
            <v>35.200000000000003</v>
          </cell>
          <cell r="D34">
            <v>22.9</v>
          </cell>
          <cell r="E34">
            <v>68.5</v>
          </cell>
          <cell r="F34">
            <v>93</v>
          </cell>
          <cell r="G34">
            <v>41</v>
          </cell>
          <cell r="H34">
            <v>19.440000000000001</v>
          </cell>
          <cell r="I34" t="str">
            <v>NO</v>
          </cell>
          <cell r="J34">
            <v>39.24</v>
          </cell>
          <cell r="K34">
            <v>0</v>
          </cell>
        </row>
        <row r="35">
          <cell r="B35">
            <v>26.620833333333341</v>
          </cell>
          <cell r="C35">
            <v>32.9</v>
          </cell>
          <cell r="D35">
            <v>21.6</v>
          </cell>
          <cell r="E35">
            <v>75.625</v>
          </cell>
          <cell r="F35">
            <v>93</v>
          </cell>
          <cell r="G35">
            <v>49</v>
          </cell>
          <cell r="H35">
            <v>12.6</v>
          </cell>
          <cell r="I35" t="str">
            <v>NE</v>
          </cell>
          <cell r="J35">
            <v>32.76</v>
          </cell>
          <cell r="K35">
            <v>10.000000000000002</v>
          </cell>
        </row>
        <row r="36">
          <cell r="I36" t="str">
            <v>NO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24.079166666666676</v>
          </cell>
          <cell r="C5">
            <v>30.1</v>
          </cell>
          <cell r="D5">
            <v>21.7</v>
          </cell>
          <cell r="E5">
            <v>87.75</v>
          </cell>
          <cell r="F5">
            <v>96</v>
          </cell>
          <cell r="G5">
            <v>65</v>
          </cell>
          <cell r="H5">
            <v>15.840000000000002</v>
          </cell>
          <cell r="I5" t="str">
            <v>NE</v>
          </cell>
          <cell r="J5">
            <v>39.96</v>
          </cell>
          <cell r="K5">
            <v>0</v>
          </cell>
        </row>
        <row r="6">
          <cell r="B6">
            <v>23.075000000000003</v>
          </cell>
          <cell r="C6">
            <v>26.8</v>
          </cell>
          <cell r="D6">
            <v>21.1</v>
          </cell>
          <cell r="E6">
            <v>89</v>
          </cell>
          <cell r="F6">
            <v>96</v>
          </cell>
          <cell r="G6">
            <v>74</v>
          </cell>
          <cell r="H6">
            <v>11.16</v>
          </cell>
          <cell r="I6" t="str">
            <v>SO</v>
          </cell>
          <cell r="J6">
            <v>32.04</v>
          </cell>
          <cell r="K6">
            <v>0</v>
          </cell>
        </row>
        <row r="7">
          <cell r="B7">
            <v>21.454166666666666</v>
          </cell>
          <cell r="C7">
            <v>24.8</v>
          </cell>
          <cell r="D7">
            <v>19.399999999999999</v>
          </cell>
          <cell r="E7">
            <v>84.458333333333329</v>
          </cell>
          <cell r="F7">
            <v>93</v>
          </cell>
          <cell r="G7">
            <v>69</v>
          </cell>
          <cell r="H7">
            <v>11.879999999999999</v>
          </cell>
          <cell r="I7" t="str">
            <v>SO</v>
          </cell>
          <cell r="J7">
            <v>24.12</v>
          </cell>
          <cell r="K7">
            <v>0</v>
          </cell>
        </row>
        <row r="8">
          <cell r="B8">
            <v>24.649999999999995</v>
          </cell>
          <cell r="C8">
            <v>31.4</v>
          </cell>
          <cell r="D8">
            <v>19.899999999999999</v>
          </cell>
          <cell r="E8">
            <v>74.041666666666671</v>
          </cell>
          <cell r="F8">
            <v>93</v>
          </cell>
          <cell r="G8">
            <v>47</v>
          </cell>
          <cell r="H8">
            <v>13.32</v>
          </cell>
          <cell r="I8" t="str">
            <v>S</v>
          </cell>
          <cell r="J8">
            <v>23.400000000000002</v>
          </cell>
          <cell r="K8">
            <v>0</v>
          </cell>
        </row>
        <row r="9">
          <cell r="B9">
            <v>24.283333333333335</v>
          </cell>
          <cell r="C9">
            <v>28.9</v>
          </cell>
          <cell r="D9">
            <v>20.7</v>
          </cell>
          <cell r="E9">
            <v>76.166666666666671</v>
          </cell>
          <cell r="F9">
            <v>94</v>
          </cell>
          <cell r="G9">
            <v>55</v>
          </cell>
          <cell r="H9">
            <v>15.840000000000002</v>
          </cell>
          <cell r="I9" t="str">
            <v>L</v>
          </cell>
          <cell r="J9">
            <v>28.44</v>
          </cell>
          <cell r="K9">
            <v>0</v>
          </cell>
        </row>
        <row r="10">
          <cell r="B10">
            <v>25.341666666666665</v>
          </cell>
          <cell r="C10">
            <v>30.7</v>
          </cell>
          <cell r="D10">
            <v>20.399999999999999</v>
          </cell>
          <cell r="E10">
            <v>68.458333333333329</v>
          </cell>
          <cell r="F10">
            <v>86</v>
          </cell>
          <cell r="G10">
            <v>49</v>
          </cell>
          <cell r="H10">
            <v>20.88</v>
          </cell>
          <cell r="I10" t="str">
            <v>L</v>
          </cell>
          <cell r="J10">
            <v>40.680000000000007</v>
          </cell>
          <cell r="K10">
            <v>0</v>
          </cell>
        </row>
        <row r="11">
          <cell r="B11">
            <v>25.208333333333332</v>
          </cell>
          <cell r="C11">
            <v>31.1</v>
          </cell>
          <cell r="D11">
            <v>18.7</v>
          </cell>
          <cell r="E11">
            <v>72.083333333333329</v>
          </cell>
          <cell r="F11">
            <v>91</v>
          </cell>
          <cell r="G11">
            <v>46</v>
          </cell>
          <cell r="H11">
            <v>17.64</v>
          </cell>
          <cell r="I11" t="str">
            <v>NE</v>
          </cell>
          <cell r="J11">
            <v>48.96</v>
          </cell>
          <cell r="K11">
            <v>0</v>
          </cell>
        </row>
        <row r="12">
          <cell r="B12">
            <v>22.895833333333332</v>
          </cell>
          <cell r="C12">
            <v>29.6</v>
          </cell>
          <cell r="D12">
            <v>18.600000000000001</v>
          </cell>
          <cell r="E12">
            <v>80.708333333333329</v>
          </cell>
          <cell r="F12">
            <v>96</v>
          </cell>
          <cell r="G12">
            <v>55</v>
          </cell>
          <cell r="H12">
            <v>16.2</v>
          </cell>
          <cell r="I12" t="str">
            <v>NE</v>
          </cell>
          <cell r="J12">
            <v>36.36</v>
          </cell>
          <cell r="K12">
            <v>0</v>
          </cell>
        </row>
        <row r="13">
          <cell r="B13">
            <v>23.304166666666671</v>
          </cell>
          <cell r="C13">
            <v>29.5</v>
          </cell>
          <cell r="D13">
            <v>20.7</v>
          </cell>
          <cell r="E13">
            <v>84.625</v>
          </cell>
          <cell r="F13">
            <v>95</v>
          </cell>
          <cell r="G13">
            <v>57</v>
          </cell>
          <cell r="H13">
            <v>18.36</v>
          </cell>
          <cell r="I13" t="str">
            <v>NE</v>
          </cell>
          <cell r="J13">
            <v>33.119999999999997</v>
          </cell>
          <cell r="K13">
            <v>0</v>
          </cell>
        </row>
        <row r="14">
          <cell r="B14">
            <v>24.708333333333332</v>
          </cell>
          <cell r="C14">
            <v>31.6</v>
          </cell>
          <cell r="D14">
            <v>20.5</v>
          </cell>
          <cell r="E14">
            <v>81.125</v>
          </cell>
          <cell r="F14">
            <v>96</v>
          </cell>
          <cell r="G14">
            <v>51</v>
          </cell>
          <cell r="H14">
            <v>15.840000000000002</v>
          </cell>
          <cell r="I14" t="str">
            <v>NO</v>
          </cell>
          <cell r="J14">
            <v>37.080000000000005</v>
          </cell>
          <cell r="K14">
            <v>0</v>
          </cell>
        </row>
        <row r="15">
          <cell r="B15">
            <v>25.183333333333337</v>
          </cell>
          <cell r="C15">
            <v>30.6</v>
          </cell>
          <cell r="D15">
            <v>21.3</v>
          </cell>
          <cell r="E15">
            <v>81.375</v>
          </cell>
          <cell r="F15">
            <v>95</v>
          </cell>
          <cell r="G15">
            <v>60</v>
          </cell>
          <cell r="H15">
            <v>11.520000000000001</v>
          </cell>
          <cell r="I15" t="str">
            <v>S</v>
          </cell>
          <cell r="J15">
            <v>23.400000000000002</v>
          </cell>
          <cell r="K15">
            <v>0</v>
          </cell>
        </row>
        <row r="16">
          <cell r="B16">
            <v>24.912499999999998</v>
          </cell>
          <cell r="C16">
            <v>30.9</v>
          </cell>
          <cell r="D16">
            <v>21.3</v>
          </cell>
          <cell r="E16">
            <v>81.125</v>
          </cell>
          <cell r="F16">
            <v>95</v>
          </cell>
          <cell r="G16">
            <v>60</v>
          </cell>
          <cell r="H16">
            <v>17.28</v>
          </cell>
          <cell r="I16" t="str">
            <v>SO</v>
          </cell>
          <cell r="J16">
            <v>26.64</v>
          </cell>
          <cell r="K16">
            <v>0</v>
          </cell>
        </row>
        <row r="17">
          <cell r="B17">
            <v>25.245833333333326</v>
          </cell>
          <cell r="C17">
            <v>31.2</v>
          </cell>
          <cell r="D17">
            <v>21</v>
          </cell>
          <cell r="E17">
            <v>80.708333333333329</v>
          </cell>
          <cell r="F17">
            <v>96</v>
          </cell>
          <cell r="G17">
            <v>57</v>
          </cell>
          <cell r="H17">
            <v>18.36</v>
          </cell>
          <cell r="I17" t="str">
            <v>O</v>
          </cell>
          <cell r="J17">
            <v>32.4</v>
          </cell>
          <cell r="K17">
            <v>0</v>
          </cell>
        </row>
        <row r="18">
          <cell r="B18">
            <v>27.208333333333332</v>
          </cell>
          <cell r="C18">
            <v>33.4</v>
          </cell>
          <cell r="D18">
            <v>21.5</v>
          </cell>
          <cell r="E18">
            <v>70.458333333333329</v>
          </cell>
          <cell r="F18">
            <v>93</v>
          </cell>
          <cell r="G18">
            <v>38</v>
          </cell>
          <cell r="H18">
            <v>12.24</v>
          </cell>
          <cell r="I18" t="str">
            <v>S</v>
          </cell>
          <cell r="J18">
            <v>23.040000000000003</v>
          </cell>
          <cell r="K18">
            <v>0</v>
          </cell>
        </row>
        <row r="19">
          <cell r="B19">
            <v>26.833333333333329</v>
          </cell>
          <cell r="C19">
            <v>31.7</v>
          </cell>
          <cell r="D19">
            <v>21.9</v>
          </cell>
          <cell r="E19">
            <v>71.625</v>
          </cell>
          <cell r="F19">
            <v>87</v>
          </cell>
          <cell r="G19">
            <v>54</v>
          </cell>
          <cell r="H19">
            <v>17.64</v>
          </cell>
          <cell r="I19" t="str">
            <v>L</v>
          </cell>
          <cell r="J19">
            <v>34.200000000000003</v>
          </cell>
          <cell r="K19">
            <v>0</v>
          </cell>
        </row>
        <row r="20">
          <cell r="B20">
            <v>26.270833333333332</v>
          </cell>
          <cell r="C20">
            <v>31.1</v>
          </cell>
          <cell r="D20">
            <v>21.9</v>
          </cell>
          <cell r="E20">
            <v>65.916666666666671</v>
          </cell>
          <cell r="F20">
            <v>82</v>
          </cell>
          <cell r="G20">
            <v>50</v>
          </cell>
          <cell r="H20">
            <v>18.720000000000002</v>
          </cell>
          <cell r="I20" t="str">
            <v>NE</v>
          </cell>
          <cell r="J20">
            <v>34.56</v>
          </cell>
          <cell r="K20">
            <v>0</v>
          </cell>
        </row>
        <row r="21">
          <cell r="B21">
            <v>25.25</v>
          </cell>
          <cell r="C21">
            <v>30</v>
          </cell>
          <cell r="D21">
            <v>21.9</v>
          </cell>
          <cell r="E21">
            <v>73.541666666666671</v>
          </cell>
          <cell r="F21">
            <v>93</v>
          </cell>
          <cell r="G21">
            <v>61</v>
          </cell>
          <cell r="H21">
            <v>14.04</v>
          </cell>
          <cell r="I21" t="str">
            <v>NE</v>
          </cell>
          <cell r="J21">
            <v>48.24</v>
          </cell>
          <cell r="K21">
            <v>0</v>
          </cell>
        </row>
        <row r="22">
          <cell r="B22">
            <v>23.766666666666666</v>
          </cell>
          <cell r="C22">
            <v>29.3</v>
          </cell>
          <cell r="D22">
            <v>20.100000000000001</v>
          </cell>
          <cell r="E22">
            <v>83.833333333333329</v>
          </cell>
          <cell r="F22">
            <v>96</v>
          </cell>
          <cell r="G22">
            <v>62</v>
          </cell>
          <cell r="H22">
            <v>13.68</v>
          </cell>
          <cell r="I22" t="str">
            <v>SE</v>
          </cell>
          <cell r="J22">
            <v>34.200000000000003</v>
          </cell>
          <cell r="K22">
            <v>0</v>
          </cell>
        </row>
        <row r="23">
          <cell r="B23">
            <v>26.195833333333329</v>
          </cell>
          <cell r="C23">
            <v>32.9</v>
          </cell>
          <cell r="D23">
            <v>22.3</v>
          </cell>
          <cell r="E23">
            <v>76.583333333333329</v>
          </cell>
          <cell r="F23">
            <v>95</v>
          </cell>
          <cell r="G23">
            <v>47</v>
          </cell>
          <cell r="H23">
            <v>12.96</v>
          </cell>
          <cell r="I23" t="str">
            <v>N</v>
          </cell>
          <cell r="J23">
            <v>36.36</v>
          </cell>
          <cell r="K23">
            <v>0</v>
          </cell>
        </row>
        <row r="24">
          <cell r="B24">
            <v>24.954166666666666</v>
          </cell>
          <cell r="C24">
            <v>32.9</v>
          </cell>
          <cell r="D24">
            <v>20.7</v>
          </cell>
          <cell r="E24">
            <v>80.541666666666671</v>
          </cell>
          <cell r="F24">
            <v>94</v>
          </cell>
          <cell r="G24">
            <v>53</v>
          </cell>
          <cell r="H24">
            <v>21.96</v>
          </cell>
          <cell r="I24" t="str">
            <v>N</v>
          </cell>
          <cell r="J24">
            <v>44.64</v>
          </cell>
          <cell r="K24">
            <v>0</v>
          </cell>
        </row>
        <row r="25">
          <cell r="B25">
            <v>25.295833333333338</v>
          </cell>
          <cell r="C25">
            <v>31.7</v>
          </cell>
          <cell r="D25">
            <v>21.8</v>
          </cell>
          <cell r="E25">
            <v>82.25</v>
          </cell>
          <cell r="F25">
            <v>96</v>
          </cell>
          <cell r="G25">
            <v>54</v>
          </cell>
          <cell r="H25">
            <v>21.96</v>
          </cell>
          <cell r="I25" t="str">
            <v>N</v>
          </cell>
          <cell r="J25">
            <v>72</v>
          </cell>
          <cell r="K25">
            <v>0</v>
          </cell>
        </row>
        <row r="26">
          <cell r="B26">
            <v>22.370833333333334</v>
          </cell>
          <cell r="C26">
            <v>23.6</v>
          </cell>
          <cell r="D26">
            <v>20.3</v>
          </cell>
          <cell r="E26">
            <v>92.25</v>
          </cell>
          <cell r="F26">
            <v>96</v>
          </cell>
          <cell r="G26">
            <v>85</v>
          </cell>
          <cell r="H26">
            <v>17.28</v>
          </cell>
          <cell r="I26" t="str">
            <v>N</v>
          </cell>
          <cell r="J26">
            <v>34.56</v>
          </cell>
          <cell r="K26">
            <v>0</v>
          </cell>
        </row>
        <row r="27">
          <cell r="B27">
            <v>22.720833333333335</v>
          </cell>
          <cell r="C27">
            <v>29.3</v>
          </cell>
          <cell r="D27">
            <v>18.5</v>
          </cell>
          <cell r="E27">
            <v>81.583333333333329</v>
          </cell>
          <cell r="F27">
            <v>92</v>
          </cell>
          <cell r="G27">
            <v>59</v>
          </cell>
          <cell r="H27">
            <v>20.52</v>
          </cell>
          <cell r="I27" t="str">
            <v>S</v>
          </cell>
          <cell r="J27">
            <v>36.72</v>
          </cell>
          <cell r="K27">
            <v>0</v>
          </cell>
        </row>
        <row r="28">
          <cell r="B28">
            <v>23.095833333333335</v>
          </cell>
          <cell r="C28">
            <v>26.7</v>
          </cell>
          <cell r="D28">
            <v>20.2</v>
          </cell>
          <cell r="E28">
            <v>82</v>
          </cell>
          <cell r="F28">
            <v>91</v>
          </cell>
          <cell r="G28">
            <v>69</v>
          </cell>
          <cell r="H28">
            <v>21.96</v>
          </cell>
          <cell r="I28" t="str">
            <v>L</v>
          </cell>
          <cell r="J28">
            <v>40.680000000000007</v>
          </cell>
          <cell r="K28">
            <v>0</v>
          </cell>
        </row>
        <row r="29">
          <cell r="B29">
            <v>25.629166666666674</v>
          </cell>
          <cell r="C29">
            <v>31.7</v>
          </cell>
          <cell r="D29">
            <v>21.8</v>
          </cell>
          <cell r="E29">
            <v>79.958333333333329</v>
          </cell>
          <cell r="F29">
            <v>96</v>
          </cell>
          <cell r="G29">
            <v>53</v>
          </cell>
          <cell r="H29">
            <v>14.76</v>
          </cell>
          <cell r="I29" t="str">
            <v>N</v>
          </cell>
          <cell r="J29">
            <v>30.240000000000002</v>
          </cell>
          <cell r="K29">
            <v>0</v>
          </cell>
        </row>
        <row r="30">
          <cell r="B30">
            <v>26.979166666666675</v>
          </cell>
          <cell r="C30">
            <v>32.9</v>
          </cell>
          <cell r="D30">
            <v>21.6</v>
          </cell>
          <cell r="E30">
            <v>73.875</v>
          </cell>
          <cell r="F30">
            <v>93</v>
          </cell>
          <cell r="G30">
            <v>49</v>
          </cell>
          <cell r="H30">
            <v>17.28</v>
          </cell>
          <cell r="I30" t="str">
            <v>NE</v>
          </cell>
          <cell r="J30">
            <v>30.6</v>
          </cell>
          <cell r="K30">
            <v>0</v>
          </cell>
        </row>
        <row r="31">
          <cell r="B31">
            <v>27.441666666666663</v>
          </cell>
          <cell r="C31">
            <v>33</v>
          </cell>
          <cell r="D31">
            <v>22.1</v>
          </cell>
          <cell r="E31">
            <v>72.833333333333329</v>
          </cell>
          <cell r="F31">
            <v>92</v>
          </cell>
          <cell r="G31">
            <v>48</v>
          </cell>
          <cell r="H31">
            <v>9.3600000000000012</v>
          </cell>
          <cell r="I31" t="str">
            <v>N</v>
          </cell>
          <cell r="J31">
            <v>22.68</v>
          </cell>
          <cell r="K31">
            <v>0</v>
          </cell>
        </row>
        <row r="32">
          <cell r="B32">
            <v>28.387499999999999</v>
          </cell>
          <cell r="C32">
            <v>33.700000000000003</v>
          </cell>
          <cell r="D32">
            <v>23.6</v>
          </cell>
          <cell r="E32">
            <v>70</v>
          </cell>
          <cell r="F32">
            <v>90</v>
          </cell>
          <cell r="G32">
            <v>39</v>
          </cell>
          <cell r="H32">
            <v>12.24</v>
          </cell>
          <cell r="I32" t="str">
            <v>N</v>
          </cell>
          <cell r="J32">
            <v>30.6</v>
          </cell>
          <cell r="K32">
            <v>0</v>
          </cell>
        </row>
        <row r="33">
          <cell r="B33">
            <v>26.995833333333337</v>
          </cell>
          <cell r="C33">
            <v>34</v>
          </cell>
          <cell r="D33">
            <v>21.3</v>
          </cell>
          <cell r="E33">
            <v>71.083333333333329</v>
          </cell>
          <cell r="F33">
            <v>93</v>
          </cell>
          <cell r="G33">
            <v>43</v>
          </cell>
          <cell r="H33">
            <v>20.16</v>
          </cell>
          <cell r="I33" t="str">
            <v>NO</v>
          </cell>
          <cell r="J33">
            <v>57.6</v>
          </cell>
          <cell r="K33">
            <v>0</v>
          </cell>
        </row>
        <row r="34">
          <cell r="B34">
            <v>25.704166666666669</v>
          </cell>
          <cell r="C34">
            <v>32.799999999999997</v>
          </cell>
          <cell r="D34">
            <v>19.600000000000001</v>
          </cell>
          <cell r="E34">
            <v>76.833333333333329</v>
          </cell>
          <cell r="F34">
            <v>96</v>
          </cell>
          <cell r="G34">
            <v>49</v>
          </cell>
          <cell r="H34">
            <v>16.559999999999999</v>
          </cell>
          <cell r="I34" t="str">
            <v>N</v>
          </cell>
          <cell r="J34">
            <v>54.72</v>
          </cell>
          <cell r="K34">
            <v>0</v>
          </cell>
        </row>
        <row r="35">
          <cell r="B35">
            <v>26.204166666666666</v>
          </cell>
          <cell r="C35">
            <v>32.4</v>
          </cell>
          <cell r="D35">
            <v>21.5</v>
          </cell>
          <cell r="E35">
            <v>76.75</v>
          </cell>
          <cell r="F35">
            <v>95</v>
          </cell>
          <cell r="G35">
            <v>52</v>
          </cell>
          <cell r="H35">
            <v>18</v>
          </cell>
          <cell r="I35" t="str">
            <v>N</v>
          </cell>
          <cell r="J35">
            <v>47.519999999999996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24.86666666666666</v>
          </cell>
          <cell r="C5">
            <v>29.4</v>
          </cell>
          <cell r="D5">
            <v>22.5</v>
          </cell>
          <cell r="E5">
            <v>86.833333333333329</v>
          </cell>
          <cell r="F5">
            <v>96</v>
          </cell>
          <cell r="G5">
            <v>69</v>
          </cell>
          <cell r="H5">
            <v>20.52</v>
          </cell>
          <cell r="I5" t="str">
            <v>NE</v>
          </cell>
          <cell r="J5">
            <v>31.680000000000003</v>
          </cell>
          <cell r="K5">
            <v>9.6</v>
          </cell>
        </row>
        <row r="6">
          <cell r="B6">
            <v>24.5</v>
          </cell>
          <cell r="C6">
            <v>30</v>
          </cell>
          <cell r="D6">
            <v>21.6</v>
          </cell>
          <cell r="E6">
            <v>87.75</v>
          </cell>
          <cell r="F6">
            <v>96</v>
          </cell>
          <cell r="G6">
            <v>66</v>
          </cell>
          <cell r="H6">
            <v>18.720000000000002</v>
          </cell>
          <cell r="I6" t="str">
            <v>O</v>
          </cell>
          <cell r="J6">
            <v>33.119999999999997</v>
          </cell>
          <cell r="K6">
            <v>30.200000000000003</v>
          </cell>
        </row>
        <row r="7">
          <cell r="B7">
            <v>22.841666666666665</v>
          </cell>
          <cell r="C7">
            <v>28.7</v>
          </cell>
          <cell r="D7">
            <v>20.5</v>
          </cell>
          <cell r="E7">
            <v>83.458333333333329</v>
          </cell>
          <cell r="F7">
            <v>94</v>
          </cell>
          <cell r="G7">
            <v>61</v>
          </cell>
          <cell r="H7">
            <v>20.52</v>
          </cell>
          <cell r="I7" t="str">
            <v>SO</v>
          </cell>
          <cell r="J7">
            <v>33.119999999999997</v>
          </cell>
          <cell r="K7">
            <v>0.8</v>
          </cell>
        </row>
        <row r="8">
          <cell r="B8">
            <v>25.641666666666666</v>
          </cell>
          <cell r="C8">
            <v>31.9</v>
          </cell>
          <cell r="D8">
            <v>20.399999999999999</v>
          </cell>
          <cell r="E8">
            <v>67.541666666666671</v>
          </cell>
          <cell r="F8">
            <v>83</v>
          </cell>
          <cell r="G8">
            <v>47</v>
          </cell>
          <cell r="H8">
            <v>18.720000000000002</v>
          </cell>
          <cell r="I8" t="str">
            <v>S</v>
          </cell>
          <cell r="J8">
            <v>28.8</v>
          </cell>
          <cell r="K8">
            <v>0</v>
          </cell>
        </row>
        <row r="9">
          <cell r="B9">
            <v>25.341666666666665</v>
          </cell>
          <cell r="C9">
            <v>30.7</v>
          </cell>
          <cell r="D9">
            <v>21.5</v>
          </cell>
          <cell r="E9">
            <v>67.75</v>
          </cell>
          <cell r="F9">
            <v>90</v>
          </cell>
          <cell r="G9">
            <v>49</v>
          </cell>
          <cell r="H9">
            <v>21.6</v>
          </cell>
          <cell r="I9" t="str">
            <v>NE</v>
          </cell>
          <cell r="J9">
            <v>38.880000000000003</v>
          </cell>
          <cell r="K9">
            <v>0</v>
          </cell>
        </row>
        <row r="10">
          <cell r="B10">
            <v>25.558333333333337</v>
          </cell>
          <cell r="C10">
            <v>31.7</v>
          </cell>
          <cell r="D10">
            <v>19.899999999999999</v>
          </cell>
          <cell r="E10">
            <v>63.041666666666664</v>
          </cell>
          <cell r="F10">
            <v>81</v>
          </cell>
          <cell r="G10">
            <v>44</v>
          </cell>
          <cell r="H10">
            <v>26.64</v>
          </cell>
          <cell r="I10" t="str">
            <v>NE</v>
          </cell>
          <cell r="J10">
            <v>41.4</v>
          </cell>
          <cell r="K10">
            <v>0</v>
          </cell>
        </row>
        <row r="11">
          <cell r="B11">
            <v>26.729166666666668</v>
          </cell>
          <cell r="C11">
            <v>33</v>
          </cell>
          <cell r="D11">
            <v>22.1</v>
          </cell>
          <cell r="E11">
            <v>67.291666666666671</v>
          </cell>
          <cell r="F11">
            <v>86</v>
          </cell>
          <cell r="G11">
            <v>43</v>
          </cell>
          <cell r="H11">
            <v>26.28</v>
          </cell>
          <cell r="I11" t="str">
            <v>NE</v>
          </cell>
          <cell r="J11">
            <v>43.56</v>
          </cell>
          <cell r="K11">
            <v>0</v>
          </cell>
        </row>
        <row r="12">
          <cell r="B12">
            <v>24.679166666666664</v>
          </cell>
          <cell r="C12">
            <v>31.2</v>
          </cell>
          <cell r="D12">
            <v>20.2</v>
          </cell>
          <cell r="E12">
            <v>75.708333333333329</v>
          </cell>
          <cell r="F12">
            <v>95</v>
          </cell>
          <cell r="G12">
            <v>51</v>
          </cell>
          <cell r="H12">
            <v>25.56</v>
          </cell>
          <cell r="I12" t="str">
            <v>NE</v>
          </cell>
          <cell r="J12">
            <v>42.480000000000004</v>
          </cell>
          <cell r="K12">
            <v>1.4</v>
          </cell>
        </row>
        <row r="13">
          <cell r="B13">
            <v>24.166666666666671</v>
          </cell>
          <cell r="C13">
            <v>31.6</v>
          </cell>
          <cell r="D13">
            <v>20.9</v>
          </cell>
          <cell r="E13">
            <v>81.458333333333329</v>
          </cell>
          <cell r="F13">
            <v>93</v>
          </cell>
          <cell r="G13">
            <v>49</v>
          </cell>
          <cell r="H13">
            <v>17.64</v>
          </cell>
          <cell r="I13" t="str">
            <v>NE</v>
          </cell>
          <cell r="J13">
            <v>31.680000000000003</v>
          </cell>
          <cell r="K13">
            <v>10.8</v>
          </cell>
        </row>
        <row r="14">
          <cell r="B14">
            <v>24.512499999999999</v>
          </cell>
          <cell r="C14">
            <v>31</v>
          </cell>
          <cell r="D14">
            <v>21.5</v>
          </cell>
          <cell r="E14">
            <v>86.75</v>
          </cell>
          <cell r="F14">
            <v>97</v>
          </cell>
          <cell r="G14">
            <v>59</v>
          </cell>
          <cell r="H14">
            <v>19.079999999999998</v>
          </cell>
          <cell r="I14" t="str">
            <v>NE</v>
          </cell>
          <cell r="J14">
            <v>33.119999999999997</v>
          </cell>
          <cell r="K14">
            <v>0.8</v>
          </cell>
        </row>
        <row r="15">
          <cell r="B15">
            <v>25.925000000000001</v>
          </cell>
          <cell r="C15">
            <v>33.200000000000003</v>
          </cell>
          <cell r="D15">
            <v>21.9</v>
          </cell>
          <cell r="E15">
            <v>81</v>
          </cell>
          <cell r="F15">
            <v>97</v>
          </cell>
          <cell r="G15">
            <v>50</v>
          </cell>
          <cell r="H15">
            <v>13.68</v>
          </cell>
          <cell r="I15" t="str">
            <v>NE</v>
          </cell>
          <cell r="J15">
            <v>30.6</v>
          </cell>
          <cell r="K15">
            <v>0</v>
          </cell>
        </row>
        <row r="16">
          <cell r="B16">
            <v>25.441666666666666</v>
          </cell>
          <cell r="C16">
            <v>31.1</v>
          </cell>
          <cell r="D16">
            <v>23</v>
          </cell>
          <cell r="E16">
            <v>83.833333333333329</v>
          </cell>
          <cell r="F16">
            <v>95</v>
          </cell>
          <cell r="G16">
            <v>61</v>
          </cell>
          <cell r="H16">
            <v>14.4</v>
          </cell>
          <cell r="I16" t="str">
            <v>O</v>
          </cell>
          <cell r="J16">
            <v>39.24</v>
          </cell>
          <cell r="K16">
            <v>1</v>
          </cell>
        </row>
        <row r="17">
          <cell r="B17">
            <v>26.245833333333334</v>
          </cell>
          <cell r="C17">
            <v>33</v>
          </cell>
          <cell r="D17">
            <v>21.8</v>
          </cell>
          <cell r="E17">
            <v>79.125</v>
          </cell>
          <cell r="F17">
            <v>97</v>
          </cell>
          <cell r="G17">
            <v>47</v>
          </cell>
          <cell r="H17">
            <v>15.840000000000002</v>
          </cell>
          <cell r="I17" t="str">
            <v>S</v>
          </cell>
          <cell r="J17">
            <v>30.96</v>
          </cell>
          <cell r="K17">
            <v>1</v>
          </cell>
        </row>
        <row r="18">
          <cell r="B18">
            <v>27.766666666666662</v>
          </cell>
          <cell r="C18">
            <v>34.1</v>
          </cell>
          <cell r="D18">
            <v>22.9</v>
          </cell>
          <cell r="E18">
            <v>67.791666666666671</v>
          </cell>
          <cell r="F18">
            <v>90</v>
          </cell>
          <cell r="G18">
            <v>40</v>
          </cell>
          <cell r="H18">
            <v>16.2</v>
          </cell>
          <cell r="I18" t="str">
            <v>S</v>
          </cell>
          <cell r="J18">
            <v>25.56</v>
          </cell>
          <cell r="K18">
            <v>0</v>
          </cell>
        </row>
        <row r="19">
          <cell r="B19">
            <v>26.883333333333336</v>
          </cell>
          <cell r="C19">
            <v>32.5</v>
          </cell>
          <cell r="D19">
            <v>22</v>
          </cell>
          <cell r="E19">
            <v>69.416666666666671</v>
          </cell>
          <cell r="F19">
            <v>91</v>
          </cell>
          <cell r="G19">
            <v>52</v>
          </cell>
          <cell r="H19">
            <v>22.68</v>
          </cell>
          <cell r="I19" t="str">
            <v>NE</v>
          </cell>
          <cell r="J19">
            <v>40.32</v>
          </cell>
          <cell r="K19">
            <v>0</v>
          </cell>
        </row>
        <row r="20">
          <cell r="B20">
            <v>26.170833333333338</v>
          </cell>
          <cell r="C20">
            <v>32.4</v>
          </cell>
          <cell r="D20">
            <v>20.6</v>
          </cell>
          <cell r="E20">
            <v>63.375</v>
          </cell>
          <cell r="F20">
            <v>84</v>
          </cell>
          <cell r="G20">
            <v>41</v>
          </cell>
          <cell r="H20">
            <v>24.48</v>
          </cell>
          <cell r="I20" t="str">
            <v>NE</v>
          </cell>
          <cell r="J20">
            <v>41.4</v>
          </cell>
          <cell r="K20">
            <v>0</v>
          </cell>
        </row>
        <row r="21">
          <cell r="B21">
            <v>24.258333333333336</v>
          </cell>
          <cell r="C21">
            <v>29.3</v>
          </cell>
          <cell r="D21">
            <v>20.3</v>
          </cell>
          <cell r="E21">
            <v>76.541666666666671</v>
          </cell>
          <cell r="F21">
            <v>96</v>
          </cell>
          <cell r="G21">
            <v>53</v>
          </cell>
          <cell r="H21">
            <v>29.880000000000003</v>
          </cell>
          <cell r="I21" t="str">
            <v>NE</v>
          </cell>
          <cell r="J21">
            <v>51.12</v>
          </cell>
          <cell r="K21">
            <v>28.4</v>
          </cell>
        </row>
        <row r="22">
          <cell r="B22">
            <v>24.616666666666671</v>
          </cell>
          <cell r="C22">
            <v>32.1</v>
          </cell>
          <cell r="D22">
            <v>20.6</v>
          </cell>
          <cell r="E22">
            <v>81.166666666666671</v>
          </cell>
          <cell r="F22">
            <v>96</v>
          </cell>
          <cell r="G22">
            <v>51</v>
          </cell>
          <cell r="H22">
            <v>13.68</v>
          </cell>
          <cell r="I22" t="str">
            <v>N</v>
          </cell>
          <cell r="J22">
            <v>41.4</v>
          </cell>
          <cell r="K22">
            <v>7.8000000000000007</v>
          </cell>
        </row>
        <row r="23">
          <cell r="B23">
            <v>27.129166666666666</v>
          </cell>
          <cell r="C23">
            <v>33.4</v>
          </cell>
          <cell r="D23">
            <v>22.6</v>
          </cell>
          <cell r="E23">
            <v>76.625</v>
          </cell>
          <cell r="F23">
            <v>95</v>
          </cell>
          <cell r="G23">
            <v>50</v>
          </cell>
          <cell r="H23">
            <v>10.8</v>
          </cell>
          <cell r="I23" t="str">
            <v>NO</v>
          </cell>
          <cell r="J23">
            <v>25.2</v>
          </cell>
          <cell r="K23">
            <v>1.8</v>
          </cell>
        </row>
        <row r="24">
          <cell r="B24">
            <v>27.750000000000004</v>
          </cell>
          <cell r="C24">
            <v>33.9</v>
          </cell>
          <cell r="D24">
            <v>22.7</v>
          </cell>
          <cell r="E24">
            <v>71.958333333333329</v>
          </cell>
          <cell r="F24">
            <v>91</v>
          </cell>
          <cell r="G24">
            <v>47</v>
          </cell>
          <cell r="H24">
            <v>16.2</v>
          </cell>
          <cell r="I24" t="str">
            <v>NO</v>
          </cell>
          <cell r="J24">
            <v>41.4</v>
          </cell>
          <cell r="K24">
            <v>0</v>
          </cell>
        </row>
        <row r="25">
          <cell r="B25">
            <v>26.183333333333326</v>
          </cell>
          <cell r="C25">
            <v>33.4</v>
          </cell>
          <cell r="D25">
            <v>22</v>
          </cell>
          <cell r="E25">
            <v>78.625</v>
          </cell>
          <cell r="F25">
            <v>95</v>
          </cell>
          <cell r="G25">
            <v>48</v>
          </cell>
          <cell r="H25">
            <v>28.8</v>
          </cell>
          <cell r="I25" t="str">
            <v>NO</v>
          </cell>
          <cell r="J25">
            <v>83.52</v>
          </cell>
          <cell r="K25">
            <v>9.2000000000000011</v>
          </cell>
        </row>
        <row r="26">
          <cell r="B26">
            <v>23.400000000000002</v>
          </cell>
          <cell r="C26">
            <v>24.8</v>
          </cell>
          <cell r="D26">
            <v>21.2</v>
          </cell>
          <cell r="E26">
            <v>89.833333333333329</v>
          </cell>
          <cell r="F26">
            <v>96</v>
          </cell>
          <cell r="G26">
            <v>81</v>
          </cell>
          <cell r="H26">
            <v>18.36</v>
          </cell>
          <cell r="I26" t="str">
            <v>S</v>
          </cell>
          <cell r="J26">
            <v>40.32</v>
          </cell>
          <cell r="K26">
            <v>9.6</v>
          </cell>
        </row>
        <row r="27">
          <cell r="B27">
            <v>24.170833333333331</v>
          </cell>
          <cell r="C27">
            <v>30.1</v>
          </cell>
          <cell r="D27">
            <v>20.2</v>
          </cell>
          <cell r="E27">
            <v>78</v>
          </cell>
          <cell r="F27">
            <v>90</v>
          </cell>
          <cell r="G27">
            <v>55</v>
          </cell>
          <cell r="H27">
            <v>18</v>
          </cell>
          <cell r="I27" t="str">
            <v>S</v>
          </cell>
          <cell r="J27">
            <v>39.6</v>
          </cell>
          <cell r="K27">
            <v>0.2</v>
          </cell>
        </row>
        <row r="28">
          <cell r="B28">
            <v>23.345833333333328</v>
          </cell>
          <cell r="C28">
            <v>27.4</v>
          </cell>
          <cell r="D28">
            <v>19.2</v>
          </cell>
          <cell r="E28">
            <v>78.041666666666671</v>
          </cell>
          <cell r="F28">
            <v>92</v>
          </cell>
          <cell r="G28">
            <v>64</v>
          </cell>
          <cell r="H28">
            <v>20.88</v>
          </cell>
          <cell r="I28" t="str">
            <v>L</v>
          </cell>
          <cell r="J28">
            <v>37.440000000000005</v>
          </cell>
          <cell r="K28">
            <v>0</v>
          </cell>
        </row>
        <row r="29">
          <cell r="B29">
            <v>24.574999999999999</v>
          </cell>
          <cell r="C29">
            <v>32.5</v>
          </cell>
          <cell r="D29">
            <v>21.2</v>
          </cell>
          <cell r="E29">
            <v>83.833333333333329</v>
          </cell>
          <cell r="F29">
            <v>96</v>
          </cell>
          <cell r="G29">
            <v>54</v>
          </cell>
          <cell r="H29">
            <v>16.559999999999999</v>
          </cell>
          <cell r="I29" t="str">
            <v>NE</v>
          </cell>
          <cell r="J29">
            <v>33.480000000000004</v>
          </cell>
          <cell r="K29">
            <v>19.600000000000001</v>
          </cell>
        </row>
        <row r="30">
          <cell r="B30">
            <v>26.775000000000006</v>
          </cell>
          <cell r="C30">
            <v>32.9</v>
          </cell>
          <cell r="D30">
            <v>22.9</v>
          </cell>
          <cell r="E30">
            <v>79.291666666666671</v>
          </cell>
          <cell r="F30">
            <v>93</v>
          </cell>
          <cell r="G30">
            <v>56</v>
          </cell>
          <cell r="H30">
            <v>14.76</v>
          </cell>
          <cell r="I30" t="str">
            <v>NE</v>
          </cell>
          <cell r="J30">
            <v>35.64</v>
          </cell>
          <cell r="K30">
            <v>2</v>
          </cell>
        </row>
        <row r="31">
          <cell r="B31">
            <v>26.737500000000001</v>
          </cell>
          <cell r="C31">
            <v>33.6</v>
          </cell>
          <cell r="D31">
            <v>23.3</v>
          </cell>
          <cell r="E31">
            <v>79.416666666666671</v>
          </cell>
          <cell r="F31">
            <v>94</v>
          </cell>
          <cell r="G31">
            <v>52</v>
          </cell>
          <cell r="H31">
            <v>18.720000000000002</v>
          </cell>
          <cell r="I31" t="str">
            <v>SE</v>
          </cell>
          <cell r="J31">
            <v>38.159999999999997</v>
          </cell>
          <cell r="K31">
            <v>0.4</v>
          </cell>
        </row>
        <row r="32">
          <cell r="B32">
            <v>28.212499999999995</v>
          </cell>
          <cell r="C32">
            <v>34.799999999999997</v>
          </cell>
          <cell r="D32">
            <v>22.8</v>
          </cell>
          <cell r="E32">
            <v>71.833333333333329</v>
          </cell>
          <cell r="F32">
            <v>95</v>
          </cell>
          <cell r="G32">
            <v>35</v>
          </cell>
          <cell r="H32">
            <v>20.88</v>
          </cell>
          <cell r="I32" t="str">
            <v>NO</v>
          </cell>
          <cell r="J32">
            <v>43.92</v>
          </cell>
          <cell r="K32">
            <v>0.2</v>
          </cell>
        </row>
        <row r="33">
          <cell r="B33">
            <v>26.716666666666665</v>
          </cell>
          <cell r="C33">
            <v>35.700000000000003</v>
          </cell>
          <cell r="D33">
            <v>22.4</v>
          </cell>
          <cell r="E33">
            <v>74.75</v>
          </cell>
          <cell r="F33">
            <v>89</v>
          </cell>
          <cell r="G33">
            <v>36</v>
          </cell>
          <cell r="H33">
            <v>32.76</v>
          </cell>
          <cell r="I33" t="str">
            <v>NO</v>
          </cell>
          <cell r="J33">
            <v>62.639999999999993</v>
          </cell>
          <cell r="K33">
            <v>0.2</v>
          </cell>
        </row>
        <row r="34">
          <cell r="B34">
            <v>25.937499999999996</v>
          </cell>
          <cell r="C34">
            <v>34.6</v>
          </cell>
          <cell r="D34">
            <v>20</v>
          </cell>
          <cell r="E34">
            <v>75.041666666666671</v>
          </cell>
          <cell r="F34">
            <v>95</v>
          </cell>
          <cell r="G34">
            <v>45</v>
          </cell>
          <cell r="H34">
            <v>16.559999999999999</v>
          </cell>
          <cell r="I34" t="str">
            <v>NO</v>
          </cell>
          <cell r="J34">
            <v>36.36</v>
          </cell>
          <cell r="K34">
            <v>0</v>
          </cell>
        </row>
        <row r="35">
          <cell r="B35">
            <v>27.158333333333335</v>
          </cell>
          <cell r="C35">
            <v>34.1</v>
          </cell>
          <cell r="D35">
            <v>22.4</v>
          </cell>
          <cell r="E35">
            <v>72.041666666666671</v>
          </cell>
          <cell r="F35">
            <v>89</v>
          </cell>
          <cell r="G35">
            <v>47</v>
          </cell>
          <cell r="H35">
            <v>30.6</v>
          </cell>
          <cell r="I35" t="str">
            <v>N</v>
          </cell>
          <cell r="J35">
            <v>54.36</v>
          </cell>
          <cell r="K35">
            <v>0.8</v>
          </cell>
        </row>
        <row r="36">
          <cell r="I36" t="str">
            <v>NE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25.154166666666669</v>
          </cell>
          <cell r="C5">
            <v>31.6</v>
          </cell>
          <cell r="D5">
            <v>21.7</v>
          </cell>
          <cell r="E5">
            <v>81.708333333333329</v>
          </cell>
          <cell r="F5">
            <v>96</v>
          </cell>
          <cell r="G5">
            <v>56</v>
          </cell>
          <cell r="H5">
            <v>12.6</v>
          </cell>
          <cell r="I5" t="str">
            <v>NE</v>
          </cell>
          <cell r="J5">
            <v>32.04</v>
          </cell>
          <cell r="K5">
            <v>1.4</v>
          </cell>
        </row>
        <row r="6">
          <cell r="B6">
            <v>25.012500000000006</v>
          </cell>
          <cell r="C6">
            <v>30.8</v>
          </cell>
          <cell r="D6">
            <v>23.2</v>
          </cell>
          <cell r="E6">
            <v>83.875</v>
          </cell>
          <cell r="F6">
            <v>94</v>
          </cell>
          <cell r="G6">
            <v>60</v>
          </cell>
          <cell r="H6">
            <v>19.8</v>
          </cell>
          <cell r="I6" t="str">
            <v>O</v>
          </cell>
          <cell r="J6">
            <v>39.96</v>
          </cell>
          <cell r="K6">
            <v>14.2</v>
          </cell>
        </row>
        <row r="7">
          <cell r="B7">
            <v>23.383333333333329</v>
          </cell>
          <cell r="C7">
            <v>26.6</v>
          </cell>
          <cell r="D7">
            <v>20.2</v>
          </cell>
          <cell r="E7">
            <v>82.666666666666671</v>
          </cell>
          <cell r="F7">
            <v>94</v>
          </cell>
          <cell r="G7">
            <v>68</v>
          </cell>
          <cell r="H7">
            <v>15.120000000000001</v>
          </cell>
          <cell r="I7" t="str">
            <v>SO</v>
          </cell>
          <cell r="J7">
            <v>34.56</v>
          </cell>
          <cell r="K7">
            <v>0.60000000000000009</v>
          </cell>
        </row>
        <row r="8">
          <cell r="B8">
            <v>26.420833333333334</v>
          </cell>
          <cell r="C8">
            <v>32.700000000000003</v>
          </cell>
          <cell r="D8">
            <v>22.3</v>
          </cell>
          <cell r="E8">
            <v>69.583333333333329</v>
          </cell>
          <cell r="F8">
            <v>89</v>
          </cell>
          <cell r="G8">
            <v>43</v>
          </cell>
          <cell r="H8">
            <v>13.32</v>
          </cell>
          <cell r="I8" t="str">
            <v>S</v>
          </cell>
          <cell r="J8">
            <v>32.4</v>
          </cell>
          <cell r="K8">
            <v>0</v>
          </cell>
        </row>
        <row r="9">
          <cell r="B9">
            <v>25.808333333333334</v>
          </cell>
          <cell r="C9">
            <v>30.7</v>
          </cell>
          <cell r="D9">
            <v>21.2</v>
          </cell>
          <cell r="E9">
            <v>68.083333333333329</v>
          </cell>
          <cell r="F9">
            <v>90</v>
          </cell>
          <cell r="G9">
            <v>46</v>
          </cell>
          <cell r="H9">
            <v>18</v>
          </cell>
          <cell r="I9" t="str">
            <v>L</v>
          </cell>
          <cell r="J9">
            <v>34.56</v>
          </cell>
          <cell r="K9">
            <v>0</v>
          </cell>
        </row>
        <row r="10">
          <cell r="B10">
            <v>25.754166666666663</v>
          </cell>
          <cell r="C10">
            <v>31.4</v>
          </cell>
          <cell r="D10">
            <v>20.100000000000001</v>
          </cell>
          <cell r="E10">
            <v>62.791666666666664</v>
          </cell>
          <cell r="F10">
            <v>79</v>
          </cell>
          <cell r="G10">
            <v>47</v>
          </cell>
          <cell r="H10">
            <v>17.28</v>
          </cell>
          <cell r="I10" t="str">
            <v>L</v>
          </cell>
          <cell r="J10">
            <v>37.440000000000005</v>
          </cell>
          <cell r="K10">
            <v>0</v>
          </cell>
        </row>
        <row r="11">
          <cell r="B11">
            <v>26.870833333333334</v>
          </cell>
          <cell r="C11">
            <v>33.4</v>
          </cell>
          <cell r="D11">
            <v>22.6</v>
          </cell>
          <cell r="E11">
            <v>65.708333333333329</v>
          </cell>
          <cell r="F11">
            <v>85</v>
          </cell>
          <cell r="G11">
            <v>39</v>
          </cell>
          <cell r="H11">
            <v>20.52</v>
          </cell>
          <cell r="I11" t="str">
            <v>L</v>
          </cell>
          <cell r="J11">
            <v>38.880000000000003</v>
          </cell>
          <cell r="K11">
            <v>0</v>
          </cell>
        </row>
        <row r="12">
          <cell r="B12">
            <v>24.00833333333334</v>
          </cell>
          <cell r="C12">
            <v>29.9</v>
          </cell>
          <cell r="D12">
            <v>20.8</v>
          </cell>
          <cell r="E12">
            <v>77.583333333333329</v>
          </cell>
          <cell r="F12">
            <v>89</v>
          </cell>
          <cell r="G12">
            <v>56</v>
          </cell>
          <cell r="H12">
            <v>19.440000000000001</v>
          </cell>
          <cell r="I12" t="str">
            <v>L</v>
          </cell>
          <cell r="J12">
            <v>44.28</v>
          </cell>
          <cell r="K12">
            <v>3</v>
          </cell>
        </row>
        <row r="13">
          <cell r="B13">
            <v>23.912499999999998</v>
          </cell>
          <cell r="C13">
            <v>29.2</v>
          </cell>
          <cell r="D13">
            <v>19.899999999999999</v>
          </cell>
          <cell r="E13">
            <v>82</v>
          </cell>
          <cell r="F13">
            <v>96</v>
          </cell>
          <cell r="G13">
            <v>58</v>
          </cell>
          <cell r="H13">
            <v>35.28</v>
          </cell>
          <cell r="I13" t="str">
            <v>NE</v>
          </cell>
          <cell r="J13">
            <v>64.8</v>
          </cell>
          <cell r="K13">
            <v>17.8</v>
          </cell>
        </row>
        <row r="14">
          <cell r="B14">
            <v>24.925000000000001</v>
          </cell>
          <cell r="C14">
            <v>31.5</v>
          </cell>
          <cell r="D14">
            <v>21.6</v>
          </cell>
          <cell r="E14">
            <v>83.041666666666671</v>
          </cell>
          <cell r="F14">
            <v>96</v>
          </cell>
          <cell r="G14">
            <v>53</v>
          </cell>
          <cell r="H14">
            <v>24.12</v>
          </cell>
          <cell r="I14" t="str">
            <v>NE</v>
          </cell>
          <cell r="J14">
            <v>40.680000000000007</v>
          </cell>
          <cell r="K14">
            <v>11</v>
          </cell>
        </row>
        <row r="15">
          <cell r="B15">
            <v>26.066666666666663</v>
          </cell>
          <cell r="C15">
            <v>31.7</v>
          </cell>
          <cell r="D15">
            <v>22.3</v>
          </cell>
          <cell r="E15">
            <v>79.708333333333329</v>
          </cell>
          <cell r="F15">
            <v>96</v>
          </cell>
          <cell r="G15">
            <v>54</v>
          </cell>
          <cell r="H15">
            <v>19.079999999999998</v>
          </cell>
          <cell r="I15" t="str">
            <v>NE</v>
          </cell>
          <cell r="J15">
            <v>30.6</v>
          </cell>
          <cell r="K15">
            <v>19.399999999999999</v>
          </cell>
        </row>
        <row r="16">
          <cell r="B16">
            <v>26.099999999999998</v>
          </cell>
          <cell r="C16">
            <v>32.200000000000003</v>
          </cell>
          <cell r="D16">
            <v>22.7</v>
          </cell>
          <cell r="E16">
            <v>79.291666666666671</v>
          </cell>
          <cell r="F16">
            <v>95</v>
          </cell>
          <cell r="G16">
            <v>52</v>
          </cell>
          <cell r="H16">
            <v>12.6</v>
          </cell>
          <cell r="I16" t="str">
            <v>N</v>
          </cell>
          <cell r="J16">
            <v>28.44</v>
          </cell>
          <cell r="K16">
            <v>0</v>
          </cell>
        </row>
        <row r="17">
          <cell r="B17">
            <v>26.270833333333332</v>
          </cell>
          <cell r="C17">
            <v>32</v>
          </cell>
          <cell r="D17">
            <v>22.3</v>
          </cell>
          <cell r="E17">
            <v>76.333333333333329</v>
          </cell>
          <cell r="F17">
            <v>93</v>
          </cell>
          <cell r="G17">
            <v>51</v>
          </cell>
          <cell r="H17">
            <v>16.920000000000002</v>
          </cell>
          <cell r="I17" t="str">
            <v>O</v>
          </cell>
          <cell r="J17">
            <v>30.96</v>
          </cell>
          <cell r="K17">
            <v>0.8</v>
          </cell>
        </row>
        <row r="18">
          <cell r="B18">
            <v>28.775000000000006</v>
          </cell>
          <cell r="C18">
            <v>34.700000000000003</v>
          </cell>
          <cell r="D18">
            <v>24.2</v>
          </cell>
          <cell r="E18">
            <v>65</v>
          </cell>
          <cell r="F18">
            <v>85</v>
          </cell>
          <cell r="G18">
            <v>37</v>
          </cell>
          <cell r="H18">
            <v>12.6</v>
          </cell>
          <cell r="I18" t="str">
            <v>S</v>
          </cell>
          <cell r="J18">
            <v>27</v>
          </cell>
          <cell r="K18">
            <v>0</v>
          </cell>
        </row>
        <row r="19">
          <cell r="B19">
            <v>27.616666666666664</v>
          </cell>
          <cell r="C19">
            <v>32.5</v>
          </cell>
          <cell r="D19">
            <v>23.9</v>
          </cell>
          <cell r="E19">
            <v>66.75</v>
          </cell>
          <cell r="F19">
            <v>88</v>
          </cell>
          <cell r="G19">
            <v>48</v>
          </cell>
          <cell r="H19">
            <v>20.52</v>
          </cell>
          <cell r="I19" t="str">
            <v>L</v>
          </cell>
          <cell r="J19">
            <v>38.519999999999996</v>
          </cell>
          <cell r="K19">
            <v>0</v>
          </cell>
        </row>
        <row r="20">
          <cell r="B20">
            <v>26.545833333333338</v>
          </cell>
          <cell r="C20">
            <v>32.4</v>
          </cell>
          <cell r="D20">
            <v>21.3</v>
          </cell>
          <cell r="E20">
            <v>56.291666666666664</v>
          </cell>
          <cell r="F20">
            <v>74</v>
          </cell>
          <cell r="G20">
            <v>38</v>
          </cell>
          <cell r="H20">
            <v>19.079999999999998</v>
          </cell>
          <cell r="I20" t="str">
            <v>L</v>
          </cell>
          <cell r="J20">
            <v>36.72</v>
          </cell>
          <cell r="K20">
            <v>0</v>
          </cell>
        </row>
        <row r="21">
          <cell r="B21">
            <v>26.154166666666669</v>
          </cell>
          <cell r="C21">
            <v>32.6</v>
          </cell>
          <cell r="D21">
            <v>22</v>
          </cell>
          <cell r="E21">
            <v>65.625</v>
          </cell>
          <cell r="F21">
            <v>88</v>
          </cell>
          <cell r="G21">
            <v>45</v>
          </cell>
          <cell r="H21">
            <v>15.48</v>
          </cell>
          <cell r="I21" t="str">
            <v>L</v>
          </cell>
          <cell r="J21">
            <v>43.92</v>
          </cell>
          <cell r="K21">
            <v>2.6</v>
          </cell>
        </row>
        <row r="22">
          <cell r="B22">
            <v>24.983333333333334</v>
          </cell>
          <cell r="C22">
            <v>30.9</v>
          </cell>
          <cell r="D22">
            <v>20.9</v>
          </cell>
          <cell r="E22">
            <v>78.166666666666671</v>
          </cell>
          <cell r="F22">
            <v>95</v>
          </cell>
          <cell r="G22">
            <v>51</v>
          </cell>
          <cell r="H22">
            <v>16.2</v>
          </cell>
          <cell r="I22" t="str">
            <v>L</v>
          </cell>
          <cell r="J22">
            <v>30.6</v>
          </cell>
          <cell r="K22">
            <v>3.6</v>
          </cell>
        </row>
        <row r="23">
          <cell r="B23">
            <v>27.670833333333338</v>
          </cell>
          <cell r="C23">
            <v>33.799999999999997</v>
          </cell>
          <cell r="D23">
            <v>23.2</v>
          </cell>
          <cell r="E23">
            <v>71.791666666666671</v>
          </cell>
          <cell r="F23">
            <v>95</v>
          </cell>
          <cell r="G23">
            <v>43</v>
          </cell>
          <cell r="H23">
            <v>15.840000000000002</v>
          </cell>
          <cell r="I23" t="str">
            <v>N</v>
          </cell>
          <cell r="J23">
            <v>47.16</v>
          </cell>
          <cell r="K23">
            <v>0</v>
          </cell>
        </row>
        <row r="24">
          <cell r="B24">
            <v>26.408333333333335</v>
          </cell>
          <cell r="C24">
            <v>33.4</v>
          </cell>
          <cell r="D24">
            <v>21.9</v>
          </cell>
          <cell r="E24">
            <v>73.708333333333329</v>
          </cell>
          <cell r="F24">
            <v>89</v>
          </cell>
          <cell r="G24">
            <v>46</v>
          </cell>
          <cell r="H24">
            <v>26.64</v>
          </cell>
          <cell r="I24" t="str">
            <v>N</v>
          </cell>
          <cell r="J24">
            <v>55.080000000000005</v>
          </cell>
          <cell r="K24">
            <v>0</v>
          </cell>
        </row>
        <row r="25">
          <cell r="B25">
            <v>26.816666666666666</v>
          </cell>
          <cell r="C25">
            <v>32.299999999999997</v>
          </cell>
          <cell r="D25">
            <v>23</v>
          </cell>
          <cell r="E25">
            <v>73.375</v>
          </cell>
          <cell r="F25">
            <v>90</v>
          </cell>
          <cell r="G25">
            <v>48</v>
          </cell>
          <cell r="H25">
            <v>30.240000000000002</v>
          </cell>
          <cell r="I25" t="str">
            <v>N</v>
          </cell>
          <cell r="J25">
            <v>66.960000000000008</v>
          </cell>
          <cell r="K25">
            <v>0</v>
          </cell>
        </row>
        <row r="26">
          <cell r="B26">
            <v>23.691666666666674</v>
          </cell>
          <cell r="C26">
            <v>28.3</v>
          </cell>
          <cell r="D26">
            <v>21.3</v>
          </cell>
          <cell r="E26">
            <v>89.708333333333329</v>
          </cell>
          <cell r="F26">
            <v>96</v>
          </cell>
          <cell r="G26">
            <v>65</v>
          </cell>
          <cell r="H26">
            <v>30.240000000000002</v>
          </cell>
          <cell r="I26" t="str">
            <v>NO</v>
          </cell>
          <cell r="J26">
            <v>63.72</v>
          </cell>
          <cell r="K26">
            <v>39.199999999999996</v>
          </cell>
        </row>
        <row r="27">
          <cell r="B27">
            <v>24.333333333333339</v>
          </cell>
          <cell r="C27">
            <v>29.7</v>
          </cell>
          <cell r="D27">
            <v>21.1</v>
          </cell>
          <cell r="E27">
            <v>81.666666666666671</v>
          </cell>
          <cell r="F27">
            <v>95</v>
          </cell>
          <cell r="G27">
            <v>58</v>
          </cell>
          <cell r="H27">
            <v>17.28</v>
          </cell>
          <cell r="I27" t="str">
            <v>SE</v>
          </cell>
          <cell r="J27">
            <v>36.36</v>
          </cell>
          <cell r="K27">
            <v>0.8</v>
          </cell>
        </row>
        <row r="28">
          <cell r="B28">
            <v>23.575000000000003</v>
          </cell>
          <cell r="C28">
            <v>27.8</v>
          </cell>
          <cell r="D28">
            <v>20.3</v>
          </cell>
          <cell r="E28">
            <v>77.541666666666671</v>
          </cell>
          <cell r="F28">
            <v>88</v>
          </cell>
          <cell r="G28">
            <v>63</v>
          </cell>
          <cell r="H28">
            <v>20.52</v>
          </cell>
          <cell r="I28" t="str">
            <v>L</v>
          </cell>
          <cell r="J28">
            <v>37.800000000000004</v>
          </cell>
          <cell r="K28">
            <v>0</v>
          </cell>
        </row>
        <row r="29">
          <cell r="B29">
            <v>26.112499999999997</v>
          </cell>
          <cell r="C29">
            <v>32.299999999999997</v>
          </cell>
          <cell r="D29">
            <v>22.5</v>
          </cell>
          <cell r="E29">
            <v>77.916666666666671</v>
          </cell>
          <cell r="F29">
            <v>96</v>
          </cell>
          <cell r="G29">
            <v>52</v>
          </cell>
          <cell r="H29">
            <v>15.120000000000001</v>
          </cell>
          <cell r="I29" t="str">
            <v>L</v>
          </cell>
          <cell r="J29">
            <v>28.8</v>
          </cell>
          <cell r="K29">
            <v>1.7999999999999998</v>
          </cell>
        </row>
        <row r="30">
          <cell r="B30">
            <v>27.920833333333338</v>
          </cell>
          <cell r="C30">
            <v>34.4</v>
          </cell>
          <cell r="D30">
            <v>22.5</v>
          </cell>
          <cell r="E30">
            <v>70.583333333333329</v>
          </cell>
          <cell r="F30">
            <v>90</v>
          </cell>
          <cell r="G30">
            <v>41</v>
          </cell>
          <cell r="H30">
            <v>16.920000000000002</v>
          </cell>
          <cell r="I30" t="str">
            <v>NE</v>
          </cell>
          <cell r="J30">
            <v>32.4</v>
          </cell>
          <cell r="K30">
            <v>0</v>
          </cell>
        </row>
        <row r="31">
          <cell r="B31">
            <v>29.033333333333331</v>
          </cell>
          <cell r="C31">
            <v>35</v>
          </cell>
          <cell r="D31">
            <v>24.7</v>
          </cell>
          <cell r="E31">
            <v>65.583333333333329</v>
          </cell>
          <cell r="F31">
            <v>88</v>
          </cell>
          <cell r="G31">
            <v>32</v>
          </cell>
          <cell r="H31">
            <v>11.879999999999999</v>
          </cell>
          <cell r="I31" t="str">
            <v>SE</v>
          </cell>
          <cell r="J31">
            <v>38.519999999999996</v>
          </cell>
          <cell r="K31">
            <v>0</v>
          </cell>
        </row>
        <row r="32">
          <cell r="B32">
            <v>29.295833333333324</v>
          </cell>
          <cell r="C32">
            <v>34.799999999999997</v>
          </cell>
          <cell r="D32">
            <v>24.1</v>
          </cell>
          <cell r="E32">
            <v>61.25</v>
          </cell>
          <cell r="F32">
            <v>87</v>
          </cell>
          <cell r="G32">
            <v>37</v>
          </cell>
          <cell r="H32">
            <v>19.8</v>
          </cell>
          <cell r="I32" t="str">
            <v>O</v>
          </cell>
          <cell r="J32">
            <v>45</v>
          </cell>
          <cell r="K32">
            <v>0</v>
          </cell>
        </row>
        <row r="33">
          <cell r="B33">
            <v>27.304166666666664</v>
          </cell>
          <cell r="C33">
            <v>34.299999999999997</v>
          </cell>
          <cell r="D33">
            <v>22.6</v>
          </cell>
          <cell r="E33">
            <v>69.375</v>
          </cell>
          <cell r="F33">
            <v>88</v>
          </cell>
          <cell r="G33">
            <v>45</v>
          </cell>
          <cell r="H33">
            <v>21.6</v>
          </cell>
          <cell r="I33" t="str">
            <v>NO</v>
          </cell>
          <cell r="J33">
            <v>53.64</v>
          </cell>
          <cell r="K33">
            <v>2.4</v>
          </cell>
        </row>
        <row r="34">
          <cell r="B34">
            <v>25.266666666666666</v>
          </cell>
          <cell r="C34">
            <v>33.6</v>
          </cell>
          <cell r="D34">
            <v>21.4</v>
          </cell>
          <cell r="E34">
            <v>78.916666666666671</v>
          </cell>
          <cell r="F34">
            <v>94</v>
          </cell>
          <cell r="G34">
            <v>48</v>
          </cell>
          <cell r="H34">
            <v>26.28</v>
          </cell>
          <cell r="I34" t="str">
            <v>N</v>
          </cell>
          <cell r="J34">
            <v>55.440000000000005</v>
          </cell>
          <cell r="K34">
            <v>0.8</v>
          </cell>
        </row>
        <row r="35">
          <cell r="B35">
            <v>26.304166666666664</v>
          </cell>
          <cell r="C35">
            <v>32.799999999999997</v>
          </cell>
          <cell r="D35">
            <v>22.1</v>
          </cell>
          <cell r="E35">
            <v>75.291666666666671</v>
          </cell>
          <cell r="F35">
            <v>92</v>
          </cell>
          <cell r="G35">
            <v>52</v>
          </cell>
          <cell r="H35">
            <v>27.36</v>
          </cell>
          <cell r="I35" t="str">
            <v>NE</v>
          </cell>
          <cell r="J35">
            <v>83.88000000000001</v>
          </cell>
          <cell r="K35">
            <v>2.6</v>
          </cell>
        </row>
        <row r="36">
          <cell r="I36" t="str">
            <v>L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26.312500000000004</v>
          </cell>
          <cell r="C5">
            <v>31.7</v>
          </cell>
          <cell r="D5">
            <v>23.1</v>
          </cell>
          <cell r="E5">
            <v>81.458333333333329</v>
          </cell>
          <cell r="F5">
            <v>94</v>
          </cell>
          <cell r="G5">
            <v>60</v>
          </cell>
          <cell r="H5">
            <v>16.920000000000002</v>
          </cell>
          <cell r="I5" t="str">
            <v>N</v>
          </cell>
          <cell r="J5">
            <v>34.200000000000003</v>
          </cell>
          <cell r="K5">
            <v>12.399999999999999</v>
          </cell>
        </row>
        <row r="6">
          <cell r="B6">
            <v>23.162499999999998</v>
          </cell>
          <cell r="C6">
            <v>27.4</v>
          </cell>
          <cell r="D6">
            <v>19.600000000000001</v>
          </cell>
          <cell r="E6">
            <v>77.166666666666671</v>
          </cell>
          <cell r="F6">
            <v>90</v>
          </cell>
          <cell r="G6">
            <v>61</v>
          </cell>
          <cell r="H6">
            <v>11.520000000000001</v>
          </cell>
          <cell r="I6" t="str">
            <v>SO</v>
          </cell>
          <cell r="J6">
            <v>28.44</v>
          </cell>
          <cell r="K6">
            <v>0</v>
          </cell>
        </row>
        <row r="7">
          <cell r="B7">
            <v>22.754166666666666</v>
          </cell>
          <cell r="C7">
            <v>27.6</v>
          </cell>
          <cell r="D7">
            <v>19.899999999999999</v>
          </cell>
          <cell r="E7">
            <v>75.5</v>
          </cell>
          <cell r="F7">
            <v>88</v>
          </cell>
          <cell r="G7">
            <v>58</v>
          </cell>
          <cell r="H7">
            <v>8.64</v>
          </cell>
          <cell r="I7" t="str">
            <v>SO</v>
          </cell>
          <cell r="J7">
            <v>21.96</v>
          </cell>
          <cell r="K7">
            <v>0</v>
          </cell>
        </row>
        <row r="8">
          <cell r="B8">
            <v>26.274999999999995</v>
          </cell>
          <cell r="C8">
            <v>32.9</v>
          </cell>
          <cell r="D8">
            <v>20.100000000000001</v>
          </cell>
          <cell r="E8">
            <v>69.458333333333329</v>
          </cell>
          <cell r="F8">
            <v>94</v>
          </cell>
          <cell r="G8">
            <v>43</v>
          </cell>
          <cell r="H8">
            <v>8.64</v>
          </cell>
          <cell r="I8" t="str">
            <v>SO</v>
          </cell>
          <cell r="J8">
            <v>19.8</v>
          </cell>
          <cell r="K8">
            <v>0</v>
          </cell>
        </row>
        <row r="9">
          <cell r="B9">
            <v>27.304166666666664</v>
          </cell>
          <cell r="C9">
            <v>32.799999999999997</v>
          </cell>
          <cell r="D9">
            <v>22.6</v>
          </cell>
          <cell r="E9">
            <v>67.875</v>
          </cell>
          <cell r="F9">
            <v>85</v>
          </cell>
          <cell r="G9">
            <v>48</v>
          </cell>
          <cell r="H9">
            <v>11.879999999999999</v>
          </cell>
          <cell r="I9" t="str">
            <v>L</v>
          </cell>
          <cell r="J9">
            <v>25.92</v>
          </cell>
          <cell r="K9">
            <v>0</v>
          </cell>
        </row>
        <row r="10">
          <cell r="B10">
            <v>27.758333333333336</v>
          </cell>
          <cell r="C10">
            <v>33.799999999999997</v>
          </cell>
          <cell r="D10">
            <v>21.6</v>
          </cell>
          <cell r="E10">
            <v>66.583333333333329</v>
          </cell>
          <cell r="F10">
            <v>93</v>
          </cell>
          <cell r="G10">
            <v>43</v>
          </cell>
          <cell r="H10">
            <v>16.920000000000002</v>
          </cell>
          <cell r="I10" t="str">
            <v>L</v>
          </cell>
          <cell r="J10">
            <v>59.04</v>
          </cell>
          <cell r="K10">
            <v>0</v>
          </cell>
        </row>
        <row r="11">
          <cell r="B11">
            <v>26.516666666666669</v>
          </cell>
          <cell r="C11">
            <v>32.1</v>
          </cell>
          <cell r="D11">
            <v>22.1</v>
          </cell>
          <cell r="E11">
            <v>71.916666666666671</v>
          </cell>
          <cell r="F11">
            <v>90</v>
          </cell>
          <cell r="G11">
            <v>51</v>
          </cell>
          <cell r="H11">
            <v>16.2</v>
          </cell>
          <cell r="I11" t="str">
            <v>N</v>
          </cell>
          <cell r="J11">
            <v>33.480000000000004</v>
          </cell>
          <cell r="K11">
            <v>0.8</v>
          </cell>
        </row>
        <row r="12">
          <cell r="B12">
            <v>25.021739130434778</v>
          </cell>
          <cell r="C12">
            <v>32.1</v>
          </cell>
          <cell r="D12">
            <v>20.7</v>
          </cell>
          <cell r="E12">
            <v>74.391304347826093</v>
          </cell>
          <cell r="F12">
            <v>93</v>
          </cell>
          <cell r="G12">
            <v>44</v>
          </cell>
          <cell r="H12">
            <v>14.76</v>
          </cell>
          <cell r="I12" t="str">
            <v>L</v>
          </cell>
          <cell r="J12">
            <v>28.08</v>
          </cell>
          <cell r="K12">
            <v>2.8000000000000003</v>
          </cell>
        </row>
        <row r="13">
          <cell r="B13">
            <v>24.587500000000002</v>
          </cell>
          <cell r="C13">
            <v>28.7</v>
          </cell>
          <cell r="D13">
            <v>21.5</v>
          </cell>
          <cell r="E13">
            <v>81.625</v>
          </cell>
          <cell r="F13">
            <v>94</v>
          </cell>
          <cell r="G13">
            <v>61</v>
          </cell>
          <cell r="H13">
            <v>15.120000000000001</v>
          </cell>
          <cell r="I13" t="str">
            <v>NE</v>
          </cell>
          <cell r="J13">
            <v>28.44</v>
          </cell>
          <cell r="K13">
            <v>2.4000000000000004</v>
          </cell>
        </row>
        <row r="14">
          <cell r="B14">
            <v>26.741666666666664</v>
          </cell>
          <cell r="C14">
            <v>31.1</v>
          </cell>
          <cell r="D14">
            <v>23.7</v>
          </cell>
          <cell r="E14">
            <v>77</v>
          </cell>
          <cell r="F14">
            <v>88</v>
          </cell>
          <cell r="G14">
            <v>58</v>
          </cell>
          <cell r="H14">
            <v>15.840000000000002</v>
          </cell>
          <cell r="I14" t="str">
            <v>N</v>
          </cell>
          <cell r="J14">
            <v>32.4</v>
          </cell>
          <cell r="K14">
            <v>1.4</v>
          </cell>
        </row>
        <row r="15">
          <cell r="B15">
            <v>26.787500000000005</v>
          </cell>
          <cell r="C15">
            <v>34.1</v>
          </cell>
          <cell r="D15">
            <v>23.1</v>
          </cell>
          <cell r="E15">
            <v>78.583333333333329</v>
          </cell>
          <cell r="F15">
            <v>93</v>
          </cell>
          <cell r="G15">
            <v>44</v>
          </cell>
          <cell r="H15">
            <v>24.12</v>
          </cell>
          <cell r="I15" t="str">
            <v>N</v>
          </cell>
          <cell r="J15">
            <v>50.76</v>
          </cell>
          <cell r="K15">
            <v>3.0000000000000004</v>
          </cell>
        </row>
        <row r="16">
          <cell r="B16">
            <v>25.743478260869566</v>
          </cell>
          <cell r="C16">
            <v>31.7</v>
          </cell>
          <cell r="D16">
            <v>22.4</v>
          </cell>
          <cell r="E16">
            <v>81.130434782608702</v>
          </cell>
          <cell r="F16">
            <v>94</v>
          </cell>
          <cell r="G16">
            <v>59</v>
          </cell>
          <cell r="H16">
            <v>10.08</v>
          </cell>
          <cell r="I16" t="str">
            <v>N</v>
          </cell>
          <cell r="J16">
            <v>24.840000000000003</v>
          </cell>
          <cell r="K16">
            <v>0.2</v>
          </cell>
        </row>
        <row r="17">
          <cell r="B17">
            <v>26.666666666666661</v>
          </cell>
          <cell r="C17">
            <v>33.4</v>
          </cell>
          <cell r="D17">
            <v>21.5</v>
          </cell>
          <cell r="E17">
            <v>76.541666666666671</v>
          </cell>
          <cell r="F17">
            <v>93</v>
          </cell>
          <cell r="G17">
            <v>50</v>
          </cell>
          <cell r="H17">
            <v>11.520000000000001</v>
          </cell>
          <cell r="I17" t="str">
            <v>N</v>
          </cell>
          <cell r="J17">
            <v>30.240000000000002</v>
          </cell>
          <cell r="K17">
            <v>0.4</v>
          </cell>
        </row>
        <row r="18">
          <cell r="B18">
            <v>29.024999999999995</v>
          </cell>
          <cell r="C18">
            <v>35.799999999999997</v>
          </cell>
          <cell r="D18">
            <v>24.1</v>
          </cell>
          <cell r="E18">
            <v>70.458333333333329</v>
          </cell>
          <cell r="F18">
            <v>94</v>
          </cell>
          <cell r="G18">
            <v>39</v>
          </cell>
          <cell r="H18">
            <v>13.32</v>
          </cell>
          <cell r="I18" t="str">
            <v>L</v>
          </cell>
          <cell r="J18">
            <v>21.240000000000002</v>
          </cell>
          <cell r="K18">
            <v>0</v>
          </cell>
        </row>
        <row r="19">
          <cell r="B19">
            <v>29.391666666666669</v>
          </cell>
          <cell r="C19">
            <v>35.799999999999997</v>
          </cell>
          <cell r="D19">
            <v>23.8</v>
          </cell>
          <cell r="E19">
            <v>69.625</v>
          </cell>
          <cell r="F19">
            <v>94</v>
          </cell>
          <cell r="G19">
            <v>40</v>
          </cell>
          <cell r="H19">
            <v>13.68</v>
          </cell>
          <cell r="I19" t="str">
            <v>L</v>
          </cell>
          <cell r="J19">
            <v>23.400000000000002</v>
          </cell>
          <cell r="K19">
            <v>0</v>
          </cell>
        </row>
        <row r="20">
          <cell r="B20">
            <v>28.200000000000003</v>
          </cell>
          <cell r="C20">
            <v>33.6</v>
          </cell>
          <cell r="D20">
            <v>25</v>
          </cell>
          <cell r="E20">
            <v>72.625</v>
          </cell>
          <cell r="F20">
            <v>88</v>
          </cell>
          <cell r="G20">
            <v>51</v>
          </cell>
          <cell r="H20">
            <v>13.32</v>
          </cell>
          <cell r="I20" t="str">
            <v>N</v>
          </cell>
          <cell r="J20">
            <v>28.8</v>
          </cell>
          <cell r="K20">
            <v>0.2</v>
          </cell>
        </row>
        <row r="21">
          <cell r="B21">
            <v>24.762499999999992</v>
          </cell>
          <cell r="C21">
            <v>31.4</v>
          </cell>
          <cell r="D21">
            <v>22.5</v>
          </cell>
          <cell r="E21">
            <v>84.083333333333329</v>
          </cell>
          <cell r="F21">
            <v>94</v>
          </cell>
          <cell r="G21">
            <v>58</v>
          </cell>
          <cell r="H21">
            <v>14.04</v>
          </cell>
          <cell r="I21" t="str">
            <v>NO</v>
          </cell>
          <cell r="J21">
            <v>49.680000000000007</v>
          </cell>
          <cell r="K21">
            <v>46.6</v>
          </cell>
        </row>
        <row r="22">
          <cell r="B22">
            <v>25.773913043478263</v>
          </cell>
          <cell r="C22">
            <v>32</v>
          </cell>
          <cell r="D22">
            <v>22</v>
          </cell>
          <cell r="E22">
            <v>80.260869565217391</v>
          </cell>
          <cell r="F22">
            <v>95</v>
          </cell>
          <cell r="G22">
            <v>55</v>
          </cell>
          <cell r="H22">
            <v>10.08</v>
          </cell>
          <cell r="I22" t="str">
            <v>SE</v>
          </cell>
          <cell r="J22">
            <v>21.6</v>
          </cell>
          <cell r="K22">
            <v>1.8</v>
          </cell>
        </row>
        <row r="23">
          <cell r="B23">
            <v>27.112499999999997</v>
          </cell>
          <cell r="C23">
            <v>32.5</v>
          </cell>
          <cell r="D23">
            <v>22.9</v>
          </cell>
          <cell r="E23">
            <v>76.666666666666671</v>
          </cell>
          <cell r="F23">
            <v>95</v>
          </cell>
          <cell r="G23">
            <v>51</v>
          </cell>
          <cell r="H23">
            <v>11.520000000000001</v>
          </cell>
          <cell r="I23" t="str">
            <v>NE</v>
          </cell>
          <cell r="J23">
            <v>20.88</v>
          </cell>
          <cell r="K23">
            <v>0</v>
          </cell>
        </row>
        <row r="24">
          <cell r="B24">
            <v>26.695833333333336</v>
          </cell>
          <cell r="C24">
            <v>32.6</v>
          </cell>
          <cell r="D24">
            <v>23.1</v>
          </cell>
          <cell r="E24">
            <v>77.708333333333329</v>
          </cell>
          <cell r="F24">
            <v>92</v>
          </cell>
          <cell r="G24">
            <v>54</v>
          </cell>
          <cell r="H24">
            <v>16.559999999999999</v>
          </cell>
          <cell r="I24" t="str">
            <v>NE</v>
          </cell>
          <cell r="J24">
            <v>63.360000000000007</v>
          </cell>
          <cell r="K24">
            <v>19.8</v>
          </cell>
        </row>
        <row r="25">
          <cell r="B25">
            <v>26.195833333333326</v>
          </cell>
          <cell r="C25">
            <v>31.4</v>
          </cell>
          <cell r="D25">
            <v>22.7</v>
          </cell>
          <cell r="E25">
            <v>81.708333333333329</v>
          </cell>
          <cell r="F25">
            <v>95</v>
          </cell>
          <cell r="G25">
            <v>58</v>
          </cell>
          <cell r="H25">
            <v>20.88</v>
          </cell>
          <cell r="I25" t="str">
            <v>N</v>
          </cell>
          <cell r="J25">
            <v>55.800000000000004</v>
          </cell>
          <cell r="K25">
            <v>21.6</v>
          </cell>
        </row>
        <row r="26">
          <cell r="B26">
            <v>24.587500000000002</v>
          </cell>
          <cell r="C26">
            <v>27.6</v>
          </cell>
          <cell r="D26">
            <v>21.8</v>
          </cell>
          <cell r="E26">
            <v>85.875</v>
          </cell>
          <cell r="F26">
            <v>95</v>
          </cell>
          <cell r="G26">
            <v>69</v>
          </cell>
          <cell r="H26">
            <v>11.520000000000001</v>
          </cell>
          <cell r="I26" t="str">
            <v>N</v>
          </cell>
          <cell r="J26">
            <v>33.840000000000003</v>
          </cell>
          <cell r="K26">
            <v>10.999999999999998</v>
          </cell>
        </row>
        <row r="27">
          <cell r="B27">
            <v>24.441666666666666</v>
          </cell>
          <cell r="C27">
            <v>30.4</v>
          </cell>
          <cell r="D27">
            <v>19.7</v>
          </cell>
          <cell r="E27">
            <v>75.666666666666671</v>
          </cell>
          <cell r="F27">
            <v>92</v>
          </cell>
          <cell r="G27">
            <v>56</v>
          </cell>
          <cell r="H27">
            <v>9.7200000000000006</v>
          </cell>
          <cell r="I27" t="str">
            <v>SO</v>
          </cell>
          <cell r="J27">
            <v>26.64</v>
          </cell>
          <cell r="K27">
            <v>0</v>
          </cell>
        </row>
        <row r="28">
          <cell r="B28">
            <v>25.682608695652167</v>
          </cell>
          <cell r="C28">
            <v>30.4</v>
          </cell>
          <cell r="D28">
            <v>22.3</v>
          </cell>
          <cell r="E28">
            <v>76.086956521739125</v>
          </cell>
          <cell r="F28">
            <v>93</v>
          </cell>
          <cell r="G28">
            <v>58</v>
          </cell>
          <cell r="H28">
            <v>7.9200000000000008</v>
          </cell>
          <cell r="I28" t="str">
            <v>SE</v>
          </cell>
          <cell r="J28">
            <v>23.759999999999998</v>
          </cell>
          <cell r="K28">
            <v>1.6</v>
          </cell>
        </row>
        <row r="29">
          <cell r="B29">
            <v>27.004347826086963</v>
          </cell>
          <cell r="C29">
            <v>32.5</v>
          </cell>
          <cell r="D29">
            <v>23.3</v>
          </cell>
          <cell r="E29">
            <v>75.173913043478265</v>
          </cell>
          <cell r="F29">
            <v>89</v>
          </cell>
          <cell r="G29">
            <v>53</v>
          </cell>
          <cell r="H29">
            <v>17.64</v>
          </cell>
          <cell r="I29" t="str">
            <v>L</v>
          </cell>
          <cell r="J29">
            <v>30.240000000000002</v>
          </cell>
          <cell r="K29">
            <v>0</v>
          </cell>
        </row>
        <row r="30">
          <cell r="B30">
            <v>28.4</v>
          </cell>
          <cell r="C30">
            <v>33.9</v>
          </cell>
          <cell r="D30">
            <v>23.8</v>
          </cell>
          <cell r="E30">
            <v>70.304347826086953</v>
          </cell>
          <cell r="F30">
            <v>91</v>
          </cell>
          <cell r="G30">
            <v>45</v>
          </cell>
          <cell r="H30">
            <v>16.2</v>
          </cell>
          <cell r="I30" t="str">
            <v>N</v>
          </cell>
          <cell r="J30">
            <v>30.240000000000002</v>
          </cell>
          <cell r="K30">
            <v>0</v>
          </cell>
        </row>
        <row r="31">
          <cell r="B31">
            <v>28.441666666666674</v>
          </cell>
          <cell r="C31">
            <v>33.5</v>
          </cell>
          <cell r="D31">
            <v>23</v>
          </cell>
          <cell r="E31">
            <v>71.916666666666671</v>
          </cell>
          <cell r="F31">
            <v>94</v>
          </cell>
          <cell r="G31">
            <v>50</v>
          </cell>
          <cell r="H31">
            <v>14.4</v>
          </cell>
          <cell r="I31" t="str">
            <v>N</v>
          </cell>
          <cell r="J31">
            <v>25.92</v>
          </cell>
          <cell r="K31">
            <v>0</v>
          </cell>
        </row>
        <row r="32">
          <cell r="B32">
            <v>28.720833333333331</v>
          </cell>
          <cell r="C32">
            <v>34.700000000000003</v>
          </cell>
          <cell r="D32">
            <v>23.1</v>
          </cell>
          <cell r="E32">
            <v>70.375</v>
          </cell>
          <cell r="F32">
            <v>95</v>
          </cell>
          <cell r="G32">
            <v>38</v>
          </cell>
          <cell r="H32">
            <v>15.840000000000002</v>
          </cell>
          <cell r="I32" t="str">
            <v>N</v>
          </cell>
          <cell r="J32">
            <v>30.240000000000002</v>
          </cell>
          <cell r="K32">
            <v>0</v>
          </cell>
        </row>
        <row r="33">
          <cell r="B33">
            <v>27.862499999999994</v>
          </cell>
          <cell r="C33">
            <v>34</v>
          </cell>
          <cell r="D33">
            <v>22.1</v>
          </cell>
          <cell r="E33">
            <v>71.166666666666671</v>
          </cell>
          <cell r="F33">
            <v>91</v>
          </cell>
          <cell r="G33">
            <v>49</v>
          </cell>
          <cell r="H33">
            <v>22.32</v>
          </cell>
          <cell r="I33" t="str">
            <v>N</v>
          </cell>
          <cell r="J33">
            <v>66.960000000000008</v>
          </cell>
          <cell r="K33">
            <v>10.799999999999999</v>
          </cell>
        </row>
        <row r="34">
          <cell r="B34">
            <v>27.958333333333343</v>
          </cell>
          <cell r="C34">
            <v>34.799999999999997</v>
          </cell>
          <cell r="D34">
            <v>22.7</v>
          </cell>
          <cell r="E34">
            <v>71.458333333333329</v>
          </cell>
          <cell r="F34">
            <v>90</v>
          </cell>
          <cell r="G34">
            <v>46</v>
          </cell>
          <cell r="H34">
            <v>16.559999999999999</v>
          </cell>
          <cell r="I34" t="str">
            <v>N</v>
          </cell>
          <cell r="J34">
            <v>36.72</v>
          </cell>
          <cell r="K34">
            <v>0</v>
          </cell>
        </row>
        <row r="35">
          <cell r="B35">
            <v>29.230434782608704</v>
          </cell>
          <cell r="C35">
            <v>33.4</v>
          </cell>
          <cell r="D35">
            <v>25.6</v>
          </cell>
          <cell r="E35">
            <v>67.782608695652172</v>
          </cell>
          <cell r="F35">
            <v>85</v>
          </cell>
          <cell r="G35">
            <v>48</v>
          </cell>
          <cell r="H35">
            <v>24.12</v>
          </cell>
          <cell r="I35" t="str">
            <v>N</v>
          </cell>
          <cell r="J35">
            <v>50.76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24.845833333333335</v>
          </cell>
          <cell r="C5">
            <v>30.4</v>
          </cell>
          <cell r="D5">
            <v>22.9</v>
          </cell>
          <cell r="E5">
            <v>86.791666666666671</v>
          </cell>
          <cell r="F5">
            <v>95</v>
          </cell>
          <cell r="G5">
            <v>65</v>
          </cell>
          <cell r="H5">
            <v>11.520000000000001</v>
          </cell>
          <cell r="I5" t="str">
            <v>NE</v>
          </cell>
          <cell r="J5">
            <v>28.08</v>
          </cell>
          <cell r="K5">
            <v>11.2</v>
          </cell>
        </row>
        <row r="6">
          <cell r="B6">
            <v>23.520833333333329</v>
          </cell>
          <cell r="C6">
            <v>28.3</v>
          </cell>
          <cell r="D6">
            <v>21.3</v>
          </cell>
          <cell r="E6">
            <v>91.25</v>
          </cell>
          <cell r="F6">
            <v>96</v>
          </cell>
          <cell r="G6">
            <v>72</v>
          </cell>
          <cell r="H6">
            <v>12.6</v>
          </cell>
          <cell r="I6" t="str">
            <v>SO</v>
          </cell>
          <cell r="J6">
            <v>28.8</v>
          </cell>
          <cell r="K6">
            <v>1</v>
          </cell>
        </row>
        <row r="7">
          <cell r="B7">
            <v>22.537499999999998</v>
          </cell>
          <cell r="C7">
            <v>26.6</v>
          </cell>
          <cell r="D7">
            <v>20.399999999999999</v>
          </cell>
          <cell r="E7">
            <v>81.958333333333329</v>
          </cell>
          <cell r="F7">
            <v>91</v>
          </cell>
          <cell r="G7">
            <v>64</v>
          </cell>
          <cell r="H7">
            <v>11.520000000000001</v>
          </cell>
          <cell r="I7" t="str">
            <v>SO</v>
          </cell>
          <cell r="J7">
            <v>27.720000000000002</v>
          </cell>
          <cell r="K7">
            <v>0</v>
          </cell>
        </row>
        <row r="8">
          <cell r="B8">
            <v>25.395833333333332</v>
          </cell>
          <cell r="C8">
            <v>32.299999999999997</v>
          </cell>
          <cell r="D8">
            <v>19.5</v>
          </cell>
          <cell r="E8">
            <v>70.375</v>
          </cell>
          <cell r="F8">
            <v>92</v>
          </cell>
          <cell r="G8">
            <v>44</v>
          </cell>
          <cell r="H8">
            <v>5.04</v>
          </cell>
          <cell r="I8" t="str">
            <v>SO</v>
          </cell>
          <cell r="J8">
            <v>21.240000000000002</v>
          </cell>
          <cell r="K8">
            <v>0</v>
          </cell>
        </row>
        <row r="9">
          <cell r="B9">
            <v>25.370833333333334</v>
          </cell>
          <cell r="C9">
            <v>31.2</v>
          </cell>
          <cell r="D9">
            <v>21.5</v>
          </cell>
          <cell r="E9">
            <v>68.875</v>
          </cell>
          <cell r="F9">
            <v>87</v>
          </cell>
          <cell r="G9">
            <v>46</v>
          </cell>
          <cell r="H9">
            <v>5.7600000000000007</v>
          </cell>
          <cell r="I9" t="str">
            <v>L</v>
          </cell>
          <cell r="J9">
            <v>33.840000000000003</v>
          </cell>
          <cell r="K9">
            <v>0</v>
          </cell>
        </row>
        <row r="10">
          <cell r="B10">
            <v>26.208333333333339</v>
          </cell>
          <cell r="C10">
            <v>32.9</v>
          </cell>
          <cell r="D10">
            <v>20.7</v>
          </cell>
          <cell r="E10">
            <v>62.25</v>
          </cell>
          <cell r="F10">
            <v>80</v>
          </cell>
          <cell r="G10">
            <v>40</v>
          </cell>
          <cell r="H10">
            <v>5.4</v>
          </cell>
          <cell r="I10" t="str">
            <v>L</v>
          </cell>
          <cell r="J10">
            <v>36</v>
          </cell>
          <cell r="K10">
            <v>0</v>
          </cell>
        </row>
        <row r="11">
          <cell r="B11">
            <v>27.074999999999992</v>
          </cell>
          <cell r="C11">
            <v>33.9</v>
          </cell>
          <cell r="D11">
            <v>22</v>
          </cell>
          <cell r="E11">
            <v>64.833333333333329</v>
          </cell>
          <cell r="F11">
            <v>88</v>
          </cell>
          <cell r="G11">
            <v>39</v>
          </cell>
          <cell r="H11">
            <v>15.840000000000002</v>
          </cell>
          <cell r="I11" t="str">
            <v>NE</v>
          </cell>
          <cell r="J11">
            <v>41.04</v>
          </cell>
          <cell r="K11">
            <v>0</v>
          </cell>
        </row>
        <row r="12">
          <cell r="B12">
            <v>23.870833333333334</v>
          </cell>
          <cell r="C12">
            <v>31</v>
          </cell>
          <cell r="D12">
            <v>19.600000000000001</v>
          </cell>
          <cell r="E12">
            <v>76.875</v>
          </cell>
          <cell r="F12">
            <v>93</v>
          </cell>
          <cell r="G12">
            <v>48</v>
          </cell>
          <cell r="H12">
            <v>8.2799999999999994</v>
          </cell>
          <cell r="I12" t="str">
            <v>NE</v>
          </cell>
          <cell r="J12">
            <v>32.76</v>
          </cell>
          <cell r="K12">
            <v>5.8000000000000007</v>
          </cell>
        </row>
        <row r="13">
          <cell r="B13">
            <v>24.545833333333334</v>
          </cell>
          <cell r="C13">
            <v>31.5</v>
          </cell>
          <cell r="D13">
            <v>20.8</v>
          </cell>
          <cell r="E13">
            <v>77.791666666666671</v>
          </cell>
          <cell r="F13">
            <v>93</v>
          </cell>
          <cell r="G13">
            <v>50</v>
          </cell>
          <cell r="H13">
            <v>5.7600000000000007</v>
          </cell>
          <cell r="I13" t="str">
            <v>N</v>
          </cell>
          <cell r="J13">
            <v>29.16</v>
          </cell>
          <cell r="K13">
            <v>0</v>
          </cell>
        </row>
        <row r="14">
          <cell r="B14">
            <v>25.854166666666668</v>
          </cell>
          <cell r="C14">
            <v>32.9</v>
          </cell>
          <cell r="D14">
            <v>21.1</v>
          </cell>
          <cell r="E14">
            <v>76.916666666666671</v>
          </cell>
          <cell r="F14">
            <v>95</v>
          </cell>
          <cell r="G14">
            <v>47</v>
          </cell>
          <cell r="H14">
            <v>4.6800000000000006</v>
          </cell>
          <cell r="I14" t="str">
            <v>N</v>
          </cell>
          <cell r="J14">
            <v>32.76</v>
          </cell>
          <cell r="K14">
            <v>0.2</v>
          </cell>
        </row>
        <row r="15">
          <cell r="B15">
            <v>25.783333333333328</v>
          </cell>
          <cell r="C15">
            <v>32.200000000000003</v>
          </cell>
          <cell r="D15">
            <v>22</v>
          </cell>
          <cell r="E15">
            <v>78.416666666666671</v>
          </cell>
          <cell r="F15">
            <v>94</v>
          </cell>
          <cell r="G15">
            <v>53</v>
          </cell>
          <cell r="H15">
            <v>2.16</v>
          </cell>
          <cell r="I15" t="str">
            <v>L</v>
          </cell>
          <cell r="J15">
            <v>24.48</v>
          </cell>
          <cell r="K15">
            <v>0</v>
          </cell>
        </row>
        <row r="16">
          <cell r="B16">
            <v>25.016666666666662</v>
          </cell>
          <cell r="C16">
            <v>32.700000000000003</v>
          </cell>
          <cell r="D16">
            <v>22.5</v>
          </cell>
          <cell r="E16">
            <v>85.166666666666671</v>
          </cell>
          <cell r="F16">
            <v>94</v>
          </cell>
          <cell r="G16">
            <v>51</v>
          </cell>
          <cell r="H16">
            <v>0.36000000000000004</v>
          </cell>
          <cell r="I16" t="str">
            <v>N</v>
          </cell>
          <cell r="J16">
            <v>36.72</v>
          </cell>
          <cell r="K16">
            <v>16.599999999999998</v>
          </cell>
        </row>
        <row r="17">
          <cell r="B17">
            <v>25.887499999999999</v>
          </cell>
          <cell r="C17">
            <v>32.700000000000003</v>
          </cell>
          <cell r="D17">
            <v>21.2</v>
          </cell>
          <cell r="E17">
            <v>79.208333333333329</v>
          </cell>
          <cell r="F17">
            <v>96</v>
          </cell>
          <cell r="G17">
            <v>47</v>
          </cell>
          <cell r="H17">
            <v>3.24</v>
          </cell>
          <cell r="I17" t="str">
            <v>O</v>
          </cell>
          <cell r="J17">
            <v>23.040000000000003</v>
          </cell>
          <cell r="K17">
            <v>3</v>
          </cell>
        </row>
        <row r="18">
          <cell r="B18">
            <v>27.925000000000001</v>
          </cell>
          <cell r="C18">
            <v>34.4</v>
          </cell>
          <cell r="D18">
            <v>22.1</v>
          </cell>
          <cell r="E18">
            <v>67.5</v>
          </cell>
          <cell r="F18">
            <v>94</v>
          </cell>
          <cell r="G18">
            <v>38</v>
          </cell>
          <cell r="H18">
            <v>2.16</v>
          </cell>
          <cell r="I18" t="str">
            <v>S</v>
          </cell>
          <cell r="J18">
            <v>16.2</v>
          </cell>
          <cell r="K18">
            <v>0</v>
          </cell>
        </row>
        <row r="19">
          <cell r="B19">
            <v>27.375</v>
          </cell>
          <cell r="C19">
            <v>33.5</v>
          </cell>
          <cell r="D19">
            <v>22.4</v>
          </cell>
          <cell r="E19">
            <v>68.416666666666671</v>
          </cell>
          <cell r="F19">
            <v>89</v>
          </cell>
          <cell r="G19">
            <v>46</v>
          </cell>
          <cell r="H19">
            <v>16.559999999999999</v>
          </cell>
          <cell r="I19" t="str">
            <v>NE</v>
          </cell>
          <cell r="J19">
            <v>39.24</v>
          </cell>
          <cell r="K19">
            <v>0</v>
          </cell>
        </row>
        <row r="20">
          <cell r="B20">
            <v>27.420833333333334</v>
          </cell>
          <cell r="C20">
            <v>33.5</v>
          </cell>
          <cell r="D20">
            <v>22.5</v>
          </cell>
          <cell r="E20">
            <v>56.875</v>
          </cell>
          <cell r="F20">
            <v>76</v>
          </cell>
          <cell r="G20">
            <v>37</v>
          </cell>
          <cell r="H20">
            <v>11.520000000000001</v>
          </cell>
          <cell r="I20" t="str">
            <v>NE</v>
          </cell>
          <cell r="J20">
            <v>40.680000000000007</v>
          </cell>
          <cell r="K20">
            <v>0</v>
          </cell>
        </row>
        <row r="21">
          <cell r="B21">
            <v>25.658333333333335</v>
          </cell>
          <cell r="C21">
            <v>32.200000000000003</v>
          </cell>
          <cell r="D21">
            <v>21</v>
          </cell>
          <cell r="E21">
            <v>67.5</v>
          </cell>
          <cell r="F21">
            <v>95</v>
          </cell>
          <cell r="G21">
            <v>45</v>
          </cell>
          <cell r="H21">
            <v>5.04</v>
          </cell>
          <cell r="I21" t="str">
            <v>NE</v>
          </cell>
          <cell r="J21">
            <v>27.720000000000002</v>
          </cell>
          <cell r="K21">
            <v>8.6</v>
          </cell>
        </row>
        <row r="22">
          <cell r="B22">
            <v>24.837500000000002</v>
          </cell>
          <cell r="C22">
            <v>31.4</v>
          </cell>
          <cell r="D22">
            <v>20.9</v>
          </cell>
          <cell r="E22">
            <v>80.75</v>
          </cell>
          <cell r="F22">
            <v>96</v>
          </cell>
          <cell r="G22">
            <v>50</v>
          </cell>
          <cell r="H22">
            <v>0.36000000000000004</v>
          </cell>
          <cell r="I22" t="str">
            <v>O</v>
          </cell>
          <cell r="J22">
            <v>10.44</v>
          </cell>
          <cell r="K22">
            <v>4.2</v>
          </cell>
        </row>
        <row r="23">
          <cell r="B23">
            <v>27.395833333333332</v>
          </cell>
          <cell r="C23">
            <v>34.200000000000003</v>
          </cell>
          <cell r="D23">
            <v>22.5</v>
          </cell>
          <cell r="E23">
            <v>73.708333333333329</v>
          </cell>
          <cell r="F23">
            <v>95</v>
          </cell>
          <cell r="G23">
            <v>44</v>
          </cell>
          <cell r="H23">
            <v>4.32</v>
          </cell>
          <cell r="I23" t="str">
            <v>N</v>
          </cell>
          <cell r="J23">
            <v>23.759999999999998</v>
          </cell>
          <cell r="K23">
            <v>0.8</v>
          </cell>
        </row>
        <row r="24">
          <cell r="B24">
            <v>26.579166666666666</v>
          </cell>
          <cell r="C24">
            <v>34.1</v>
          </cell>
          <cell r="D24">
            <v>22</v>
          </cell>
          <cell r="E24">
            <v>74.916666666666671</v>
          </cell>
          <cell r="F24">
            <v>91</v>
          </cell>
          <cell r="G24">
            <v>45</v>
          </cell>
          <cell r="H24">
            <v>11.520000000000001</v>
          </cell>
          <cell r="I24" t="str">
            <v>N</v>
          </cell>
          <cell r="J24">
            <v>37.440000000000005</v>
          </cell>
          <cell r="K24">
            <v>2</v>
          </cell>
        </row>
        <row r="25">
          <cell r="B25">
            <v>26.145833333333332</v>
          </cell>
          <cell r="C25">
            <v>32.6</v>
          </cell>
          <cell r="D25">
            <v>23.2</v>
          </cell>
          <cell r="E25">
            <v>78.625</v>
          </cell>
          <cell r="F25">
            <v>91</v>
          </cell>
          <cell r="G25">
            <v>48</v>
          </cell>
          <cell r="H25">
            <v>19.079999999999998</v>
          </cell>
          <cell r="I25" t="str">
            <v>N</v>
          </cell>
          <cell r="J25">
            <v>57.6</v>
          </cell>
          <cell r="K25">
            <v>3.2</v>
          </cell>
        </row>
        <row r="26">
          <cell r="B26">
            <v>23.162499999999994</v>
          </cell>
          <cell r="C26">
            <v>25.1</v>
          </cell>
          <cell r="D26">
            <v>20.100000000000001</v>
          </cell>
          <cell r="E26">
            <v>89.875</v>
          </cell>
          <cell r="F26">
            <v>96</v>
          </cell>
          <cell r="G26">
            <v>81</v>
          </cell>
          <cell r="H26">
            <v>3.9600000000000004</v>
          </cell>
          <cell r="I26" t="str">
            <v>N</v>
          </cell>
          <cell r="J26">
            <v>25.92</v>
          </cell>
          <cell r="K26">
            <v>54.6</v>
          </cell>
        </row>
        <row r="27">
          <cell r="B27">
            <v>24.066666666666663</v>
          </cell>
          <cell r="C27">
            <v>30.7</v>
          </cell>
          <cell r="D27">
            <v>20.6</v>
          </cell>
          <cell r="E27">
            <v>76.375</v>
          </cell>
          <cell r="F27">
            <v>87</v>
          </cell>
          <cell r="G27">
            <v>54</v>
          </cell>
          <cell r="H27">
            <v>10.08</v>
          </cell>
          <cell r="I27" t="str">
            <v>S</v>
          </cell>
          <cell r="J27">
            <v>28.08</v>
          </cell>
          <cell r="K27">
            <v>0</v>
          </cell>
        </row>
        <row r="28">
          <cell r="B28">
            <v>23.399999999999995</v>
          </cell>
          <cell r="C28">
            <v>27.2</v>
          </cell>
          <cell r="D28">
            <v>20.3</v>
          </cell>
          <cell r="E28">
            <v>79.75</v>
          </cell>
          <cell r="F28">
            <v>95</v>
          </cell>
          <cell r="G28">
            <v>64</v>
          </cell>
          <cell r="H28">
            <v>7.5600000000000005</v>
          </cell>
          <cell r="I28" t="str">
            <v>L</v>
          </cell>
          <cell r="J28">
            <v>34.200000000000003</v>
          </cell>
          <cell r="K28">
            <v>13.6</v>
          </cell>
        </row>
        <row r="29">
          <cell r="B29">
            <v>25.4375</v>
          </cell>
          <cell r="C29">
            <v>32</v>
          </cell>
          <cell r="D29">
            <v>22.1</v>
          </cell>
          <cell r="E29">
            <v>80.75</v>
          </cell>
          <cell r="F29">
            <v>95</v>
          </cell>
          <cell r="G29">
            <v>55</v>
          </cell>
          <cell r="H29">
            <v>7.5600000000000005</v>
          </cell>
          <cell r="I29" t="str">
            <v>L</v>
          </cell>
          <cell r="J29">
            <v>25.2</v>
          </cell>
          <cell r="K29">
            <v>0.60000000000000009</v>
          </cell>
        </row>
        <row r="30">
          <cell r="B30">
            <v>28.066666666666666</v>
          </cell>
          <cell r="C30">
            <v>34.200000000000003</v>
          </cell>
          <cell r="D30">
            <v>23.3</v>
          </cell>
          <cell r="E30">
            <v>70.291666666666671</v>
          </cell>
          <cell r="F30">
            <v>88</v>
          </cell>
          <cell r="G30">
            <v>47</v>
          </cell>
          <cell r="H30">
            <v>8.2799999999999994</v>
          </cell>
          <cell r="I30" t="str">
            <v>N</v>
          </cell>
          <cell r="J30">
            <v>29.880000000000003</v>
          </cell>
          <cell r="K30">
            <v>0</v>
          </cell>
        </row>
        <row r="31">
          <cell r="B31">
            <v>28.250000000000004</v>
          </cell>
          <cell r="C31">
            <v>34.4</v>
          </cell>
          <cell r="D31">
            <v>23.2</v>
          </cell>
          <cell r="E31">
            <v>71.208333333333329</v>
          </cell>
          <cell r="F31">
            <v>92</v>
          </cell>
          <cell r="G31">
            <v>42</v>
          </cell>
          <cell r="H31">
            <v>3.6</v>
          </cell>
          <cell r="I31" t="str">
            <v>N</v>
          </cell>
          <cell r="J31">
            <v>18.720000000000002</v>
          </cell>
          <cell r="K31">
            <v>0</v>
          </cell>
        </row>
        <row r="32">
          <cell r="B32">
            <v>28.841666666666658</v>
          </cell>
          <cell r="C32">
            <v>34.9</v>
          </cell>
          <cell r="D32">
            <v>23.4</v>
          </cell>
          <cell r="E32">
            <v>70.291666666666671</v>
          </cell>
          <cell r="F32">
            <v>95</v>
          </cell>
          <cell r="G32">
            <v>40</v>
          </cell>
          <cell r="H32">
            <v>1.4400000000000002</v>
          </cell>
          <cell r="I32" t="str">
            <v>N</v>
          </cell>
          <cell r="J32">
            <v>23.400000000000002</v>
          </cell>
          <cell r="K32">
            <v>0</v>
          </cell>
        </row>
        <row r="33">
          <cell r="B33">
            <v>28.099999999999994</v>
          </cell>
          <cell r="C33">
            <v>36.4</v>
          </cell>
          <cell r="D33">
            <v>22.1</v>
          </cell>
          <cell r="E33">
            <v>70</v>
          </cell>
          <cell r="F33">
            <v>95</v>
          </cell>
          <cell r="G33">
            <v>35</v>
          </cell>
          <cell r="H33">
            <v>10.08</v>
          </cell>
          <cell r="I33" t="str">
            <v>NO</v>
          </cell>
          <cell r="J33">
            <v>40.680000000000007</v>
          </cell>
          <cell r="K33">
            <v>27.200000000000003</v>
          </cell>
        </row>
        <row r="34">
          <cell r="B34">
            <v>26.545833333333331</v>
          </cell>
          <cell r="C34">
            <v>34.5</v>
          </cell>
          <cell r="D34">
            <v>21.1</v>
          </cell>
          <cell r="E34">
            <v>75.916666666666671</v>
          </cell>
          <cell r="F34">
            <v>95</v>
          </cell>
          <cell r="G34">
            <v>48</v>
          </cell>
          <cell r="H34">
            <v>12.24</v>
          </cell>
          <cell r="I34" t="str">
            <v>N</v>
          </cell>
          <cell r="J34">
            <v>39.24</v>
          </cell>
          <cell r="K34">
            <v>0.8</v>
          </cell>
        </row>
        <row r="35">
          <cell r="B35">
            <v>27.037500000000005</v>
          </cell>
          <cell r="C35">
            <v>31.6</v>
          </cell>
          <cell r="D35">
            <v>22.3</v>
          </cell>
          <cell r="E35">
            <v>73.541666666666671</v>
          </cell>
          <cell r="F35">
            <v>90</v>
          </cell>
          <cell r="G35">
            <v>56</v>
          </cell>
          <cell r="H35">
            <v>16.2</v>
          </cell>
          <cell r="I35" t="str">
            <v>N</v>
          </cell>
          <cell r="J35">
            <v>44.28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24.345833333333328</v>
          </cell>
          <cell r="C5">
            <v>30.6</v>
          </cell>
          <cell r="D5">
            <v>21.9</v>
          </cell>
          <cell r="E5">
            <v>93.208333333333329</v>
          </cell>
          <cell r="F5">
            <v>98</v>
          </cell>
          <cell r="G5">
            <v>66</v>
          </cell>
          <cell r="H5">
            <v>19.8</v>
          </cell>
          <cell r="I5" t="str">
            <v>SO</v>
          </cell>
          <cell r="J5">
            <v>41.76</v>
          </cell>
          <cell r="K5">
            <v>20.400000000000002</v>
          </cell>
        </row>
        <row r="6">
          <cell r="B6">
            <v>23.645833333333339</v>
          </cell>
          <cell r="C6">
            <v>27.5</v>
          </cell>
          <cell r="D6">
            <v>21.9</v>
          </cell>
          <cell r="E6">
            <v>92.291666666666671</v>
          </cell>
          <cell r="F6">
            <v>100</v>
          </cell>
          <cell r="G6">
            <v>74</v>
          </cell>
          <cell r="H6">
            <v>12.96</v>
          </cell>
          <cell r="I6" t="str">
            <v>NE</v>
          </cell>
          <cell r="J6">
            <v>29.16</v>
          </cell>
          <cell r="K6">
            <v>0.2</v>
          </cell>
        </row>
        <row r="7">
          <cell r="B7">
            <v>22.008333333333329</v>
          </cell>
          <cell r="C7">
            <v>25.3</v>
          </cell>
          <cell r="D7">
            <v>19.399999999999999</v>
          </cell>
          <cell r="E7">
            <v>86.25</v>
          </cell>
          <cell r="F7">
            <v>96</v>
          </cell>
          <cell r="G7">
            <v>69</v>
          </cell>
          <cell r="H7">
            <v>6.84</v>
          </cell>
          <cell r="I7" t="str">
            <v>NO</v>
          </cell>
          <cell r="J7">
            <v>18.36</v>
          </cell>
          <cell r="K7">
            <v>0</v>
          </cell>
        </row>
        <row r="8">
          <cell r="B8">
            <v>26</v>
          </cell>
          <cell r="C8">
            <v>33.299999999999997</v>
          </cell>
          <cell r="D8">
            <v>21.7</v>
          </cell>
          <cell r="E8">
            <v>72.791666666666671</v>
          </cell>
          <cell r="F8">
            <v>96</v>
          </cell>
          <cell r="G8">
            <v>40</v>
          </cell>
          <cell r="H8">
            <v>6.12</v>
          </cell>
          <cell r="I8" t="str">
            <v>O</v>
          </cell>
          <cell r="J8">
            <v>23.040000000000003</v>
          </cell>
          <cell r="K8">
            <v>0</v>
          </cell>
        </row>
        <row r="9">
          <cell r="B9">
            <v>25.025000000000002</v>
          </cell>
          <cell r="C9">
            <v>29.2</v>
          </cell>
          <cell r="D9">
            <v>21.3</v>
          </cell>
          <cell r="E9">
            <v>76.916666666666671</v>
          </cell>
          <cell r="F9">
            <v>98</v>
          </cell>
          <cell r="G9">
            <v>57</v>
          </cell>
          <cell r="H9">
            <v>12.24</v>
          </cell>
          <cell r="I9" t="str">
            <v>SO</v>
          </cell>
          <cell r="J9">
            <v>29.880000000000003</v>
          </cell>
          <cell r="K9">
            <v>0</v>
          </cell>
        </row>
        <row r="10">
          <cell r="B10">
            <v>25.358333333333331</v>
          </cell>
          <cell r="C10">
            <v>31.7</v>
          </cell>
          <cell r="D10">
            <v>19.899999999999999</v>
          </cell>
          <cell r="E10">
            <v>75.458333333333329</v>
          </cell>
          <cell r="F10">
            <v>98</v>
          </cell>
          <cell r="G10">
            <v>48</v>
          </cell>
          <cell r="H10">
            <v>15.48</v>
          </cell>
          <cell r="I10" t="str">
            <v>SO</v>
          </cell>
          <cell r="J10">
            <v>31.680000000000003</v>
          </cell>
          <cell r="K10">
            <v>0</v>
          </cell>
        </row>
        <row r="11">
          <cell r="B11">
            <v>24.94583333333334</v>
          </cell>
          <cell r="C11">
            <v>32</v>
          </cell>
          <cell r="D11">
            <v>20.6</v>
          </cell>
          <cell r="E11">
            <v>78.5</v>
          </cell>
          <cell r="F11">
            <v>98</v>
          </cell>
          <cell r="G11">
            <v>46</v>
          </cell>
          <cell r="H11">
            <v>14.76</v>
          </cell>
          <cell r="I11" t="str">
            <v>SO</v>
          </cell>
          <cell r="J11">
            <v>33.480000000000004</v>
          </cell>
          <cell r="K11">
            <v>4</v>
          </cell>
        </row>
        <row r="12">
          <cell r="B12">
            <v>23.291666666666668</v>
          </cell>
          <cell r="C12">
            <v>30.7</v>
          </cell>
          <cell r="D12">
            <v>19.3</v>
          </cell>
          <cell r="E12">
            <v>82.833333333333329</v>
          </cell>
          <cell r="F12">
            <v>98</v>
          </cell>
          <cell r="G12">
            <v>51</v>
          </cell>
          <cell r="H12">
            <v>10.08</v>
          </cell>
          <cell r="I12" t="str">
            <v>SO</v>
          </cell>
          <cell r="J12">
            <v>37.800000000000004</v>
          </cell>
          <cell r="K12">
            <v>8.2000000000000011</v>
          </cell>
        </row>
        <row r="13">
          <cell r="B13">
            <v>23.612499999999997</v>
          </cell>
          <cell r="C13">
            <v>31.1</v>
          </cell>
          <cell r="D13">
            <v>20.5</v>
          </cell>
          <cell r="E13">
            <v>89.666666666666671</v>
          </cell>
          <cell r="F13">
            <v>100</v>
          </cell>
          <cell r="G13">
            <v>54</v>
          </cell>
          <cell r="H13">
            <v>9</v>
          </cell>
          <cell r="I13" t="str">
            <v>SO</v>
          </cell>
          <cell r="J13">
            <v>32.76</v>
          </cell>
          <cell r="K13">
            <v>18.8</v>
          </cell>
        </row>
        <row r="14">
          <cell r="B14">
            <v>25.183333333333326</v>
          </cell>
          <cell r="C14">
            <v>32.6</v>
          </cell>
          <cell r="D14">
            <v>20.5</v>
          </cell>
          <cell r="E14">
            <v>83.708333333333329</v>
          </cell>
          <cell r="F14">
            <v>100</v>
          </cell>
          <cell r="G14">
            <v>51</v>
          </cell>
          <cell r="H14">
            <v>11.879999999999999</v>
          </cell>
          <cell r="I14" t="str">
            <v>NE</v>
          </cell>
          <cell r="J14">
            <v>32.04</v>
          </cell>
          <cell r="K14">
            <v>4.4000000000000004</v>
          </cell>
        </row>
        <row r="15">
          <cell r="B15">
            <v>25.541666666666668</v>
          </cell>
          <cell r="C15">
            <v>32</v>
          </cell>
          <cell r="D15">
            <v>21.7</v>
          </cell>
          <cell r="E15">
            <v>85.916666666666671</v>
          </cell>
          <cell r="F15">
            <v>99</v>
          </cell>
          <cell r="G15">
            <v>58</v>
          </cell>
          <cell r="H15">
            <v>19.8</v>
          </cell>
          <cell r="I15" t="str">
            <v>L</v>
          </cell>
          <cell r="J15">
            <v>38.519999999999996</v>
          </cell>
          <cell r="K15">
            <v>14.6</v>
          </cell>
        </row>
        <row r="16">
          <cell r="B16">
            <v>25.366666666666664</v>
          </cell>
          <cell r="C16">
            <v>32.5</v>
          </cell>
          <cell r="D16">
            <v>21.3</v>
          </cell>
          <cell r="E16">
            <v>84.75</v>
          </cell>
          <cell r="F16">
            <v>99</v>
          </cell>
          <cell r="G16">
            <v>54</v>
          </cell>
          <cell r="H16">
            <v>13.32</v>
          </cell>
          <cell r="I16" t="str">
            <v>NE</v>
          </cell>
          <cell r="J16">
            <v>28.44</v>
          </cell>
          <cell r="K16">
            <v>3</v>
          </cell>
        </row>
        <row r="17">
          <cell r="B17">
            <v>25.474999999999998</v>
          </cell>
          <cell r="C17">
            <v>32.1</v>
          </cell>
          <cell r="D17">
            <v>21.2</v>
          </cell>
          <cell r="E17">
            <v>84.25</v>
          </cell>
          <cell r="F17">
            <v>98</v>
          </cell>
          <cell r="G17">
            <v>52</v>
          </cell>
          <cell r="H17">
            <v>17.28</v>
          </cell>
          <cell r="I17" t="str">
            <v>NE</v>
          </cell>
          <cell r="J17">
            <v>32.76</v>
          </cell>
          <cell r="K17">
            <v>5.6000000000000005</v>
          </cell>
        </row>
        <row r="18">
          <cell r="B18">
            <v>27.545833333333338</v>
          </cell>
          <cell r="C18">
            <v>33.9</v>
          </cell>
          <cell r="D18">
            <v>22.1</v>
          </cell>
          <cell r="E18">
            <v>75.041666666666671</v>
          </cell>
          <cell r="F18">
            <v>98</v>
          </cell>
          <cell r="G18">
            <v>41</v>
          </cell>
          <cell r="H18">
            <v>9</v>
          </cell>
          <cell r="I18" t="str">
            <v>NE</v>
          </cell>
          <cell r="J18">
            <v>22.32</v>
          </cell>
          <cell r="K18">
            <v>0</v>
          </cell>
        </row>
        <row r="19">
          <cell r="B19">
            <v>27.366666666666664</v>
          </cell>
          <cell r="C19">
            <v>32.9</v>
          </cell>
          <cell r="D19">
            <v>21.5</v>
          </cell>
          <cell r="E19">
            <v>73.833333333333329</v>
          </cell>
          <cell r="F19">
            <v>97</v>
          </cell>
          <cell r="G19">
            <v>52</v>
          </cell>
          <cell r="H19">
            <v>12.24</v>
          </cell>
          <cell r="I19" t="str">
            <v>SO</v>
          </cell>
          <cell r="J19">
            <v>27.720000000000002</v>
          </cell>
          <cell r="K19">
            <v>0</v>
          </cell>
        </row>
        <row r="20">
          <cell r="B20">
            <v>27.095833333333331</v>
          </cell>
          <cell r="C20">
            <v>32.4</v>
          </cell>
          <cell r="D20">
            <v>22.6</v>
          </cell>
          <cell r="E20">
            <v>71.916666666666671</v>
          </cell>
          <cell r="F20">
            <v>93</v>
          </cell>
          <cell r="G20">
            <v>50</v>
          </cell>
          <cell r="H20">
            <v>11.16</v>
          </cell>
          <cell r="I20" t="str">
            <v>SO</v>
          </cell>
          <cell r="J20">
            <v>25.92</v>
          </cell>
          <cell r="K20">
            <v>0</v>
          </cell>
        </row>
        <row r="21">
          <cell r="B21">
            <v>24.745833333333334</v>
          </cell>
          <cell r="C21">
            <v>30.4</v>
          </cell>
          <cell r="D21">
            <v>22.5</v>
          </cell>
          <cell r="E21">
            <v>90.541666666666671</v>
          </cell>
          <cell r="F21">
            <v>98</v>
          </cell>
          <cell r="G21">
            <v>63</v>
          </cell>
          <cell r="H21">
            <v>10.44</v>
          </cell>
          <cell r="I21" t="str">
            <v>NE</v>
          </cell>
          <cell r="J21">
            <v>31.680000000000003</v>
          </cell>
          <cell r="K21">
            <v>6.4</v>
          </cell>
        </row>
        <row r="22">
          <cell r="B22">
            <v>24.262500000000003</v>
          </cell>
          <cell r="C22">
            <v>31.2</v>
          </cell>
          <cell r="D22">
            <v>20.8</v>
          </cell>
          <cell r="E22">
            <v>86.958333333333329</v>
          </cell>
          <cell r="F22">
            <v>98</v>
          </cell>
          <cell r="G22">
            <v>52</v>
          </cell>
          <cell r="H22">
            <v>6.48</v>
          </cell>
          <cell r="I22" t="str">
            <v>SO</v>
          </cell>
          <cell r="J22">
            <v>25.56</v>
          </cell>
          <cell r="K22">
            <v>8.1999999999999993</v>
          </cell>
        </row>
        <row r="23">
          <cell r="B23">
            <v>25.620833333333334</v>
          </cell>
          <cell r="C23">
            <v>32.5</v>
          </cell>
          <cell r="D23">
            <v>20.3</v>
          </cell>
          <cell r="E23">
            <v>82.708333333333329</v>
          </cell>
          <cell r="F23">
            <v>99</v>
          </cell>
          <cell r="G23">
            <v>52</v>
          </cell>
          <cell r="H23">
            <v>9</v>
          </cell>
          <cell r="I23" t="str">
            <v>NE</v>
          </cell>
          <cell r="J23">
            <v>29.16</v>
          </cell>
          <cell r="K23">
            <v>0.2</v>
          </cell>
        </row>
        <row r="24">
          <cell r="B24">
            <v>24.670833333333331</v>
          </cell>
          <cell r="C24">
            <v>32.299999999999997</v>
          </cell>
          <cell r="D24">
            <v>21.3</v>
          </cell>
          <cell r="E24">
            <v>87.208333333333329</v>
          </cell>
          <cell r="F24">
            <v>98</v>
          </cell>
          <cell r="G24">
            <v>54</v>
          </cell>
          <cell r="H24">
            <v>9</v>
          </cell>
          <cell r="I24" t="str">
            <v>L</v>
          </cell>
          <cell r="J24">
            <v>34.92</v>
          </cell>
          <cell r="K24">
            <v>1.5999999999999999</v>
          </cell>
        </row>
        <row r="25">
          <cell r="B25">
            <v>25.958333333333332</v>
          </cell>
          <cell r="C25">
            <v>31.9</v>
          </cell>
          <cell r="D25">
            <v>21.9</v>
          </cell>
          <cell r="E25">
            <v>83.625</v>
          </cell>
          <cell r="F25">
            <v>98</v>
          </cell>
          <cell r="G25">
            <v>56</v>
          </cell>
          <cell r="H25">
            <v>14.76</v>
          </cell>
          <cell r="I25" t="str">
            <v>L</v>
          </cell>
          <cell r="J25">
            <v>44.64</v>
          </cell>
          <cell r="K25">
            <v>0.8</v>
          </cell>
        </row>
        <row r="26">
          <cell r="B26">
            <v>23.066666666666666</v>
          </cell>
          <cell r="C26">
            <v>26</v>
          </cell>
          <cell r="D26">
            <v>20.6</v>
          </cell>
          <cell r="E26">
            <v>96.666666666666671</v>
          </cell>
          <cell r="F26">
            <v>100</v>
          </cell>
          <cell r="G26">
            <v>82</v>
          </cell>
          <cell r="H26">
            <v>14.76</v>
          </cell>
          <cell r="I26" t="str">
            <v>L</v>
          </cell>
          <cell r="J26">
            <v>28.44</v>
          </cell>
          <cell r="K26">
            <v>73.400000000000006</v>
          </cell>
        </row>
        <row r="27">
          <cell r="B27">
            <v>23.191666666666674</v>
          </cell>
          <cell r="C27">
            <v>29.5</v>
          </cell>
          <cell r="D27">
            <v>19.2</v>
          </cell>
          <cell r="E27">
            <v>83.708333333333329</v>
          </cell>
          <cell r="F27">
            <v>100</v>
          </cell>
          <cell r="G27">
            <v>59</v>
          </cell>
          <cell r="H27">
            <v>9.3600000000000012</v>
          </cell>
          <cell r="I27" t="str">
            <v>O</v>
          </cell>
          <cell r="J27">
            <v>26.28</v>
          </cell>
          <cell r="K27">
            <v>0</v>
          </cell>
        </row>
        <row r="28">
          <cell r="B28">
            <v>23.612500000000008</v>
          </cell>
          <cell r="C28">
            <v>27.8</v>
          </cell>
          <cell r="D28">
            <v>20.100000000000001</v>
          </cell>
          <cell r="E28">
            <v>85.166666666666671</v>
          </cell>
          <cell r="F28">
            <v>99</v>
          </cell>
          <cell r="G28">
            <v>68</v>
          </cell>
          <cell r="H28">
            <v>13.32</v>
          </cell>
          <cell r="I28" t="str">
            <v>SO</v>
          </cell>
          <cell r="J28">
            <v>27</v>
          </cell>
          <cell r="K28">
            <v>0.2</v>
          </cell>
        </row>
        <row r="29">
          <cell r="B29">
            <v>26.383333333333336</v>
          </cell>
          <cell r="C29">
            <v>33</v>
          </cell>
          <cell r="D29">
            <v>21.8</v>
          </cell>
          <cell r="E29">
            <v>79.791666666666671</v>
          </cell>
          <cell r="F29">
            <v>99</v>
          </cell>
          <cell r="G29">
            <v>50</v>
          </cell>
          <cell r="H29">
            <v>10.44</v>
          </cell>
          <cell r="I29" t="str">
            <v>SO</v>
          </cell>
          <cell r="J29">
            <v>25.92</v>
          </cell>
          <cell r="K29">
            <v>0</v>
          </cell>
        </row>
        <row r="30">
          <cell r="B30">
            <v>27.341666666666665</v>
          </cell>
          <cell r="C30">
            <v>34.6</v>
          </cell>
          <cell r="D30">
            <v>21.6</v>
          </cell>
          <cell r="E30">
            <v>75.208333333333329</v>
          </cell>
          <cell r="F30">
            <v>97</v>
          </cell>
          <cell r="G30">
            <v>43</v>
          </cell>
          <cell r="H30">
            <v>6.84</v>
          </cell>
          <cell r="I30" t="str">
            <v>L</v>
          </cell>
          <cell r="J30">
            <v>21.96</v>
          </cell>
          <cell r="K30">
            <v>0</v>
          </cell>
        </row>
        <row r="31">
          <cell r="B31">
            <v>26.675000000000001</v>
          </cell>
          <cell r="C31">
            <v>34.5</v>
          </cell>
          <cell r="D31">
            <v>20.7</v>
          </cell>
          <cell r="E31">
            <v>77.416666666666671</v>
          </cell>
          <cell r="F31">
            <v>97</v>
          </cell>
          <cell r="G31">
            <v>42</v>
          </cell>
          <cell r="H31">
            <v>5.7600000000000007</v>
          </cell>
          <cell r="I31" t="str">
            <v>NE</v>
          </cell>
          <cell r="J31">
            <v>17.28</v>
          </cell>
          <cell r="K31">
            <v>0</v>
          </cell>
        </row>
        <row r="32">
          <cell r="B32">
            <v>27.545833333333334</v>
          </cell>
          <cell r="C32">
            <v>35.1</v>
          </cell>
          <cell r="D32">
            <v>21.5</v>
          </cell>
          <cell r="E32">
            <v>74.75</v>
          </cell>
          <cell r="F32">
            <v>97</v>
          </cell>
          <cell r="G32">
            <v>42</v>
          </cell>
          <cell r="H32">
            <v>8.2799999999999994</v>
          </cell>
          <cell r="I32" t="str">
            <v>NE</v>
          </cell>
          <cell r="J32">
            <v>28.44</v>
          </cell>
          <cell r="K32">
            <v>0</v>
          </cell>
        </row>
        <row r="33">
          <cell r="B33">
            <v>26.583333333333329</v>
          </cell>
          <cell r="C33">
            <v>35.1</v>
          </cell>
          <cell r="D33">
            <v>21</v>
          </cell>
          <cell r="E33">
            <v>77.041666666666671</v>
          </cell>
          <cell r="F33">
            <v>96</v>
          </cell>
          <cell r="G33">
            <v>45</v>
          </cell>
          <cell r="H33">
            <v>13.32</v>
          </cell>
          <cell r="I33" t="str">
            <v>NE</v>
          </cell>
          <cell r="J33">
            <v>69.48</v>
          </cell>
          <cell r="K33">
            <v>6.6000000000000005</v>
          </cell>
        </row>
        <row r="34">
          <cell r="B34">
            <v>26.341666666666669</v>
          </cell>
          <cell r="C34">
            <v>34.4</v>
          </cell>
          <cell r="D34">
            <v>19.8</v>
          </cell>
          <cell r="E34">
            <v>78.416666666666671</v>
          </cell>
          <cell r="F34">
            <v>97</v>
          </cell>
          <cell r="G34">
            <v>50</v>
          </cell>
          <cell r="H34">
            <v>12.6</v>
          </cell>
          <cell r="I34" t="str">
            <v>NE</v>
          </cell>
          <cell r="J34">
            <v>29.52</v>
          </cell>
          <cell r="K34">
            <v>0</v>
          </cell>
        </row>
        <row r="35">
          <cell r="B35">
            <v>26.729166666666671</v>
          </cell>
          <cell r="C35">
            <v>33.5</v>
          </cell>
          <cell r="D35">
            <v>21.8</v>
          </cell>
          <cell r="E35">
            <v>77.583333333333329</v>
          </cell>
          <cell r="F35">
            <v>96</v>
          </cell>
          <cell r="G35">
            <v>49</v>
          </cell>
          <cell r="H35">
            <v>12.6</v>
          </cell>
          <cell r="I35" t="str">
            <v>L</v>
          </cell>
          <cell r="J35">
            <v>37.440000000000005</v>
          </cell>
          <cell r="K35">
            <v>0</v>
          </cell>
        </row>
        <row r="36">
          <cell r="I36" t="str">
            <v>SO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27.945833333333329</v>
          </cell>
          <cell r="C5">
            <v>32.4</v>
          </cell>
          <cell r="D5">
            <v>23.5</v>
          </cell>
          <cell r="E5">
            <v>74.125</v>
          </cell>
          <cell r="F5">
            <v>94</v>
          </cell>
          <cell r="G5">
            <v>60</v>
          </cell>
          <cell r="H5">
            <v>14.76</v>
          </cell>
          <cell r="I5" t="str">
            <v>O</v>
          </cell>
          <cell r="J5">
            <v>33.840000000000003</v>
          </cell>
          <cell r="K5">
            <v>0</v>
          </cell>
        </row>
        <row r="6">
          <cell r="B6">
            <v>24.595833333333335</v>
          </cell>
          <cell r="C6">
            <v>28.9</v>
          </cell>
          <cell r="D6">
            <v>20.2</v>
          </cell>
          <cell r="E6">
            <v>73.333333333333329</v>
          </cell>
          <cell r="F6">
            <v>90</v>
          </cell>
          <cell r="G6">
            <v>53</v>
          </cell>
          <cell r="H6">
            <v>10.08</v>
          </cell>
          <cell r="I6" t="str">
            <v>O</v>
          </cell>
          <cell r="J6">
            <v>21.6</v>
          </cell>
          <cell r="K6">
            <v>0.2</v>
          </cell>
        </row>
        <row r="7">
          <cell r="B7">
            <v>24.062500000000004</v>
          </cell>
          <cell r="C7">
            <v>28.9</v>
          </cell>
          <cell r="D7">
            <v>20.7</v>
          </cell>
          <cell r="E7">
            <v>71.75</v>
          </cell>
          <cell r="F7">
            <v>88</v>
          </cell>
          <cell r="G7">
            <v>53</v>
          </cell>
          <cell r="H7">
            <v>5.7600000000000007</v>
          </cell>
          <cell r="I7" t="str">
            <v>S</v>
          </cell>
          <cell r="J7">
            <v>23.759999999999998</v>
          </cell>
          <cell r="K7">
            <v>0</v>
          </cell>
        </row>
        <row r="8">
          <cell r="B8">
            <v>27.191666666666666</v>
          </cell>
          <cell r="C8">
            <v>33.6</v>
          </cell>
          <cell r="D8">
            <v>22</v>
          </cell>
          <cell r="E8">
            <v>68.75</v>
          </cell>
          <cell r="F8">
            <v>89</v>
          </cell>
          <cell r="G8">
            <v>44</v>
          </cell>
          <cell r="H8">
            <v>6.12</v>
          </cell>
          <cell r="I8" t="str">
            <v>S</v>
          </cell>
          <cell r="J8">
            <v>14.76</v>
          </cell>
          <cell r="K8">
            <v>0</v>
          </cell>
        </row>
        <row r="9">
          <cell r="B9">
            <v>27.683333333333326</v>
          </cell>
          <cell r="C9">
            <v>33.1</v>
          </cell>
          <cell r="D9">
            <v>22.8</v>
          </cell>
          <cell r="E9">
            <v>74.375</v>
          </cell>
          <cell r="F9">
            <v>92</v>
          </cell>
          <cell r="G9">
            <v>49</v>
          </cell>
          <cell r="H9">
            <v>8.2799999999999994</v>
          </cell>
          <cell r="I9" t="str">
            <v>L</v>
          </cell>
          <cell r="J9">
            <v>20.16</v>
          </cell>
          <cell r="K9">
            <v>0</v>
          </cell>
        </row>
        <row r="10">
          <cell r="B10">
            <v>28.170833333333331</v>
          </cell>
          <cell r="C10">
            <v>34.299999999999997</v>
          </cell>
          <cell r="D10">
            <v>22.5</v>
          </cell>
          <cell r="E10">
            <v>67.333333333333329</v>
          </cell>
          <cell r="F10">
            <v>88</v>
          </cell>
          <cell r="G10">
            <v>43</v>
          </cell>
          <cell r="H10">
            <v>7.5600000000000005</v>
          </cell>
          <cell r="I10" t="str">
            <v>S</v>
          </cell>
          <cell r="J10">
            <v>20.16</v>
          </cell>
          <cell r="K10">
            <v>0</v>
          </cell>
        </row>
        <row r="11">
          <cell r="B11">
            <v>26.845833333333331</v>
          </cell>
          <cell r="C11">
            <v>32.799999999999997</v>
          </cell>
          <cell r="D11">
            <v>22.7</v>
          </cell>
          <cell r="E11">
            <v>75.083333333333329</v>
          </cell>
          <cell r="F11">
            <v>93</v>
          </cell>
          <cell r="G11">
            <v>47</v>
          </cell>
          <cell r="H11">
            <v>13.68</v>
          </cell>
          <cell r="I11" t="str">
            <v>L</v>
          </cell>
          <cell r="J11">
            <v>29.52</v>
          </cell>
          <cell r="K11">
            <v>0</v>
          </cell>
        </row>
        <row r="12">
          <cell r="B12">
            <v>25.712500000000002</v>
          </cell>
          <cell r="C12">
            <v>32.299999999999997</v>
          </cell>
          <cell r="D12">
            <v>20.8</v>
          </cell>
          <cell r="E12">
            <v>76.166666666666671</v>
          </cell>
          <cell r="F12">
            <v>93</v>
          </cell>
          <cell r="G12">
            <v>50</v>
          </cell>
          <cell r="H12">
            <v>13.32</v>
          </cell>
          <cell r="I12" t="str">
            <v>L</v>
          </cell>
          <cell r="J12">
            <v>40.32</v>
          </cell>
          <cell r="K12">
            <v>0.4</v>
          </cell>
        </row>
        <row r="13">
          <cell r="B13">
            <v>24.887499999999999</v>
          </cell>
          <cell r="C13">
            <v>29.8</v>
          </cell>
          <cell r="D13">
            <v>21.3</v>
          </cell>
          <cell r="E13">
            <v>84.625</v>
          </cell>
          <cell r="F13">
            <v>96</v>
          </cell>
          <cell r="G13">
            <v>65</v>
          </cell>
          <cell r="H13">
            <v>11.16</v>
          </cell>
          <cell r="I13" t="str">
            <v>N</v>
          </cell>
          <cell r="J13">
            <v>24.48</v>
          </cell>
          <cell r="K13">
            <v>2.1999999999999997</v>
          </cell>
        </row>
        <row r="14">
          <cell r="B14">
            <v>27.299999999999997</v>
          </cell>
          <cell r="C14">
            <v>32.799999999999997</v>
          </cell>
          <cell r="D14">
            <v>23</v>
          </cell>
          <cell r="E14">
            <v>76.791666666666671</v>
          </cell>
          <cell r="F14">
            <v>94</v>
          </cell>
          <cell r="G14">
            <v>53</v>
          </cell>
          <cell r="H14">
            <v>10.08</v>
          </cell>
          <cell r="I14" t="str">
            <v>N</v>
          </cell>
          <cell r="J14">
            <v>26.64</v>
          </cell>
          <cell r="K14">
            <v>0.2</v>
          </cell>
        </row>
        <row r="15">
          <cell r="B15">
            <v>26.5</v>
          </cell>
          <cell r="C15">
            <v>33.299999999999997</v>
          </cell>
          <cell r="D15">
            <v>24</v>
          </cell>
          <cell r="E15">
            <v>84.375</v>
          </cell>
          <cell r="F15">
            <v>95</v>
          </cell>
          <cell r="G15">
            <v>54</v>
          </cell>
          <cell r="H15">
            <v>10.08</v>
          </cell>
          <cell r="I15" t="str">
            <v>SE</v>
          </cell>
          <cell r="J15">
            <v>39.6</v>
          </cell>
          <cell r="K15">
            <v>0</v>
          </cell>
        </row>
        <row r="16">
          <cell r="B16">
            <v>26.233333333333334</v>
          </cell>
          <cell r="C16">
            <v>30.5</v>
          </cell>
          <cell r="D16">
            <v>23.5</v>
          </cell>
          <cell r="E16">
            <v>85.041666666666671</v>
          </cell>
          <cell r="F16">
            <v>95</v>
          </cell>
          <cell r="G16">
            <v>65</v>
          </cell>
          <cell r="H16">
            <v>10.08</v>
          </cell>
          <cell r="I16" t="str">
            <v>S</v>
          </cell>
          <cell r="J16">
            <v>22.32</v>
          </cell>
          <cell r="K16">
            <v>0.2</v>
          </cell>
        </row>
        <row r="17">
          <cell r="B17">
            <v>27.241666666666664</v>
          </cell>
          <cell r="C17">
            <v>32.6</v>
          </cell>
          <cell r="D17">
            <v>23.8</v>
          </cell>
          <cell r="E17">
            <v>78.208333333333329</v>
          </cell>
          <cell r="F17">
            <v>94</v>
          </cell>
          <cell r="G17">
            <v>55</v>
          </cell>
          <cell r="H17">
            <v>9.7200000000000006</v>
          </cell>
          <cell r="I17" t="str">
            <v>N</v>
          </cell>
          <cell r="J17">
            <v>23.759999999999998</v>
          </cell>
          <cell r="K17">
            <v>0.4</v>
          </cell>
        </row>
        <row r="18">
          <cell r="B18">
            <v>28.162499999999998</v>
          </cell>
          <cell r="C18">
            <v>34.4</v>
          </cell>
          <cell r="D18">
            <v>23.9</v>
          </cell>
          <cell r="E18">
            <v>78.125</v>
          </cell>
          <cell r="F18">
            <v>95</v>
          </cell>
          <cell r="G18">
            <v>51</v>
          </cell>
          <cell r="H18">
            <v>6.12</v>
          </cell>
          <cell r="I18" t="str">
            <v>O</v>
          </cell>
          <cell r="J18">
            <v>23.400000000000002</v>
          </cell>
          <cell r="K18">
            <v>0</v>
          </cell>
        </row>
        <row r="19">
          <cell r="B19">
            <v>28.900000000000002</v>
          </cell>
          <cell r="C19">
            <v>36.200000000000003</v>
          </cell>
          <cell r="D19">
            <v>23.8</v>
          </cell>
          <cell r="E19">
            <v>73.333333333333329</v>
          </cell>
          <cell r="F19">
            <v>93</v>
          </cell>
          <cell r="G19">
            <v>42</v>
          </cell>
          <cell r="H19">
            <v>12.96</v>
          </cell>
          <cell r="I19" t="str">
            <v>S</v>
          </cell>
          <cell r="J19">
            <v>36</v>
          </cell>
          <cell r="K19">
            <v>0.2</v>
          </cell>
        </row>
        <row r="20">
          <cell r="B20">
            <v>26.262499999999999</v>
          </cell>
          <cell r="C20">
            <v>30.8</v>
          </cell>
          <cell r="D20">
            <v>23.8</v>
          </cell>
          <cell r="E20">
            <v>83.791666666666671</v>
          </cell>
          <cell r="F20">
            <v>92</v>
          </cell>
          <cell r="G20">
            <v>59</v>
          </cell>
          <cell r="H20">
            <v>7.2</v>
          </cell>
          <cell r="I20" t="str">
            <v>L</v>
          </cell>
          <cell r="J20">
            <v>28.44</v>
          </cell>
          <cell r="K20">
            <v>0.2</v>
          </cell>
        </row>
        <row r="21">
          <cell r="B21">
            <v>25.887499999999999</v>
          </cell>
          <cell r="C21">
            <v>31.5</v>
          </cell>
          <cell r="D21">
            <v>23.2</v>
          </cell>
          <cell r="E21">
            <v>90.166666666666671</v>
          </cell>
          <cell r="F21">
            <v>96</v>
          </cell>
          <cell r="G21">
            <v>65</v>
          </cell>
          <cell r="H21">
            <v>13.32</v>
          </cell>
          <cell r="I21" t="str">
            <v>SE</v>
          </cell>
          <cell r="J21">
            <v>37.800000000000004</v>
          </cell>
          <cell r="K21">
            <v>4.2</v>
          </cell>
        </row>
        <row r="22">
          <cell r="B22">
            <v>26.395833333333332</v>
          </cell>
          <cell r="C22">
            <v>32.4</v>
          </cell>
          <cell r="D22">
            <v>23</v>
          </cell>
          <cell r="E22">
            <v>81</v>
          </cell>
          <cell r="F22">
            <v>95</v>
          </cell>
          <cell r="G22">
            <v>55</v>
          </cell>
          <cell r="H22">
            <v>8.64</v>
          </cell>
          <cell r="I22" t="str">
            <v>S</v>
          </cell>
          <cell r="J22">
            <v>27</v>
          </cell>
          <cell r="K22">
            <v>29.800000000000004</v>
          </cell>
        </row>
        <row r="23">
          <cell r="B23">
            <v>27.787499999999998</v>
          </cell>
          <cell r="C23">
            <v>33.299999999999997</v>
          </cell>
          <cell r="D23">
            <v>24.3</v>
          </cell>
          <cell r="E23">
            <v>75.916666666666671</v>
          </cell>
          <cell r="F23">
            <v>94</v>
          </cell>
          <cell r="G23">
            <v>48</v>
          </cell>
          <cell r="H23">
            <v>9</v>
          </cell>
          <cell r="I23" t="str">
            <v>N</v>
          </cell>
          <cell r="J23">
            <v>24.12</v>
          </cell>
          <cell r="K23">
            <v>0</v>
          </cell>
        </row>
        <row r="24">
          <cell r="B24">
            <v>28.400000000000002</v>
          </cell>
          <cell r="C24">
            <v>33.299999999999997</v>
          </cell>
          <cell r="D24">
            <v>23.9</v>
          </cell>
          <cell r="E24">
            <v>72.833333333333329</v>
          </cell>
          <cell r="F24">
            <v>91</v>
          </cell>
          <cell r="G24">
            <v>47</v>
          </cell>
          <cell r="H24">
            <v>14.4</v>
          </cell>
          <cell r="I24" t="str">
            <v>N</v>
          </cell>
          <cell r="J24">
            <v>39.24</v>
          </cell>
          <cell r="K24">
            <v>0</v>
          </cell>
        </row>
        <row r="25">
          <cell r="B25">
            <v>27.612499999999997</v>
          </cell>
          <cell r="C25">
            <v>32.4</v>
          </cell>
          <cell r="D25">
            <v>23.5</v>
          </cell>
          <cell r="E25">
            <v>76.208333333333329</v>
          </cell>
          <cell r="F25">
            <v>95</v>
          </cell>
          <cell r="G25">
            <v>54</v>
          </cell>
          <cell r="H25">
            <v>18.36</v>
          </cell>
          <cell r="I25" t="str">
            <v>N</v>
          </cell>
          <cell r="J25">
            <v>47.16</v>
          </cell>
          <cell r="K25">
            <v>1</v>
          </cell>
        </row>
        <row r="26">
          <cell r="B26">
            <v>24.191666666666666</v>
          </cell>
          <cell r="C26">
            <v>25.8</v>
          </cell>
          <cell r="D26">
            <v>21.8</v>
          </cell>
          <cell r="E26">
            <v>92.583333333333329</v>
          </cell>
          <cell r="F26">
            <v>96</v>
          </cell>
          <cell r="G26">
            <v>82</v>
          </cell>
          <cell r="H26">
            <v>11.879999999999999</v>
          </cell>
          <cell r="I26" t="str">
            <v>N</v>
          </cell>
          <cell r="J26">
            <v>41.76</v>
          </cell>
          <cell r="K26">
            <v>5.8000000000000016</v>
          </cell>
        </row>
        <row r="27">
          <cell r="B27">
            <v>24.691666666666666</v>
          </cell>
          <cell r="C27">
            <v>28.4</v>
          </cell>
          <cell r="D27">
            <v>22</v>
          </cell>
          <cell r="E27">
            <v>78.458333333333329</v>
          </cell>
          <cell r="F27">
            <v>94</v>
          </cell>
          <cell r="G27">
            <v>62</v>
          </cell>
          <cell r="H27">
            <v>9</v>
          </cell>
          <cell r="I27" t="str">
            <v>SE</v>
          </cell>
          <cell r="J27">
            <v>22.68</v>
          </cell>
          <cell r="K27">
            <v>11.6</v>
          </cell>
        </row>
        <row r="28">
          <cell r="B28">
            <v>26.612499999999997</v>
          </cell>
          <cell r="C28">
            <v>31.7</v>
          </cell>
          <cell r="D28">
            <v>23</v>
          </cell>
          <cell r="E28">
            <v>73.833333333333329</v>
          </cell>
          <cell r="F28">
            <v>86</v>
          </cell>
          <cell r="G28">
            <v>56</v>
          </cell>
          <cell r="H28">
            <v>9.7200000000000006</v>
          </cell>
          <cell r="I28" t="str">
            <v>S</v>
          </cell>
          <cell r="J28">
            <v>22.32</v>
          </cell>
          <cell r="K28">
            <v>6.200000000000002</v>
          </cell>
        </row>
        <row r="29">
          <cell r="B29">
            <v>26.833333333333332</v>
          </cell>
          <cell r="C29">
            <v>32.9</v>
          </cell>
          <cell r="D29">
            <v>23.8</v>
          </cell>
          <cell r="E29">
            <v>81.75</v>
          </cell>
          <cell r="F29">
            <v>96</v>
          </cell>
          <cell r="G29">
            <v>53</v>
          </cell>
          <cell r="H29">
            <v>10.8</v>
          </cell>
          <cell r="I29" t="str">
            <v>N</v>
          </cell>
          <cell r="J29">
            <v>26.28</v>
          </cell>
          <cell r="K29">
            <v>9</v>
          </cell>
        </row>
        <row r="30">
          <cell r="B30">
            <v>27.879166666666666</v>
          </cell>
          <cell r="C30">
            <v>33.9</v>
          </cell>
          <cell r="D30">
            <v>23.9</v>
          </cell>
          <cell r="E30">
            <v>77.166666666666671</v>
          </cell>
          <cell r="F30">
            <v>95</v>
          </cell>
          <cell r="G30">
            <v>49</v>
          </cell>
          <cell r="H30">
            <v>11.16</v>
          </cell>
          <cell r="I30" t="str">
            <v>NE</v>
          </cell>
          <cell r="J30">
            <v>23.400000000000002</v>
          </cell>
          <cell r="K30">
            <v>11.999999999999998</v>
          </cell>
        </row>
        <row r="31">
          <cell r="B31">
            <v>28.375</v>
          </cell>
          <cell r="C31">
            <v>33.9</v>
          </cell>
          <cell r="D31">
            <v>24.1</v>
          </cell>
          <cell r="E31">
            <v>76.625</v>
          </cell>
          <cell r="F31">
            <v>95</v>
          </cell>
          <cell r="G31">
            <v>50</v>
          </cell>
          <cell r="H31">
            <v>8.2799999999999994</v>
          </cell>
          <cell r="I31" t="str">
            <v>SE</v>
          </cell>
          <cell r="J31">
            <v>31.680000000000003</v>
          </cell>
          <cell r="K31">
            <v>15</v>
          </cell>
        </row>
        <row r="32">
          <cell r="B32">
            <v>28.416666666666671</v>
          </cell>
          <cell r="C32">
            <v>35.200000000000003</v>
          </cell>
          <cell r="D32">
            <v>23.8</v>
          </cell>
          <cell r="E32">
            <v>76.541666666666671</v>
          </cell>
          <cell r="F32">
            <v>96</v>
          </cell>
          <cell r="G32">
            <v>44</v>
          </cell>
          <cell r="H32">
            <v>20.16</v>
          </cell>
          <cell r="I32" t="str">
            <v>NE</v>
          </cell>
          <cell r="J32">
            <v>38.159999999999997</v>
          </cell>
          <cell r="K32">
            <v>5.8000000000000025</v>
          </cell>
        </row>
        <row r="33">
          <cell r="B33">
            <v>27.416666666666671</v>
          </cell>
          <cell r="C33">
            <v>34</v>
          </cell>
          <cell r="D33">
            <v>23.8</v>
          </cell>
          <cell r="E33">
            <v>80.833333333333329</v>
          </cell>
          <cell r="F33">
            <v>95</v>
          </cell>
          <cell r="G33">
            <v>55</v>
          </cell>
          <cell r="H33">
            <v>12.6</v>
          </cell>
          <cell r="I33" t="str">
            <v>N</v>
          </cell>
          <cell r="J33">
            <v>33.480000000000004</v>
          </cell>
          <cell r="K33">
            <v>1.4</v>
          </cell>
        </row>
        <row r="34">
          <cell r="B34">
            <v>28.645833333333329</v>
          </cell>
          <cell r="C34">
            <v>34.1</v>
          </cell>
          <cell r="D34">
            <v>24</v>
          </cell>
          <cell r="E34">
            <v>77.333333333333329</v>
          </cell>
          <cell r="F34">
            <v>96</v>
          </cell>
          <cell r="G34">
            <v>52</v>
          </cell>
          <cell r="H34">
            <v>15.48</v>
          </cell>
          <cell r="I34" t="str">
            <v>N</v>
          </cell>
          <cell r="J34">
            <v>33.119999999999997</v>
          </cell>
          <cell r="K34">
            <v>1.5999999999999999</v>
          </cell>
        </row>
        <row r="35">
          <cell r="B35">
            <v>29.095833333333328</v>
          </cell>
          <cell r="C35">
            <v>33.9</v>
          </cell>
          <cell r="D35">
            <v>25.3</v>
          </cell>
          <cell r="E35">
            <v>71.75</v>
          </cell>
          <cell r="F35">
            <v>89</v>
          </cell>
          <cell r="G35">
            <v>49</v>
          </cell>
          <cell r="H35">
            <v>15.120000000000001</v>
          </cell>
          <cell r="I35" t="str">
            <v>N</v>
          </cell>
          <cell r="J35">
            <v>47.519999999999996</v>
          </cell>
          <cell r="K35">
            <v>0.8</v>
          </cell>
        </row>
        <row r="36">
          <cell r="I36" t="str">
            <v>N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28.800000000000008</v>
          </cell>
          <cell r="C5">
            <v>33.700000000000003</v>
          </cell>
          <cell r="D5">
            <v>24.4</v>
          </cell>
          <cell r="E5">
            <v>71.833333333333329</v>
          </cell>
          <cell r="F5">
            <v>93</v>
          </cell>
          <cell r="G5">
            <v>55</v>
          </cell>
          <cell r="H5">
            <v>19.8</v>
          </cell>
          <cell r="I5" t="str">
            <v>N</v>
          </cell>
          <cell r="J5">
            <v>37.080000000000005</v>
          </cell>
          <cell r="K5">
            <v>0</v>
          </cell>
        </row>
        <row r="6">
          <cell r="B6">
            <v>24.570833333333326</v>
          </cell>
          <cell r="C6">
            <v>29.7</v>
          </cell>
          <cell r="D6">
            <v>19.399999999999999</v>
          </cell>
          <cell r="E6">
            <v>69.708333333333329</v>
          </cell>
          <cell r="F6">
            <v>85</v>
          </cell>
          <cell r="G6">
            <v>52</v>
          </cell>
          <cell r="H6">
            <v>18.720000000000002</v>
          </cell>
          <cell r="I6" t="str">
            <v>S</v>
          </cell>
          <cell r="J6">
            <v>31.319999999999997</v>
          </cell>
          <cell r="K6">
            <v>0</v>
          </cell>
        </row>
        <row r="7">
          <cell r="B7">
            <v>24.504166666666666</v>
          </cell>
          <cell r="C7">
            <v>30.4</v>
          </cell>
          <cell r="D7">
            <v>20.3</v>
          </cell>
          <cell r="E7">
            <v>70.875</v>
          </cell>
          <cell r="F7">
            <v>89</v>
          </cell>
          <cell r="G7">
            <v>52</v>
          </cell>
          <cell r="H7">
            <v>14.4</v>
          </cell>
          <cell r="I7" t="str">
            <v>S</v>
          </cell>
          <cell r="J7">
            <v>28.08</v>
          </cell>
          <cell r="K7">
            <v>0</v>
          </cell>
        </row>
        <row r="8">
          <cell r="B8">
            <v>27.625000000000011</v>
          </cell>
          <cell r="C8">
            <v>33.799999999999997</v>
          </cell>
          <cell r="D8">
            <v>22.7</v>
          </cell>
          <cell r="E8">
            <v>65.791666666666671</v>
          </cell>
          <cell r="F8">
            <v>86</v>
          </cell>
          <cell r="G8">
            <v>42</v>
          </cell>
          <cell r="H8">
            <v>9.7200000000000006</v>
          </cell>
          <cell r="I8" t="str">
            <v>SO</v>
          </cell>
          <cell r="J8">
            <v>19.440000000000001</v>
          </cell>
          <cell r="K8">
            <v>0</v>
          </cell>
        </row>
        <row r="9">
          <cell r="B9">
            <v>27.158333333333331</v>
          </cell>
          <cell r="C9">
            <v>33.4</v>
          </cell>
          <cell r="D9">
            <v>22.6</v>
          </cell>
          <cell r="E9">
            <v>76.916666666666671</v>
          </cell>
          <cell r="F9">
            <v>94</v>
          </cell>
          <cell r="G9">
            <v>52</v>
          </cell>
          <cell r="H9">
            <v>12.24</v>
          </cell>
          <cell r="I9" t="str">
            <v>NE</v>
          </cell>
          <cell r="J9">
            <v>30.240000000000002</v>
          </cell>
          <cell r="K9">
            <v>0</v>
          </cell>
        </row>
        <row r="10">
          <cell r="B10">
            <v>27.108333333333324</v>
          </cell>
          <cell r="C10">
            <v>34.5</v>
          </cell>
          <cell r="D10">
            <v>21.3</v>
          </cell>
          <cell r="E10">
            <v>72.75</v>
          </cell>
          <cell r="F10">
            <v>94</v>
          </cell>
          <cell r="G10">
            <v>41</v>
          </cell>
          <cell r="H10">
            <v>18.36</v>
          </cell>
          <cell r="I10" t="str">
            <v>N</v>
          </cell>
          <cell r="J10">
            <v>47.88</v>
          </cell>
          <cell r="K10">
            <v>0</v>
          </cell>
        </row>
        <row r="11">
          <cell r="B11">
            <v>25.733333333333331</v>
          </cell>
          <cell r="C11">
            <v>33.9</v>
          </cell>
          <cell r="D11">
            <v>21.9</v>
          </cell>
          <cell r="E11">
            <v>78.666666666666671</v>
          </cell>
          <cell r="F11">
            <v>94</v>
          </cell>
          <cell r="G11">
            <v>45</v>
          </cell>
          <cell r="H11">
            <v>26.28</v>
          </cell>
          <cell r="I11" t="str">
            <v>N</v>
          </cell>
          <cell r="J11">
            <v>63.72</v>
          </cell>
          <cell r="K11">
            <v>7.2</v>
          </cell>
        </row>
        <row r="12">
          <cell r="B12">
            <v>26.258333333333329</v>
          </cell>
          <cell r="C12">
            <v>32.5</v>
          </cell>
          <cell r="D12">
            <v>22.1</v>
          </cell>
          <cell r="E12">
            <v>77.791666666666671</v>
          </cell>
          <cell r="F12">
            <v>93</v>
          </cell>
          <cell r="G12">
            <v>49</v>
          </cell>
          <cell r="H12">
            <v>20.88</v>
          </cell>
          <cell r="I12" t="str">
            <v>N</v>
          </cell>
          <cell r="J12">
            <v>36.36</v>
          </cell>
          <cell r="K12">
            <v>0</v>
          </cell>
        </row>
        <row r="13">
          <cell r="B13">
            <v>26.274999999999995</v>
          </cell>
          <cell r="C13">
            <v>33</v>
          </cell>
          <cell r="D13">
            <v>23.5</v>
          </cell>
          <cell r="E13">
            <v>78.75</v>
          </cell>
          <cell r="F13">
            <v>93</v>
          </cell>
          <cell r="G13">
            <v>47</v>
          </cell>
          <cell r="H13">
            <v>16.920000000000002</v>
          </cell>
          <cell r="I13" t="str">
            <v>N</v>
          </cell>
          <cell r="J13">
            <v>34.92</v>
          </cell>
          <cell r="K13">
            <v>17.399999999999999</v>
          </cell>
        </row>
        <row r="14">
          <cell r="B14">
            <v>27.662500000000005</v>
          </cell>
          <cell r="C14">
            <v>34</v>
          </cell>
          <cell r="D14">
            <v>23.3</v>
          </cell>
          <cell r="E14">
            <v>76</v>
          </cell>
          <cell r="F14">
            <v>93</v>
          </cell>
          <cell r="G14">
            <v>47</v>
          </cell>
          <cell r="H14">
            <v>16.559999999999999</v>
          </cell>
          <cell r="I14" t="str">
            <v>N</v>
          </cell>
          <cell r="J14">
            <v>34.200000000000003</v>
          </cell>
          <cell r="K14">
            <v>0</v>
          </cell>
        </row>
        <row r="15">
          <cell r="B15">
            <v>27.862500000000008</v>
          </cell>
          <cell r="C15">
            <v>33.4</v>
          </cell>
          <cell r="D15">
            <v>23.8</v>
          </cell>
          <cell r="E15">
            <v>76.083333333333329</v>
          </cell>
          <cell r="F15">
            <v>92</v>
          </cell>
          <cell r="G15">
            <v>52</v>
          </cell>
          <cell r="H15">
            <v>14.76</v>
          </cell>
          <cell r="I15" t="str">
            <v>NO</v>
          </cell>
          <cell r="J15">
            <v>36.36</v>
          </cell>
          <cell r="K15">
            <v>0</v>
          </cell>
        </row>
        <row r="16">
          <cell r="B16">
            <v>26.558333333333334</v>
          </cell>
          <cell r="C16">
            <v>32</v>
          </cell>
          <cell r="D16">
            <v>23.9</v>
          </cell>
          <cell r="E16">
            <v>82.666666666666671</v>
          </cell>
          <cell r="F16">
            <v>95</v>
          </cell>
          <cell r="G16">
            <v>53</v>
          </cell>
          <cell r="H16">
            <v>16.559999999999999</v>
          </cell>
          <cell r="I16" t="str">
            <v>NO</v>
          </cell>
          <cell r="J16">
            <v>28.08</v>
          </cell>
          <cell r="K16">
            <v>0</v>
          </cell>
        </row>
        <row r="17">
          <cell r="B17">
            <v>26.891666666666666</v>
          </cell>
          <cell r="C17">
            <v>33.6</v>
          </cell>
          <cell r="D17">
            <v>21.5</v>
          </cell>
          <cell r="E17">
            <v>77.666666666666671</v>
          </cell>
          <cell r="F17">
            <v>95</v>
          </cell>
          <cell r="G17">
            <v>49</v>
          </cell>
          <cell r="H17">
            <v>12.96</v>
          </cell>
          <cell r="I17" t="str">
            <v>NO</v>
          </cell>
          <cell r="J17">
            <v>26.28</v>
          </cell>
          <cell r="K17">
            <v>0.2</v>
          </cell>
        </row>
        <row r="18">
          <cell r="B18">
            <v>27.458333333333332</v>
          </cell>
          <cell r="C18">
            <v>35.200000000000003</v>
          </cell>
          <cell r="D18">
            <v>23.9</v>
          </cell>
          <cell r="E18">
            <v>81.208333333333329</v>
          </cell>
          <cell r="F18">
            <v>95</v>
          </cell>
          <cell r="G18">
            <v>45</v>
          </cell>
          <cell r="H18">
            <v>21.6</v>
          </cell>
          <cell r="I18" t="str">
            <v>N</v>
          </cell>
          <cell r="J18">
            <v>55.080000000000005</v>
          </cell>
          <cell r="K18">
            <v>0</v>
          </cell>
        </row>
        <row r="19">
          <cell r="B19">
            <v>27.349999999999998</v>
          </cell>
          <cell r="C19">
            <v>33.799999999999997</v>
          </cell>
          <cell r="D19">
            <v>24.4</v>
          </cell>
          <cell r="E19">
            <v>82.458333333333329</v>
          </cell>
          <cell r="F19">
            <v>95</v>
          </cell>
          <cell r="G19">
            <v>56</v>
          </cell>
          <cell r="H19">
            <v>18.36</v>
          </cell>
          <cell r="I19" t="str">
            <v>O</v>
          </cell>
          <cell r="J19">
            <v>34.56</v>
          </cell>
          <cell r="K19">
            <v>0.2</v>
          </cell>
        </row>
        <row r="20">
          <cell r="B20">
            <v>28.474999999999998</v>
          </cell>
          <cell r="C20">
            <v>35.1</v>
          </cell>
          <cell r="D20">
            <v>23.8</v>
          </cell>
          <cell r="E20">
            <v>76.041666666666671</v>
          </cell>
          <cell r="F20">
            <v>94</v>
          </cell>
          <cell r="G20">
            <v>45</v>
          </cell>
          <cell r="H20">
            <v>15.840000000000002</v>
          </cell>
          <cell r="I20" t="str">
            <v>NO</v>
          </cell>
          <cell r="J20">
            <v>37.080000000000005</v>
          </cell>
          <cell r="K20">
            <v>0</v>
          </cell>
        </row>
        <row r="21">
          <cell r="B21">
            <v>26.774999999999995</v>
          </cell>
          <cell r="C21">
            <v>30.9</v>
          </cell>
          <cell r="D21">
            <v>24.3</v>
          </cell>
          <cell r="E21">
            <v>80</v>
          </cell>
          <cell r="F21">
            <v>94</v>
          </cell>
          <cell r="G21">
            <v>54</v>
          </cell>
          <cell r="H21">
            <v>21.6</v>
          </cell>
          <cell r="I21" t="str">
            <v>NO</v>
          </cell>
          <cell r="J21">
            <v>38.880000000000003</v>
          </cell>
          <cell r="K21">
            <v>0.8</v>
          </cell>
        </row>
        <row r="22">
          <cell r="B22">
            <v>27.270833333333332</v>
          </cell>
          <cell r="C22">
            <v>34.4</v>
          </cell>
          <cell r="D22">
            <v>23.6</v>
          </cell>
          <cell r="E22">
            <v>73.166666666666671</v>
          </cell>
          <cell r="F22">
            <v>94</v>
          </cell>
          <cell r="G22">
            <v>40</v>
          </cell>
          <cell r="H22">
            <v>13.68</v>
          </cell>
          <cell r="I22" t="str">
            <v>SO</v>
          </cell>
          <cell r="J22">
            <v>31.680000000000003</v>
          </cell>
          <cell r="K22">
            <v>0</v>
          </cell>
        </row>
        <row r="23">
          <cell r="B23">
            <v>27.75</v>
          </cell>
          <cell r="C23">
            <v>33.5</v>
          </cell>
          <cell r="D23">
            <v>23.5</v>
          </cell>
          <cell r="E23">
            <v>72.916666666666671</v>
          </cell>
          <cell r="F23">
            <v>92</v>
          </cell>
          <cell r="G23">
            <v>47</v>
          </cell>
          <cell r="H23">
            <v>14.76</v>
          </cell>
          <cell r="I23" t="str">
            <v>NO</v>
          </cell>
          <cell r="J23">
            <v>30.240000000000002</v>
          </cell>
          <cell r="K23">
            <v>0</v>
          </cell>
        </row>
        <row r="24">
          <cell r="B24">
            <v>29.100000000000005</v>
          </cell>
          <cell r="C24">
            <v>35</v>
          </cell>
          <cell r="D24">
            <v>24.9</v>
          </cell>
          <cell r="E24">
            <v>68.416666666666671</v>
          </cell>
          <cell r="F24">
            <v>90</v>
          </cell>
          <cell r="G24">
            <v>41</v>
          </cell>
          <cell r="H24">
            <v>25.2</v>
          </cell>
          <cell r="I24" t="str">
            <v>NO</v>
          </cell>
          <cell r="J24">
            <v>46.440000000000005</v>
          </cell>
          <cell r="K24">
            <v>0</v>
          </cell>
        </row>
        <row r="25">
          <cell r="B25">
            <v>29.037499999999998</v>
          </cell>
          <cell r="C25">
            <v>33.700000000000003</v>
          </cell>
          <cell r="D25">
            <v>25.9</v>
          </cell>
          <cell r="E25">
            <v>68.583333333333329</v>
          </cell>
          <cell r="F25">
            <v>87</v>
          </cell>
          <cell r="G25">
            <v>49</v>
          </cell>
          <cell r="H25">
            <v>29.52</v>
          </cell>
          <cell r="I25" t="str">
            <v>NO</v>
          </cell>
          <cell r="J25">
            <v>57.6</v>
          </cell>
          <cell r="K25">
            <v>0</v>
          </cell>
        </row>
        <row r="26">
          <cell r="B26">
            <v>25.179166666666671</v>
          </cell>
          <cell r="C26">
            <v>28.6</v>
          </cell>
          <cell r="D26">
            <v>23.1</v>
          </cell>
          <cell r="E26">
            <v>87.916666666666671</v>
          </cell>
          <cell r="F26">
            <v>94</v>
          </cell>
          <cell r="G26">
            <v>72</v>
          </cell>
          <cell r="H26">
            <v>25.56</v>
          </cell>
          <cell r="I26" t="str">
            <v>O</v>
          </cell>
          <cell r="J26">
            <v>59.04</v>
          </cell>
          <cell r="K26">
            <v>43</v>
          </cell>
        </row>
        <row r="27">
          <cell r="B27">
            <v>25.033333333333342</v>
          </cell>
          <cell r="C27">
            <v>29.3</v>
          </cell>
          <cell r="D27">
            <v>22.9</v>
          </cell>
          <cell r="E27">
            <v>82</v>
          </cell>
          <cell r="F27">
            <v>95</v>
          </cell>
          <cell r="G27">
            <v>61</v>
          </cell>
          <cell r="H27">
            <v>19.079999999999998</v>
          </cell>
          <cell r="I27" t="str">
            <v>S</v>
          </cell>
          <cell r="J27">
            <v>36.36</v>
          </cell>
          <cell r="K27">
            <v>5.8000000000000007</v>
          </cell>
        </row>
        <row r="28">
          <cell r="B28">
            <v>25.879166666666666</v>
          </cell>
          <cell r="C28">
            <v>31.9</v>
          </cell>
          <cell r="D28">
            <v>22.1</v>
          </cell>
          <cell r="E28">
            <v>81.083333333333329</v>
          </cell>
          <cell r="F28">
            <v>93</v>
          </cell>
          <cell r="G28">
            <v>58</v>
          </cell>
          <cell r="H28">
            <v>15.840000000000002</v>
          </cell>
          <cell r="I28" t="str">
            <v>SO</v>
          </cell>
          <cell r="J28">
            <v>27.36</v>
          </cell>
          <cell r="K28">
            <v>2.8</v>
          </cell>
        </row>
        <row r="29">
          <cell r="B29">
            <v>27.437499999999996</v>
          </cell>
          <cell r="C29">
            <v>34.1</v>
          </cell>
          <cell r="D29">
            <v>23.3</v>
          </cell>
          <cell r="E29">
            <v>78.416666666666671</v>
          </cell>
          <cell r="F29">
            <v>95</v>
          </cell>
          <cell r="G29">
            <v>46</v>
          </cell>
          <cell r="H29">
            <v>15.120000000000001</v>
          </cell>
          <cell r="I29" t="str">
            <v>N</v>
          </cell>
          <cell r="J29">
            <v>36.72</v>
          </cell>
          <cell r="K29">
            <v>0.2</v>
          </cell>
        </row>
        <row r="30">
          <cell r="B30">
            <v>28.741666666666664</v>
          </cell>
          <cell r="C30">
            <v>35.200000000000003</v>
          </cell>
          <cell r="D30">
            <v>23.3</v>
          </cell>
          <cell r="E30">
            <v>70.791666666666671</v>
          </cell>
          <cell r="F30">
            <v>94</v>
          </cell>
          <cell r="G30">
            <v>42</v>
          </cell>
          <cell r="H30">
            <v>15.840000000000002</v>
          </cell>
          <cell r="I30" t="str">
            <v>NO</v>
          </cell>
          <cell r="J30">
            <v>28.44</v>
          </cell>
          <cell r="K30">
            <v>0</v>
          </cell>
        </row>
        <row r="31">
          <cell r="B31">
            <v>29.054166666666664</v>
          </cell>
          <cell r="C31">
            <v>36</v>
          </cell>
          <cell r="D31">
            <v>23</v>
          </cell>
          <cell r="E31">
            <v>68.041666666666671</v>
          </cell>
          <cell r="F31">
            <v>94</v>
          </cell>
          <cell r="G31">
            <v>33</v>
          </cell>
          <cell r="H31">
            <v>14.04</v>
          </cell>
          <cell r="I31" t="str">
            <v>NO</v>
          </cell>
          <cell r="J31">
            <v>32.4</v>
          </cell>
          <cell r="K31">
            <v>0</v>
          </cell>
        </row>
        <row r="32">
          <cell r="B32">
            <v>27.662499999999998</v>
          </cell>
          <cell r="C32">
            <v>35.4</v>
          </cell>
          <cell r="D32">
            <v>23.3</v>
          </cell>
          <cell r="E32">
            <v>78.166666666666671</v>
          </cell>
          <cell r="F32">
            <v>94</v>
          </cell>
          <cell r="G32">
            <v>46</v>
          </cell>
          <cell r="H32">
            <v>16.2</v>
          </cell>
          <cell r="I32" t="str">
            <v>NE</v>
          </cell>
          <cell r="J32">
            <v>73.44</v>
          </cell>
          <cell r="K32">
            <v>3.6</v>
          </cell>
        </row>
        <row r="33">
          <cell r="B33">
            <v>28.245833333333334</v>
          </cell>
          <cell r="C33">
            <v>35.200000000000003</v>
          </cell>
          <cell r="D33">
            <v>23.7</v>
          </cell>
          <cell r="E33">
            <v>77.375</v>
          </cell>
          <cell r="F33">
            <v>94</v>
          </cell>
          <cell r="G33">
            <v>46</v>
          </cell>
          <cell r="H33">
            <v>15.840000000000002</v>
          </cell>
          <cell r="I33" t="str">
            <v>NO</v>
          </cell>
          <cell r="J33">
            <v>77.400000000000006</v>
          </cell>
          <cell r="K33">
            <v>6.4</v>
          </cell>
        </row>
        <row r="34">
          <cell r="B34">
            <v>29.533333333333331</v>
          </cell>
          <cell r="C34">
            <v>35.200000000000003</v>
          </cell>
          <cell r="D34">
            <v>24.4</v>
          </cell>
          <cell r="E34">
            <v>69.791666666666671</v>
          </cell>
          <cell r="F34">
            <v>93</v>
          </cell>
          <cell r="G34">
            <v>43</v>
          </cell>
          <cell r="H34">
            <v>23.759999999999998</v>
          </cell>
          <cell r="I34" t="str">
            <v>N</v>
          </cell>
          <cell r="J34">
            <v>45</v>
          </cell>
          <cell r="K34">
            <v>0</v>
          </cell>
        </row>
        <row r="35">
          <cell r="B35">
            <v>29.962500000000002</v>
          </cell>
          <cell r="C35">
            <v>35</v>
          </cell>
          <cell r="D35">
            <v>26</v>
          </cell>
          <cell r="E35">
            <v>65.291666666666671</v>
          </cell>
          <cell r="F35">
            <v>84</v>
          </cell>
          <cell r="G35">
            <v>42</v>
          </cell>
          <cell r="H35">
            <v>24.840000000000003</v>
          </cell>
          <cell r="I35" t="str">
            <v>NO</v>
          </cell>
          <cell r="J35">
            <v>45.72</v>
          </cell>
          <cell r="K35">
            <v>0</v>
          </cell>
        </row>
        <row r="36">
          <cell r="I36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23.454166666666666</v>
          </cell>
          <cell r="C5">
            <v>28.9</v>
          </cell>
          <cell r="D5">
            <v>21.7</v>
          </cell>
          <cell r="E5">
            <v>92.541666666666671</v>
          </cell>
          <cell r="F5">
            <v>96</v>
          </cell>
          <cell r="G5">
            <v>72</v>
          </cell>
          <cell r="H5">
            <v>15.120000000000001</v>
          </cell>
          <cell r="I5" t="str">
            <v>SO</v>
          </cell>
          <cell r="J5">
            <v>33.480000000000004</v>
          </cell>
          <cell r="K5">
            <v>83.799999999999983</v>
          </cell>
        </row>
        <row r="6">
          <cell r="B6">
            <v>21.904166666666658</v>
          </cell>
          <cell r="C6">
            <v>26.4</v>
          </cell>
          <cell r="D6">
            <v>19.2</v>
          </cell>
          <cell r="E6">
            <v>89.416666666666671</v>
          </cell>
          <cell r="F6">
            <v>96</v>
          </cell>
          <cell r="G6">
            <v>73</v>
          </cell>
          <cell r="H6">
            <v>10.08</v>
          </cell>
          <cell r="I6" t="str">
            <v>SO</v>
          </cell>
          <cell r="J6">
            <v>28.08</v>
          </cell>
          <cell r="K6">
            <v>1</v>
          </cell>
        </row>
        <row r="7">
          <cell r="B7">
            <v>21.512500000000003</v>
          </cell>
          <cell r="C7">
            <v>26.8</v>
          </cell>
          <cell r="D7">
            <v>18.5</v>
          </cell>
          <cell r="E7">
            <v>84.791666666666671</v>
          </cell>
          <cell r="F7">
            <v>94</v>
          </cell>
          <cell r="G7">
            <v>59</v>
          </cell>
          <cell r="H7">
            <v>9.3600000000000012</v>
          </cell>
          <cell r="I7" t="str">
            <v>SO</v>
          </cell>
          <cell r="J7">
            <v>21.240000000000002</v>
          </cell>
          <cell r="K7">
            <v>0</v>
          </cell>
        </row>
        <row r="8">
          <cell r="B8">
            <v>24.733333333333334</v>
          </cell>
          <cell r="C8">
            <v>32.1</v>
          </cell>
          <cell r="D8">
            <v>18</v>
          </cell>
          <cell r="E8">
            <v>68.833333333333329</v>
          </cell>
          <cell r="F8">
            <v>87</v>
          </cell>
          <cell r="G8">
            <v>44</v>
          </cell>
          <cell r="H8">
            <v>9</v>
          </cell>
          <cell r="I8" t="str">
            <v>SO</v>
          </cell>
          <cell r="J8">
            <v>23.400000000000002</v>
          </cell>
          <cell r="K8">
            <v>0</v>
          </cell>
        </row>
        <row r="9">
          <cell r="B9">
            <v>22.879166666666663</v>
          </cell>
          <cell r="C9">
            <v>28.9</v>
          </cell>
          <cell r="D9">
            <v>18.2</v>
          </cell>
          <cell r="E9">
            <v>80.125</v>
          </cell>
          <cell r="F9">
            <v>96</v>
          </cell>
          <cell r="G9">
            <v>58</v>
          </cell>
          <cell r="H9">
            <v>18.720000000000002</v>
          </cell>
          <cell r="I9" t="str">
            <v>SO</v>
          </cell>
          <cell r="J9">
            <v>31.319999999999997</v>
          </cell>
          <cell r="K9">
            <v>0.2</v>
          </cell>
        </row>
        <row r="10">
          <cell r="B10">
            <v>24.279166666666665</v>
          </cell>
          <cell r="C10">
            <v>31</v>
          </cell>
          <cell r="D10">
            <v>19.100000000000001</v>
          </cell>
          <cell r="E10">
            <v>73.791666666666671</v>
          </cell>
          <cell r="F10">
            <v>95</v>
          </cell>
          <cell r="G10">
            <v>46</v>
          </cell>
          <cell r="H10">
            <v>24.48</v>
          </cell>
          <cell r="I10" t="str">
            <v>SO</v>
          </cell>
          <cell r="J10">
            <v>45.72</v>
          </cell>
          <cell r="K10">
            <v>0.2</v>
          </cell>
        </row>
        <row r="11">
          <cell r="B11">
            <v>24.92916666666666</v>
          </cell>
          <cell r="C11">
            <v>31.8</v>
          </cell>
          <cell r="D11">
            <v>19.7</v>
          </cell>
          <cell r="E11">
            <v>75.5</v>
          </cell>
          <cell r="F11">
            <v>95</v>
          </cell>
          <cell r="G11">
            <v>47</v>
          </cell>
          <cell r="H11">
            <v>21.96</v>
          </cell>
          <cell r="I11" t="str">
            <v>SO</v>
          </cell>
          <cell r="J11">
            <v>46.080000000000005</v>
          </cell>
          <cell r="K11">
            <v>2.6</v>
          </cell>
        </row>
        <row r="12">
          <cell r="B12">
            <v>22.704347826086963</v>
          </cell>
          <cell r="C12">
            <v>30.4</v>
          </cell>
          <cell r="D12">
            <v>18.399999999999999</v>
          </cell>
          <cell r="E12">
            <v>80.826086956521735</v>
          </cell>
          <cell r="F12">
            <v>96</v>
          </cell>
          <cell r="G12">
            <v>49</v>
          </cell>
          <cell r="H12">
            <v>19.8</v>
          </cell>
          <cell r="I12" t="str">
            <v>SO</v>
          </cell>
          <cell r="J12">
            <v>48.6</v>
          </cell>
          <cell r="K12">
            <v>7</v>
          </cell>
        </row>
        <row r="13">
          <cell r="B13">
            <v>22.770833333333332</v>
          </cell>
          <cell r="C13">
            <v>28.2</v>
          </cell>
          <cell r="D13">
            <v>19.399999999999999</v>
          </cell>
          <cell r="E13">
            <v>87.583333333333329</v>
          </cell>
          <cell r="F13">
            <v>96</v>
          </cell>
          <cell r="G13">
            <v>63</v>
          </cell>
          <cell r="H13">
            <v>13.32</v>
          </cell>
          <cell r="I13" t="str">
            <v>SO</v>
          </cell>
          <cell r="J13">
            <v>27</v>
          </cell>
          <cell r="K13">
            <v>18</v>
          </cell>
        </row>
        <row r="14">
          <cell r="B14">
            <v>24.345833333333331</v>
          </cell>
          <cell r="C14">
            <v>32.5</v>
          </cell>
          <cell r="D14">
            <v>19.399999999999999</v>
          </cell>
          <cell r="E14">
            <v>82.916666666666671</v>
          </cell>
          <cell r="F14">
            <v>97</v>
          </cell>
          <cell r="G14">
            <v>49</v>
          </cell>
          <cell r="H14">
            <v>12.6</v>
          </cell>
          <cell r="I14" t="str">
            <v>SO</v>
          </cell>
          <cell r="J14">
            <v>27.720000000000002</v>
          </cell>
          <cell r="K14">
            <v>0.2</v>
          </cell>
        </row>
        <row r="15">
          <cell r="B15">
            <v>24.454166666666669</v>
          </cell>
          <cell r="C15">
            <v>31.9</v>
          </cell>
          <cell r="D15">
            <v>21.3</v>
          </cell>
          <cell r="E15">
            <v>86.583333333333329</v>
          </cell>
          <cell r="F15">
            <v>96</v>
          </cell>
          <cell r="G15">
            <v>53</v>
          </cell>
          <cell r="H15">
            <v>11.16</v>
          </cell>
          <cell r="I15" t="str">
            <v>SO</v>
          </cell>
          <cell r="J15">
            <v>27.36</v>
          </cell>
          <cell r="K15">
            <v>0</v>
          </cell>
        </row>
        <row r="16">
          <cell r="B16">
            <v>25.333333333333339</v>
          </cell>
          <cell r="C16">
            <v>32</v>
          </cell>
          <cell r="D16">
            <v>20.9</v>
          </cell>
          <cell r="E16">
            <v>82.041666666666671</v>
          </cell>
          <cell r="F16">
            <v>96</v>
          </cell>
          <cell r="G16">
            <v>53</v>
          </cell>
          <cell r="H16">
            <v>14.76</v>
          </cell>
          <cell r="I16" t="str">
            <v>SO</v>
          </cell>
          <cell r="J16">
            <v>37.800000000000004</v>
          </cell>
          <cell r="K16">
            <v>0</v>
          </cell>
        </row>
        <row r="17">
          <cell r="B17">
            <v>25.033333333333328</v>
          </cell>
          <cell r="C17">
            <v>32.200000000000003</v>
          </cell>
          <cell r="D17">
            <v>19.899999999999999</v>
          </cell>
          <cell r="E17">
            <v>80.708333333333329</v>
          </cell>
          <cell r="F17">
            <v>96</v>
          </cell>
          <cell r="G17">
            <v>53</v>
          </cell>
          <cell r="H17">
            <v>9.3600000000000012</v>
          </cell>
          <cell r="I17" t="str">
            <v>SO</v>
          </cell>
          <cell r="J17">
            <v>20.52</v>
          </cell>
          <cell r="K17">
            <v>5.2000000000000011</v>
          </cell>
        </row>
        <row r="18">
          <cell r="B18">
            <v>26.512500000000003</v>
          </cell>
          <cell r="C18">
            <v>32.700000000000003</v>
          </cell>
          <cell r="D18">
            <v>21.3</v>
          </cell>
          <cell r="E18">
            <v>74.375</v>
          </cell>
          <cell r="F18">
            <v>95</v>
          </cell>
          <cell r="G18">
            <v>43</v>
          </cell>
          <cell r="H18">
            <v>7.9200000000000008</v>
          </cell>
          <cell r="I18" t="str">
            <v>SO</v>
          </cell>
          <cell r="J18">
            <v>16.920000000000002</v>
          </cell>
          <cell r="K18">
            <v>0</v>
          </cell>
        </row>
        <row r="19">
          <cell r="B19">
            <v>25.845833333333335</v>
          </cell>
          <cell r="C19">
            <v>31.5</v>
          </cell>
          <cell r="D19">
            <v>20.7</v>
          </cell>
          <cell r="E19">
            <v>79.375</v>
          </cell>
          <cell r="F19">
            <v>95</v>
          </cell>
          <cell r="G19">
            <v>56</v>
          </cell>
          <cell r="H19">
            <v>21.240000000000002</v>
          </cell>
          <cell r="I19" t="str">
            <v>SO</v>
          </cell>
          <cell r="J19">
            <v>36.72</v>
          </cell>
          <cell r="K19">
            <v>0</v>
          </cell>
        </row>
        <row r="20">
          <cell r="B20">
            <v>25.195833333333336</v>
          </cell>
          <cell r="C20">
            <v>31</v>
          </cell>
          <cell r="D20">
            <v>20.100000000000001</v>
          </cell>
          <cell r="E20">
            <v>75.125</v>
          </cell>
          <cell r="F20">
            <v>92</v>
          </cell>
          <cell r="G20">
            <v>50</v>
          </cell>
          <cell r="H20">
            <v>21.240000000000002</v>
          </cell>
          <cell r="I20" t="str">
            <v>SO</v>
          </cell>
          <cell r="J20">
            <v>34.200000000000003</v>
          </cell>
          <cell r="K20">
            <v>0</v>
          </cell>
        </row>
        <row r="21">
          <cell r="B21">
            <v>23.349999999999998</v>
          </cell>
          <cell r="C21">
            <v>29</v>
          </cell>
          <cell r="D21">
            <v>20</v>
          </cell>
          <cell r="E21">
            <v>83.833333333333329</v>
          </cell>
          <cell r="F21">
            <v>97</v>
          </cell>
          <cell r="G21">
            <v>59</v>
          </cell>
          <cell r="H21">
            <v>13.32</v>
          </cell>
          <cell r="I21" t="str">
            <v>SO</v>
          </cell>
          <cell r="J21">
            <v>31.319999999999997</v>
          </cell>
          <cell r="K21">
            <v>83.4</v>
          </cell>
        </row>
        <row r="22">
          <cell r="B22">
            <v>23.454166666666666</v>
          </cell>
          <cell r="C22">
            <v>30.4</v>
          </cell>
          <cell r="D22">
            <v>19.3</v>
          </cell>
          <cell r="E22">
            <v>84.25</v>
          </cell>
          <cell r="F22">
            <v>97</v>
          </cell>
          <cell r="G22">
            <v>61</v>
          </cell>
          <cell r="H22">
            <v>15.120000000000001</v>
          </cell>
          <cell r="I22" t="str">
            <v>SO</v>
          </cell>
          <cell r="J22">
            <v>34.92</v>
          </cell>
          <cell r="K22">
            <v>43.199999999999996</v>
          </cell>
        </row>
        <row r="23">
          <cell r="B23">
            <v>26.025000000000002</v>
          </cell>
          <cell r="C23">
            <v>32.9</v>
          </cell>
          <cell r="D23">
            <v>20.7</v>
          </cell>
          <cell r="E23">
            <v>79.541666666666671</v>
          </cell>
          <cell r="F23">
            <v>96</v>
          </cell>
          <cell r="G23">
            <v>50</v>
          </cell>
          <cell r="H23">
            <v>8.2799999999999994</v>
          </cell>
          <cell r="I23" t="str">
            <v>SO</v>
          </cell>
          <cell r="J23">
            <v>20.88</v>
          </cell>
          <cell r="K23">
            <v>0.2</v>
          </cell>
        </row>
        <row r="24">
          <cell r="B24">
            <v>26.483333333333331</v>
          </cell>
          <cell r="C24">
            <v>32.6</v>
          </cell>
          <cell r="D24">
            <v>21.5</v>
          </cell>
          <cell r="E24">
            <v>75.666666666666671</v>
          </cell>
          <cell r="F24">
            <v>91</v>
          </cell>
          <cell r="G24">
            <v>51</v>
          </cell>
          <cell r="H24">
            <v>17.28</v>
          </cell>
          <cell r="I24" t="str">
            <v>SO</v>
          </cell>
          <cell r="J24">
            <v>46.800000000000004</v>
          </cell>
          <cell r="K24">
            <v>0</v>
          </cell>
        </row>
        <row r="25">
          <cell r="B25">
            <v>24.929166666666671</v>
          </cell>
          <cell r="C25">
            <v>31</v>
          </cell>
          <cell r="D25">
            <v>22.3</v>
          </cell>
          <cell r="E25">
            <v>83.75</v>
          </cell>
          <cell r="F25">
            <v>95</v>
          </cell>
          <cell r="G25">
            <v>58</v>
          </cell>
          <cell r="H25">
            <v>24.48</v>
          </cell>
          <cell r="I25" t="str">
            <v>SO</v>
          </cell>
          <cell r="J25">
            <v>53.64</v>
          </cell>
          <cell r="K25">
            <v>3.6</v>
          </cell>
        </row>
        <row r="26">
          <cell r="B26">
            <v>22.379166666666663</v>
          </cell>
          <cell r="C26">
            <v>24.3</v>
          </cell>
          <cell r="D26">
            <v>19.600000000000001</v>
          </cell>
          <cell r="E26">
            <v>90.583333333333329</v>
          </cell>
          <cell r="F26">
            <v>96</v>
          </cell>
          <cell r="G26">
            <v>79</v>
          </cell>
          <cell r="H26">
            <v>16.2</v>
          </cell>
          <cell r="I26" t="str">
            <v>SO</v>
          </cell>
          <cell r="J26">
            <v>36</v>
          </cell>
          <cell r="K26">
            <v>20.999999999999996</v>
          </cell>
        </row>
        <row r="27">
          <cell r="B27">
            <v>22.470833333333331</v>
          </cell>
          <cell r="C27">
            <v>29.3</v>
          </cell>
          <cell r="D27">
            <v>17.5</v>
          </cell>
          <cell r="E27">
            <v>78.75</v>
          </cell>
          <cell r="F27">
            <v>92</v>
          </cell>
          <cell r="G27">
            <v>59</v>
          </cell>
          <cell r="H27">
            <v>14.04</v>
          </cell>
          <cell r="I27" t="str">
            <v>SO</v>
          </cell>
          <cell r="J27">
            <v>29.52</v>
          </cell>
          <cell r="K27">
            <v>0.2</v>
          </cell>
        </row>
        <row r="28">
          <cell r="B28">
            <v>22.608333333333331</v>
          </cell>
          <cell r="C28">
            <v>25.7</v>
          </cell>
          <cell r="D28">
            <v>19.899999999999999</v>
          </cell>
          <cell r="E28">
            <v>83.333333333333329</v>
          </cell>
          <cell r="F28">
            <v>95</v>
          </cell>
          <cell r="G28">
            <v>71</v>
          </cell>
          <cell r="H28">
            <v>21.96</v>
          </cell>
          <cell r="I28" t="str">
            <v>SO</v>
          </cell>
          <cell r="J28">
            <v>39.96</v>
          </cell>
          <cell r="K28">
            <v>0.8</v>
          </cell>
        </row>
        <row r="29">
          <cell r="B29">
            <v>24.750000000000004</v>
          </cell>
          <cell r="C29">
            <v>31.8</v>
          </cell>
          <cell r="D29">
            <v>20.8</v>
          </cell>
          <cell r="E29">
            <v>84.458333333333329</v>
          </cell>
          <cell r="F29">
            <v>96</v>
          </cell>
          <cell r="G29">
            <v>54</v>
          </cell>
          <cell r="H29">
            <v>14.76</v>
          </cell>
          <cell r="I29" t="str">
            <v>SO</v>
          </cell>
          <cell r="J29">
            <v>25.2</v>
          </cell>
          <cell r="K29">
            <v>0.2</v>
          </cell>
        </row>
        <row r="30">
          <cell r="B30">
            <v>26.650000000000002</v>
          </cell>
          <cell r="C30">
            <v>33.1</v>
          </cell>
          <cell r="D30">
            <v>21.7</v>
          </cell>
          <cell r="E30">
            <v>77.291666666666671</v>
          </cell>
          <cell r="F30">
            <v>95</v>
          </cell>
          <cell r="G30">
            <v>45</v>
          </cell>
          <cell r="H30">
            <v>12.24</v>
          </cell>
          <cell r="I30" t="str">
            <v>SO</v>
          </cell>
          <cell r="J30">
            <v>30.6</v>
          </cell>
          <cell r="K30">
            <v>0.2</v>
          </cell>
        </row>
        <row r="31">
          <cell r="B31">
            <v>26.358333333333338</v>
          </cell>
          <cell r="C31">
            <v>33.1</v>
          </cell>
          <cell r="D31">
            <v>21.6</v>
          </cell>
          <cell r="E31">
            <v>79.625</v>
          </cell>
          <cell r="F31">
            <v>95</v>
          </cell>
          <cell r="G31">
            <v>51</v>
          </cell>
          <cell r="H31">
            <v>11.879999999999999</v>
          </cell>
          <cell r="I31" t="str">
            <v>SO</v>
          </cell>
          <cell r="J31">
            <v>24.48</v>
          </cell>
          <cell r="K31">
            <v>0</v>
          </cell>
        </row>
        <row r="32">
          <cell r="B32">
            <v>26.995833333333334</v>
          </cell>
          <cell r="C32">
            <v>33.6</v>
          </cell>
          <cell r="D32">
            <v>20.7</v>
          </cell>
          <cell r="E32">
            <v>75.625</v>
          </cell>
          <cell r="F32">
            <v>96</v>
          </cell>
          <cell r="G32">
            <v>45</v>
          </cell>
          <cell r="H32">
            <v>14.04</v>
          </cell>
          <cell r="I32" t="str">
            <v>SO</v>
          </cell>
          <cell r="J32">
            <v>27.720000000000002</v>
          </cell>
          <cell r="K32">
            <v>0</v>
          </cell>
        </row>
        <row r="33">
          <cell r="B33">
            <v>27.299999999999997</v>
          </cell>
          <cell r="C33">
            <v>34.4</v>
          </cell>
          <cell r="D33">
            <v>21.2</v>
          </cell>
          <cell r="E33">
            <v>70.583333333333329</v>
          </cell>
          <cell r="F33">
            <v>93</v>
          </cell>
          <cell r="G33">
            <v>43</v>
          </cell>
          <cell r="H33">
            <v>19.8</v>
          </cell>
          <cell r="I33" t="str">
            <v>SO</v>
          </cell>
          <cell r="J33">
            <v>51.84</v>
          </cell>
          <cell r="K33">
            <v>4.8000000000000007</v>
          </cell>
        </row>
        <row r="34">
          <cell r="B34">
            <v>25.554166666666671</v>
          </cell>
          <cell r="C34">
            <v>33.4</v>
          </cell>
          <cell r="D34">
            <v>20.100000000000001</v>
          </cell>
          <cell r="E34">
            <v>78.083333333333329</v>
          </cell>
          <cell r="F34">
            <v>96</v>
          </cell>
          <cell r="G34">
            <v>50</v>
          </cell>
          <cell r="H34">
            <v>21.6</v>
          </cell>
          <cell r="I34" t="str">
            <v>SO</v>
          </cell>
          <cell r="J34">
            <v>44.64</v>
          </cell>
          <cell r="K34">
            <v>4.4000000000000004</v>
          </cell>
        </row>
        <row r="35">
          <cell r="B35">
            <v>27.041666666666671</v>
          </cell>
          <cell r="C35">
            <v>31.8</v>
          </cell>
          <cell r="D35">
            <v>22.2</v>
          </cell>
          <cell r="E35">
            <v>74.791666666666671</v>
          </cell>
          <cell r="F35">
            <v>95</v>
          </cell>
          <cell r="G35">
            <v>49</v>
          </cell>
          <cell r="H35">
            <v>22.32</v>
          </cell>
          <cell r="I35" t="str">
            <v>SO</v>
          </cell>
          <cell r="J35">
            <v>41.04</v>
          </cell>
          <cell r="K35">
            <v>0</v>
          </cell>
        </row>
        <row r="36">
          <cell r="I36" t="str">
            <v>SO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26.345833333333335</v>
          </cell>
          <cell r="C5">
            <v>31.6</v>
          </cell>
          <cell r="D5">
            <v>22.2</v>
          </cell>
          <cell r="E5">
            <v>74.875</v>
          </cell>
          <cell r="F5">
            <v>94</v>
          </cell>
          <cell r="G5">
            <v>49</v>
          </cell>
          <cell r="H5">
            <v>14.04</v>
          </cell>
          <cell r="I5" t="str">
            <v>L</v>
          </cell>
          <cell r="J5">
            <v>25.92</v>
          </cell>
          <cell r="K5">
            <v>0</v>
          </cell>
        </row>
        <row r="6">
          <cell r="B6">
            <v>26.212499999999995</v>
          </cell>
          <cell r="C6">
            <v>31.9</v>
          </cell>
          <cell r="D6">
            <v>21.6</v>
          </cell>
          <cell r="E6">
            <v>75.916666666666671</v>
          </cell>
          <cell r="F6">
            <v>95</v>
          </cell>
          <cell r="G6">
            <v>51</v>
          </cell>
          <cell r="H6">
            <v>20.16</v>
          </cell>
          <cell r="I6" t="str">
            <v>NE</v>
          </cell>
          <cell r="J6">
            <v>35.64</v>
          </cell>
          <cell r="K6">
            <v>30.8</v>
          </cell>
        </row>
        <row r="7">
          <cell r="B7">
            <v>24.758333333333329</v>
          </cell>
          <cell r="C7">
            <v>30.3</v>
          </cell>
          <cell r="D7">
            <v>21</v>
          </cell>
          <cell r="E7">
            <v>78.041666666666671</v>
          </cell>
          <cell r="F7">
            <v>95</v>
          </cell>
          <cell r="G7">
            <v>52</v>
          </cell>
          <cell r="H7">
            <v>20.88</v>
          </cell>
          <cell r="I7" t="str">
            <v>NE</v>
          </cell>
          <cell r="J7">
            <v>38.519999999999996</v>
          </cell>
          <cell r="K7">
            <v>13.2</v>
          </cell>
        </row>
        <row r="8">
          <cell r="B8">
            <v>26.037500000000005</v>
          </cell>
          <cell r="C8">
            <v>33.799999999999997</v>
          </cell>
          <cell r="D8">
            <v>22.3</v>
          </cell>
          <cell r="E8">
            <v>75.958333333333329</v>
          </cell>
          <cell r="F8">
            <v>93</v>
          </cell>
          <cell r="G8">
            <v>43</v>
          </cell>
          <cell r="H8">
            <v>17.64</v>
          </cell>
          <cell r="I8" t="str">
            <v>O</v>
          </cell>
          <cell r="J8">
            <v>39.24</v>
          </cell>
          <cell r="K8">
            <v>2.4</v>
          </cell>
        </row>
        <row r="9">
          <cell r="B9">
            <v>24.899999999999995</v>
          </cell>
          <cell r="C9">
            <v>31.5</v>
          </cell>
          <cell r="D9">
            <v>21.7</v>
          </cell>
          <cell r="E9">
            <v>78.416666666666671</v>
          </cell>
          <cell r="F9">
            <v>92</v>
          </cell>
          <cell r="G9">
            <v>47</v>
          </cell>
          <cell r="H9">
            <v>18.720000000000002</v>
          </cell>
          <cell r="I9" t="str">
            <v>L</v>
          </cell>
          <cell r="J9">
            <v>47.519999999999996</v>
          </cell>
          <cell r="K9">
            <v>0.8</v>
          </cell>
        </row>
        <row r="10">
          <cell r="B10">
            <v>25.304166666666671</v>
          </cell>
          <cell r="C10">
            <v>31</v>
          </cell>
          <cell r="D10">
            <v>21.6</v>
          </cell>
          <cell r="E10">
            <v>77.083333333333329</v>
          </cell>
          <cell r="F10">
            <v>93</v>
          </cell>
          <cell r="G10">
            <v>49</v>
          </cell>
          <cell r="H10">
            <v>14.76</v>
          </cell>
          <cell r="I10" t="str">
            <v>SE</v>
          </cell>
          <cell r="J10">
            <v>39.96</v>
          </cell>
          <cell r="K10">
            <v>3.6</v>
          </cell>
        </row>
        <row r="11">
          <cell r="B11">
            <v>24.483333333333331</v>
          </cell>
          <cell r="C11">
            <v>29.1</v>
          </cell>
          <cell r="D11">
            <v>21.5</v>
          </cell>
          <cell r="E11">
            <v>77.958333333333329</v>
          </cell>
          <cell r="F11">
            <v>93</v>
          </cell>
          <cell r="G11">
            <v>55</v>
          </cell>
          <cell r="H11">
            <v>18.720000000000002</v>
          </cell>
          <cell r="I11" t="str">
            <v>NE</v>
          </cell>
          <cell r="J11">
            <v>37.800000000000004</v>
          </cell>
          <cell r="K11">
            <v>0</v>
          </cell>
        </row>
        <row r="12">
          <cell r="B12">
            <v>23.862500000000001</v>
          </cell>
          <cell r="C12">
            <v>29.7</v>
          </cell>
          <cell r="D12">
            <v>21.3</v>
          </cell>
          <cell r="E12">
            <v>80.083333333333329</v>
          </cell>
          <cell r="F12">
            <v>93</v>
          </cell>
          <cell r="G12">
            <v>52</v>
          </cell>
          <cell r="H12">
            <v>19.8</v>
          </cell>
          <cell r="I12" t="str">
            <v>NE</v>
          </cell>
          <cell r="J12">
            <v>46.440000000000005</v>
          </cell>
          <cell r="K12">
            <v>7.2</v>
          </cell>
        </row>
        <row r="13">
          <cell r="B13">
            <v>24.495833333333326</v>
          </cell>
          <cell r="C13">
            <v>30.5</v>
          </cell>
          <cell r="D13">
            <v>21.7</v>
          </cell>
          <cell r="E13">
            <v>79.625</v>
          </cell>
          <cell r="F13">
            <v>93</v>
          </cell>
          <cell r="G13">
            <v>51</v>
          </cell>
          <cell r="H13">
            <v>16.559999999999999</v>
          </cell>
          <cell r="I13" t="str">
            <v>NE</v>
          </cell>
          <cell r="J13">
            <v>38.880000000000003</v>
          </cell>
          <cell r="K13">
            <v>5.8</v>
          </cell>
        </row>
        <row r="14">
          <cell r="B14">
            <v>23.720833333333331</v>
          </cell>
          <cell r="C14">
            <v>30.8</v>
          </cell>
          <cell r="D14">
            <v>20.7</v>
          </cell>
          <cell r="E14">
            <v>85.208333333333329</v>
          </cell>
          <cell r="F14">
            <v>95</v>
          </cell>
          <cell r="G14">
            <v>55</v>
          </cell>
          <cell r="H14">
            <v>16.559999999999999</v>
          </cell>
          <cell r="I14" t="str">
            <v>N</v>
          </cell>
          <cell r="J14">
            <v>29.880000000000003</v>
          </cell>
          <cell r="K14">
            <v>5.8</v>
          </cell>
        </row>
        <row r="15">
          <cell r="B15">
            <v>24.445833333333336</v>
          </cell>
          <cell r="C15">
            <v>31.1</v>
          </cell>
          <cell r="D15">
            <v>22</v>
          </cell>
          <cell r="E15">
            <v>83.958333333333329</v>
          </cell>
          <cell r="F15">
            <v>93</v>
          </cell>
          <cell r="G15">
            <v>51</v>
          </cell>
          <cell r="H15">
            <v>18.720000000000002</v>
          </cell>
          <cell r="I15" t="str">
            <v>N</v>
          </cell>
          <cell r="J15">
            <v>33.119999999999997</v>
          </cell>
          <cell r="K15">
            <v>1.2000000000000002</v>
          </cell>
        </row>
        <row r="16">
          <cell r="B16">
            <v>25.395833333333343</v>
          </cell>
          <cell r="C16">
            <v>30.8</v>
          </cell>
          <cell r="D16">
            <v>22.2</v>
          </cell>
          <cell r="E16">
            <v>75.75</v>
          </cell>
          <cell r="F16">
            <v>93</v>
          </cell>
          <cell r="G16">
            <v>49</v>
          </cell>
          <cell r="H16">
            <v>20.16</v>
          </cell>
          <cell r="I16" t="str">
            <v>N</v>
          </cell>
          <cell r="J16">
            <v>40.680000000000007</v>
          </cell>
          <cell r="K16">
            <v>0</v>
          </cell>
        </row>
        <row r="17">
          <cell r="B17">
            <v>25.166666666666668</v>
          </cell>
          <cell r="C17">
            <v>30.5</v>
          </cell>
          <cell r="D17">
            <v>22.3</v>
          </cell>
          <cell r="E17">
            <v>77.916666666666671</v>
          </cell>
          <cell r="F17">
            <v>93</v>
          </cell>
          <cell r="G17">
            <v>55</v>
          </cell>
          <cell r="H17">
            <v>16.559999999999999</v>
          </cell>
          <cell r="I17" t="str">
            <v>NO</v>
          </cell>
          <cell r="J17">
            <v>44.28</v>
          </cell>
          <cell r="K17">
            <v>4.4000000000000004</v>
          </cell>
        </row>
        <row r="18">
          <cell r="B18">
            <v>27.083333333333329</v>
          </cell>
          <cell r="C18">
            <v>34.200000000000003</v>
          </cell>
          <cell r="D18">
            <v>21.2</v>
          </cell>
          <cell r="E18">
            <v>73.041666666666671</v>
          </cell>
          <cell r="F18">
            <v>94</v>
          </cell>
          <cell r="G18">
            <v>41</v>
          </cell>
          <cell r="H18">
            <v>10.8</v>
          </cell>
          <cell r="I18" t="str">
            <v>N</v>
          </cell>
          <cell r="J18">
            <v>17.28</v>
          </cell>
          <cell r="K18">
            <v>0</v>
          </cell>
        </row>
        <row r="19">
          <cell r="B19">
            <v>27.529166666666672</v>
          </cell>
          <cell r="C19">
            <v>32.4</v>
          </cell>
          <cell r="D19">
            <v>23.6</v>
          </cell>
          <cell r="E19">
            <v>72.166666666666671</v>
          </cell>
          <cell r="F19">
            <v>92</v>
          </cell>
          <cell r="G19">
            <v>49</v>
          </cell>
          <cell r="H19">
            <v>15.48</v>
          </cell>
          <cell r="I19" t="str">
            <v>SE</v>
          </cell>
          <cell r="J19">
            <v>27</v>
          </cell>
          <cell r="K19">
            <v>0</v>
          </cell>
        </row>
        <row r="20">
          <cell r="B20">
            <v>27.449999999999992</v>
          </cell>
          <cell r="C20">
            <v>33.700000000000003</v>
          </cell>
          <cell r="D20">
            <v>21.2</v>
          </cell>
          <cell r="E20">
            <v>63.25</v>
          </cell>
          <cell r="F20">
            <v>81</v>
          </cell>
          <cell r="G20">
            <v>42</v>
          </cell>
          <cell r="H20">
            <v>12.24</v>
          </cell>
          <cell r="I20" t="str">
            <v>SE</v>
          </cell>
          <cell r="J20">
            <v>20.88</v>
          </cell>
          <cell r="K20">
            <v>0</v>
          </cell>
        </row>
        <row r="21">
          <cell r="B21">
            <v>28.337499999999995</v>
          </cell>
          <cell r="C21">
            <v>35.299999999999997</v>
          </cell>
          <cell r="D21">
            <v>22.6</v>
          </cell>
          <cell r="E21">
            <v>66.583333333333329</v>
          </cell>
          <cell r="F21">
            <v>93</v>
          </cell>
          <cell r="G21">
            <v>37</v>
          </cell>
          <cell r="H21">
            <v>17.64</v>
          </cell>
          <cell r="I21" t="str">
            <v>S</v>
          </cell>
          <cell r="J21">
            <v>50.76</v>
          </cell>
          <cell r="K21">
            <v>0</v>
          </cell>
        </row>
        <row r="22">
          <cell r="B22">
            <v>26.825000000000003</v>
          </cell>
          <cell r="C22">
            <v>34.5</v>
          </cell>
          <cell r="D22">
            <v>22.4</v>
          </cell>
          <cell r="E22">
            <v>67.916666666666671</v>
          </cell>
          <cell r="F22">
            <v>85</v>
          </cell>
          <cell r="G22">
            <v>39</v>
          </cell>
          <cell r="H22">
            <v>19.079999999999998</v>
          </cell>
          <cell r="I22" t="str">
            <v>SO</v>
          </cell>
          <cell r="J22">
            <v>39.96</v>
          </cell>
          <cell r="K22">
            <v>0</v>
          </cell>
        </row>
        <row r="23">
          <cell r="B23">
            <v>26.845833333333328</v>
          </cell>
          <cell r="C23">
            <v>33.700000000000003</v>
          </cell>
          <cell r="D23">
            <v>21.8</v>
          </cell>
          <cell r="E23">
            <v>71.5</v>
          </cell>
          <cell r="F23">
            <v>93</v>
          </cell>
          <cell r="G23">
            <v>37</v>
          </cell>
          <cell r="H23">
            <v>21.96</v>
          </cell>
          <cell r="I23" t="str">
            <v>N</v>
          </cell>
          <cell r="J23">
            <v>38.159999999999997</v>
          </cell>
          <cell r="K23">
            <v>8.7999999999999989</v>
          </cell>
        </row>
        <row r="24">
          <cell r="B24">
            <v>26.108333333333331</v>
          </cell>
          <cell r="C24">
            <v>31.7</v>
          </cell>
          <cell r="D24">
            <v>23</v>
          </cell>
          <cell r="E24">
            <v>78.583333333333329</v>
          </cell>
          <cell r="F24">
            <v>94</v>
          </cell>
          <cell r="G24">
            <v>52</v>
          </cell>
          <cell r="H24">
            <v>17.28</v>
          </cell>
          <cell r="I24" t="str">
            <v>N</v>
          </cell>
          <cell r="J24">
            <v>42.84</v>
          </cell>
          <cell r="K24">
            <v>19.2</v>
          </cell>
        </row>
        <row r="25">
          <cell r="B25">
            <v>25.341666666666672</v>
          </cell>
          <cell r="C25">
            <v>31.6</v>
          </cell>
          <cell r="D25">
            <v>22.7</v>
          </cell>
          <cell r="E25">
            <v>81.125</v>
          </cell>
          <cell r="F25">
            <v>93</v>
          </cell>
          <cell r="G25">
            <v>52</v>
          </cell>
          <cell r="H25">
            <v>20.88</v>
          </cell>
          <cell r="I25" t="str">
            <v>N</v>
          </cell>
          <cell r="J25">
            <v>40.32</v>
          </cell>
          <cell r="K25">
            <v>3.2</v>
          </cell>
        </row>
        <row r="26">
          <cell r="B26">
            <v>26.091666666666665</v>
          </cell>
          <cell r="C26">
            <v>32.700000000000003</v>
          </cell>
          <cell r="D26">
            <v>23.2</v>
          </cell>
          <cell r="E26">
            <v>78.041666666666671</v>
          </cell>
          <cell r="F26">
            <v>92</v>
          </cell>
          <cell r="G26">
            <v>47</v>
          </cell>
          <cell r="H26">
            <v>32.4</v>
          </cell>
          <cell r="I26" t="str">
            <v>N</v>
          </cell>
          <cell r="J26">
            <v>53.64</v>
          </cell>
          <cell r="K26">
            <v>1.5999999999999999</v>
          </cell>
        </row>
        <row r="27">
          <cell r="B27">
            <v>24.974999999999998</v>
          </cell>
          <cell r="C27">
            <v>30.5</v>
          </cell>
          <cell r="D27">
            <v>22.8</v>
          </cell>
          <cell r="E27">
            <v>84.125</v>
          </cell>
          <cell r="F27">
            <v>95</v>
          </cell>
          <cell r="G27">
            <v>58</v>
          </cell>
          <cell r="H27">
            <v>21.6</v>
          </cell>
          <cell r="I27" t="str">
            <v>O</v>
          </cell>
          <cell r="J27">
            <v>39.24</v>
          </cell>
          <cell r="K27">
            <v>19.600000000000001</v>
          </cell>
        </row>
        <row r="28">
          <cell r="B28">
            <v>24.529166666666665</v>
          </cell>
          <cell r="C28">
            <v>28.6</v>
          </cell>
          <cell r="D28">
            <v>22</v>
          </cell>
          <cell r="E28">
            <v>84.208333333333329</v>
          </cell>
          <cell r="F28">
            <v>94</v>
          </cell>
          <cell r="G28">
            <v>63</v>
          </cell>
          <cell r="H28">
            <v>15.840000000000002</v>
          </cell>
          <cell r="I28" t="str">
            <v>NE</v>
          </cell>
          <cell r="J28">
            <v>32.76</v>
          </cell>
          <cell r="K28">
            <v>4.8</v>
          </cell>
        </row>
        <row r="29">
          <cell r="B29">
            <v>25.583333333333332</v>
          </cell>
          <cell r="C29">
            <v>32.1</v>
          </cell>
          <cell r="D29">
            <v>22.3</v>
          </cell>
          <cell r="E29">
            <v>78.958333333333329</v>
          </cell>
          <cell r="F29">
            <v>94</v>
          </cell>
          <cell r="G29">
            <v>53</v>
          </cell>
          <cell r="H29">
            <v>16.559999999999999</v>
          </cell>
          <cell r="I29" t="str">
            <v>SO</v>
          </cell>
          <cell r="J29">
            <v>38.880000000000003</v>
          </cell>
          <cell r="K29">
            <v>0</v>
          </cell>
        </row>
        <row r="30">
          <cell r="B30">
            <v>27.879166666666663</v>
          </cell>
          <cell r="C30">
            <v>34.9</v>
          </cell>
          <cell r="D30">
            <v>22.1</v>
          </cell>
          <cell r="E30">
            <v>67.416666666666671</v>
          </cell>
          <cell r="F30">
            <v>93</v>
          </cell>
          <cell r="G30">
            <v>29</v>
          </cell>
          <cell r="H30">
            <v>13.32</v>
          </cell>
          <cell r="I30" t="str">
            <v>NE</v>
          </cell>
          <cell r="J30">
            <v>27.36</v>
          </cell>
          <cell r="K30">
            <v>0</v>
          </cell>
        </row>
        <row r="31">
          <cell r="B31">
            <v>29</v>
          </cell>
          <cell r="C31">
            <v>35.5</v>
          </cell>
          <cell r="D31">
            <v>22.2</v>
          </cell>
          <cell r="E31">
            <v>61.833333333333336</v>
          </cell>
          <cell r="F31">
            <v>91</v>
          </cell>
          <cell r="G31">
            <v>32</v>
          </cell>
          <cell r="H31">
            <v>14.04</v>
          </cell>
          <cell r="I31" t="str">
            <v>N</v>
          </cell>
          <cell r="J31">
            <v>26.64</v>
          </cell>
          <cell r="K31">
            <v>0</v>
          </cell>
        </row>
        <row r="32">
          <cell r="B32">
            <v>29.350000000000005</v>
          </cell>
          <cell r="C32">
            <v>36.200000000000003</v>
          </cell>
          <cell r="D32">
            <v>22.1</v>
          </cell>
          <cell r="E32">
            <v>57.666666666666664</v>
          </cell>
          <cell r="F32">
            <v>91</v>
          </cell>
          <cell r="G32">
            <v>25</v>
          </cell>
          <cell r="H32">
            <v>14.76</v>
          </cell>
          <cell r="I32" t="str">
            <v>N</v>
          </cell>
          <cell r="J32">
            <v>32.04</v>
          </cell>
          <cell r="K32">
            <v>0</v>
          </cell>
        </row>
        <row r="33">
          <cell r="B33">
            <v>26.037499999999998</v>
          </cell>
          <cell r="C33">
            <v>35.299999999999997</v>
          </cell>
          <cell r="D33">
            <v>21.1</v>
          </cell>
          <cell r="E33">
            <v>70.125</v>
          </cell>
          <cell r="F33">
            <v>86</v>
          </cell>
          <cell r="G33">
            <v>31</v>
          </cell>
          <cell r="H33">
            <v>34.200000000000003</v>
          </cell>
          <cell r="I33" t="str">
            <v>O</v>
          </cell>
          <cell r="J33">
            <v>59.4</v>
          </cell>
          <cell r="K33">
            <v>0.4</v>
          </cell>
        </row>
        <row r="34">
          <cell r="B34">
            <v>26.904166666666672</v>
          </cell>
          <cell r="C34">
            <v>35.5</v>
          </cell>
          <cell r="D34">
            <v>20</v>
          </cell>
          <cell r="E34">
            <v>68.833333333333329</v>
          </cell>
          <cell r="F34">
            <v>95</v>
          </cell>
          <cell r="G34">
            <v>31</v>
          </cell>
          <cell r="H34">
            <v>18.720000000000002</v>
          </cell>
          <cell r="I34" t="str">
            <v>N</v>
          </cell>
          <cell r="J34">
            <v>82.44</v>
          </cell>
          <cell r="K34">
            <v>26.6</v>
          </cell>
        </row>
        <row r="35">
          <cell r="B35">
            <v>26.324999999999999</v>
          </cell>
          <cell r="C35">
            <v>32.799999999999997</v>
          </cell>
          <cell r="D35">
            <v>22</v>
          </cell>
          <cell r="E35">
            <v>74.75</v>
          </cell>
          <cell r="F35">
            <v>95</v>
          </cell>
          <cell r="G35">
            <v>35</v>
          </cell>
          <cell r="H35">
            <v>16.920000000000002</v>
          </cell>
          <cell r="I35" t="str">
            <v>N</v>
          </cell>
          <cell r="J35">
            <v>34.200000000000003</v>
          </cell>
          <cell r="K35">
            <v>23</v>
          </cell>
        </row>
        <row r="36">
          <cell r="I36" t="str">
            <v>N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24.529166666666669</v>
          </cell>
          <cell r="C5">
            <v>30.4</v>
          </cell>
          <cell r="D5">
            <v>21.3</v>
          </cell>
          <cell r="E5">
            <v>83.166666666666671</v>
          </cell>
          <cell r="F5">
            <v>96</v>
          </cell>
          <cell r="G5">
            <v>59</v>
          </cell>
          <cell r="H5">
            <v>18.720000000000002</v>
          </cell>
          <cell r="I5" t="str">
            <v>NE</v>
          </cell>
          <cell r="J5">
            <v>38.880000000000003</v>
          </cell>
          <cell r="K5">
            <v>3.1999999999999997</v>
          </cell>
        </row>
        <row r="6">
          <cell r="B6">
            <v>20.324999999999999</v>
          </cell>
          <cell r="C6">
            <v>26.3</v>
          </cell>
          <cell r="D6">
            <v>16.7</v>
          </cell>
          <cell r="E6">
            <v>90.083333333333329</v>
          </cell>
          <cell r="F6">
            <v>97</v>
          </cell>
          <cell r="G6">
            <v>72</v>
          </cell>
          <cell r="H6">
            <v>19.079999999999998</v>
          </cell>
          <cell r="I6" t="str">
            <v>O</v>
          </cell>
          <cell r="J6">
            <v>30.96</v>
          </cell>
          <cell r="K6">
            <v>0.2</v>
          </cell>
        </row>
        <row r="7">
          <cell r="B7">
            <v>19.633333333333336</v>
          </cell>
          <cell r="C7">
            <v>25.4</v>
          </cell>
          <cell r="D7">
            <v>17</v>
          </cell>
          <cell r="E7">
            <v>85.875</v>
          </cell>
          <cell r="F7">
            <v>96</v>
          </cell>
          <cell r="G7">
            <v>61</v>
          </cell>
          <cell r="H7">
            <v>12.6</v>
          </cell>
          <cell r="I7" t="str">
            <v>SO</v>
          </cell>
          <cell r="J7">
            <v>25.56</v>
          </cell>
          <cell r="K7">
            <v>0</v>
          </cell>
        </row>
        <row r="8">
          <cell r="B8">
            <v>23.695833333333336</v>
          </cell>
          <cell r="C8">
            <v>29.4</v>
          </cell>
          <cell r="D8">
            <v>18.600000000000001</v>
          </cell>
          <cell r="E8">
            <v>68.625</v>
          </cell>
          <cell r="F8">
            <v>90</v>
          </cell>
          <cell r="G8">
            <v>47</v>
          </cell>
          <cell r="H8">
            <v>11.879999999999999</v>
          </cell>
          <cell r="I8" t="str">
            <v>S</v>
          </cell>
          <cell r="J8">
            <v>25.2</v>
          </cell>
          <cell r="K8">
            <v>0</v>
          </cell>
        </row>
        <row r="9">
          <cell r="B9">
            <v>22.925000000000001</v>
          </cell>
          <cell r="C9">
            <v>27.5</v>
          </cell>
          <cell r="D9">
            <v>19.2</v>
          </cell>
          <cell r="E9">
            <v>75.75</v>
          </cell>
          <cell r="F9">
            <v>96</v>
          </cell>
          <cell r="G9">
            <v>63</v>
          </cell>
          <cell r="H9">
            <v>22.32</v>
          </cell>
          <cell r="I9" t="str">
            <v>NE</v>
          </cell>
          <cell r="J9">
            <v>39.96</v>
          </cell>
          <cell r="K9">
            <v>0</v>
          </cell>
        </row>
        <row r="10">
          <cell r="B10">
            <v>23.920833333333331</v>
          </cell>
          <cell r="C10">
            <v>29.7</v>
          </cell>
          <cell r="D10">
            <v>19.2</v>
          </cell>
          <cell r="E10">
            <v>74.166666666666671</v>
          </cell>
          <cell r="F10">
            <v>91</v>
          </cell>
          <cell r="G10">
            <v>51</v>
          </cell>
          <cell r="H10">
            <v>25.56</v>
          </cell>
          <cell r="I10" t="str">
            <v>NE</v>
          </cell>
          <cell r="J10">
            <v>48.6</v>
          </cell>
          <cell r="K10">
            <v>0</v>
          </cell>
        </row>
        <row r="11">
          <cell r="B11">
            <v>23.783333333333331</v>
          </cell>
          <cell r="C11">
            <v>31</v>
          </cell>
          <cell r="D11">
            <v>20</v>
          </cell>
          <cell r="E11">
            <v>75.416666666666671</v>
          </cell>
          <cell r="F11">
            <v>92</v>
          </cell>
          <cell r="G11">
            <v>48</v>
          </cell>
          <cell r="H11">
            <v>23.040000000000003</v>
          </cell>
          <cell r="I11" t="str">
            <v>NE</v>
          </cell>
          <cell r="J11">
            <v>50.4</v>
          </cell>
          <cell r="K11">
            <v>0</v>
          </cell>
        </row>
        <row r="12">
          <cell r="B12">
            <v>21.683333333333334</v>
          </cell>
          <cell r="C12">
            <v>29.1</v>
          </cell>
          <cell r="D12">
            <v>18.3</v>
          </cell>
          <cell r="E12">
            <v>82.333333333333329</v>
          </cell>
          <cell r="F12">
            <v>94</v>
          </cell>
          <cell r="G12">
            <v>54</v>
          </cell>
          <cell r="H12">
            <v>25.2</v>
          </cell>
          <cell r="I12" t="str">
            <v>NE</v>
          </cell>
          <cell r="J12">
            <v>52.2</v>
          </cell>
          <cell r="K12">
            <v>20.6</v>
          </cell>
        </row>
        <row r="13">
          <cell r="B13">
            <v>22.4375</v>
          </cell>
          <cell r="C13">
            <v>28.5</v>
          </cell>
          <cell r="D13">
            <v>18.8</v>
          </cell>
          <cell r="E13">
            <v>84.958333333333329</v>
          </cell>
          <cell r="F13">
            <v>96</v>
          </cell>
          <cell r="G13">
            <v>56</v>
          </cell>
          <cell r="H13">
            <v>18</v>
          </cell>
          <cell r="I13" t="str">
            <v>NE</v>
          </cell>
          <cell r="J13">
            <v>48.96</v>
          </cell>
          <cell r="K13">
            <v>8.1999999999999993</v>
          </cell>
        </row>
        <row r="14">
          <cell r="B14">
            <v>23.841666666666665</v>
          </cell>
          <cell r="C14">
            <v>30.3</v>
          </cell>
          <cell r="D14">
            <v>20.2</v>
          </cell>
          <cell r="E14">
            <v>81.083333333333329</v>
          </cell>
          <cell r="F14">
            <v>96</v>
          </cell>
          <cell r="G14">
            <v>53</v>
          </cell>
          <cell r="H14">
            <v>19.440000000000001</v>
          </cell>
          <cell r="I14" t="str">
            <v>NE</v>
          </cell>
          <cell r="J14">
            <v>42.12</v>
          </cell>
          <cell r="K14">
            <v>0.6</v>
          </cell>
        </row>
        <row r="15">
          <cell r="B15">
            <v>24.462500000000006</v>
          </cell>
          <cell r="C15">
            <v>30.1</v>
          </cell>
          <cell r="D15">
            <v>21.6</v>
          </cell>
          <cell r="E15">
            <v>82.458333333333329</v>
          </cell>
          <cell r="F15">
            <v>96</v>
          </cell>
          <cell r="G15">
            <v>56</v>
          </cell>
          <cell r="H15">
            <v>14.76</v>
          </cell>
          <cell r="I15" t="str">
            <v>NE</v>
          </cell>
          <cell r="J15">
            <v>29.16</v>
          </cell>
          <cell r="K15">
            <v>0.60000000000000009</v>
          </cell>
        </row>
        <row r="16">
          <cell r="B16">
            <v>24.316666666666666</v>
          </cell>
          <cell r="C16">
            <v>30.2</v>
          </cell>
          <cell r="D16">
            <v>20</v>
          </cell>
          <cell r="E16">
            <v>80.75</v>
          </cell>
          <cell r="F16">
            <v>96</v>
          </cell>
          <cell r="G16">
            <v>55</v>
          </cell>
          <cell r="H16">
            <v>15.120000000000001</v>
          </cell>
          <cell r="I16" t="str">
            <v>NE</v>
          </cell>
          <cell r="J16">
            <v>51.84</v>
          </cell>
          <cell r="K16">
            <v>27.4</v>
          </cell>
        </row>
        <row r="17">
          <cell r="B17">
            <v>24.124999999999996</v>
          </cell>
          <cell r="C17">
            <v>29.9</v>
          </cell>
          <cell r="D17">
            <v>19.899999999999999</v>
          </cell>
          <cell r="E17">
            <v>79.291666666666671</v>
          </cell>
          <cell r="F17">
            <v>96</v>
          </cell>
          <cell r="G17">
            <v>53</v>
          </cell>
          <cell r="H17">
            <v>18.36</v>
          </cell>
          <cell r="I17" t="str">
            <v>S</v>
          </cell>
          <cell r="J17">
            <v>43.2</v>
          </cell>
          <cell r="K17">
            <v>4.4000000000000004</v>
          </cell>
        </row>
        <row r="18">
          <cell r="B18">
            <v>26.454166666666666</v>
          </cell>
          <cell r="C18">
            <v>31.1</v>
          </cell>
          <cell r="D18">
            <v>21.8</v>
          </cell>
          <cell r="E18">
            <v>68.541666666666671</v>
          </cell>
          <cell r="F18">
            <v>88</v>
          </cell>
          <cell r="G18">
            <v>45</v>
          </cell>
          <cell r="H18">
            <v>10.08</v>
          </cell>
          <cell r="I18" t="str">
            <v>S</v>
          </cell>
          <cell r="J18">
            <v>20.88</v>
          </cell>
          <cell r="K18">
            <v>0</v>
          </cell>
        </row>
        <row r="19">
          <cell r="B19">
            <v>26.279166666666665</v>
          </cell>
          <cell r="C19">
            <v>31</v>
          </cell>
          <cell r="D19">
            <v>22.2</v>
          </cell>
          <cell r="E19">
            <v>72.458333333333329</v>
          </cell>
          <cell r="F19">
            <v>84</v>
          </cell>
          <cell r="G19">
            <v>59</v>
          </cell>
          <cell r="H19">
            <v>17.28</v>
          </cell>
          <cell r="I19" t="str">
            <v>NE</v>
          </cell>
          <cell r="J19">
            <v>33.480000000000004</v>
          </cell>
          <cell r="K19">
            <v>0</v>
          </cell>
        </row>
        <row r="20">
          <cell r="B20">
            <v>24.654166666666669</v>
          </cell>
          <cell r="C20">
            <v>29.6</v>
          </cell>
          <cell r="D20">
            <v>20.7</v>
          </cell>
          <cell r="E20">
            <v>75.958333333333329</v>
          </cell>
          <cell r="F20">
            <v>93</v>
          </cell>
          <cell r="G20">
            <v>57</v>
          </cell>
          <cell r="H20">
            <v>23.759999999999998</v>
          </cell>
          <cell r="I20" t="str">
            <v>NE</v>
          </cell>
          <cell r="J20">
            <v>44.28</v>
          </cell>
          <cell r="K20">
            <v>0</v>
          </cell>
        </row>
        <row r="21">
          <cell r="B21">
            <v>23.650000000000002</v>
          </cell>
          <cell r="C21">
            <v>29.4</v>
          </cell>
          <cell r="D21">
            <v>19.5</v>
          </cell>
          <cell r="E21">
            <v>82.166666666666671</v>
          </cell>
          <cell r="F21">
            <v>95</v>
          </cell>
          <cell r="G21">
            <v>59</v>
          </cell>
          <cell r="H21">
            <v>20.16</v>
          </cell>
          <cell r="I21" t="str">
            <v>NE</v>
          </cell>
          <cell r="J21">
            <v>36</v>
          </cell>
          <cell r="K21">
            <v>28.200000000000003</v>
          </cell>
        </row>
        <row r="22">
          <cell r="B22">
            <v>22.691666666666663</v>
          </cell>
          <cell r="C22">
            <v>27.9</v>
          </cell>
          <cell r="D22">
            <v>19.2</v>
          </cell>
          <cell r="E22">
            <v>83.25</v>
          </cell>
          <cell r="F22">
            <v>96</v>
          </cell>
          <cell r="G22">
            <v>64</v>
          </cell>
          <cell r="H22">
            <v>14.04</v>
          </cell>
          <cell r="I22" t="str">
            <v>NE</v>
          </cell>
          <cell r="J22">
            <v>27.720000000000002</v>
          </cell>
          <cell r="K22">
            <v>9.6</v>
          </cell>
        </row>
        <row r="23">
          <cell r="B23">
            <v>25.449999999999992</v>
          </cell>
          <cell r="C23">
            <v>31.6</v>
          </cell>
          <cell r="D23">
            <v>21.1</v>
          </cell>
          <cell r="E23">
            <v>76.958333333333329</v>
          </cell>
          <cell r="F23">
            <v>95</v>
          </cell>
          <cell r="G23">
            <v>46</v>
          </cell>
          <cell r="H23">
            <v>11.16</v>
          </cell>
          <cell r="I23" t="str">
            <v>NE</v>
          </cell>
          <cell r="J23">
            <v>29.52</v>
          </cell>
          <cell r="K23">
            <v>13.6</v>
          </cell>
        </row>
        <row r="24">
          <cell r="B24">
            <v>25.454166666666669</v>
          </cell>
          <cell r="C24">
            <v>30.5</v>
          </cell>
          <cell r="D24">
            <v>21</v>
          </cell>
          <cell r="E24">
            <v>73.75</v>
          </cell>
          <cell r="F24">
            <v>93</v>
          </cell>
          <cell r="G24">
            <v>52</v>
          </cell>
          <cell r="H24">
            <v>19.8</v>
          </cell>
          <cell r="I24" t="str">
            <v>N</v>
          </cell>
          <cell r="J24">
            <v>44.28</v>
          </cell>
          <cell r="K24">
            <v>0</v>
          </cell>
        </row>
        <row r="25">
          <cell r="B25">
            <v>24.095833333333335</v>
          </cell>
          <cell r="C25">
            <v>28.7</v>
          </cell>
          <cell r="D25">
            <v>21.5</v>
          </cell>
          <cell r="E25">
            <v>82.5</v>
          </cell>
          <cell r="F25">
            <v>95</v>
          </cell>
          <cell r="G25">
            <v>59</v>
          </cell>
          <cell r="H25">
            <v>24.840000000000003</v>
          </cell>
          <cell r="I25" t="str">
            <v>NE</v>
          </cell>
          <cell r="J25">
            <v>65.52</v>
          </cell>
          <cell r="K25">
            <v>2.2000000000000002</v>
          </cell>
        </row>
        <row r="26">
          <cell r="B26">
            <v>21.354166666666668</v>
          </cell>
          <cell r="C26">
            <v>23.7</v>
          </cell>
          <cell r="D26">
            <v>18.2</v>
          </cell>
          <cell r="E26">
            <v>91.291666666666671</v>
          </cell>
          <cell r="F26">
            <v>96</v>
          </cell>
          <cell r="G26">
            <v>81</v>
          </cell>
          <cell r="H26">
            <v>17.28</v>
          </cell>
          <cell r="I26" t="str">
            <v>S</v>
          </cell>
          <cell r="J26">
            <v>38.880000000000003</v>
          </cell>
          <cell r="K26">
            <v>15.4</v>
          </cell>
        </row>
        <row r="27">
          <cell r="B27">
            <v>21.133333333333333</v>
          </cell>
          <cell r="C27">
            <v>27.8</v>
          </cell>
          <cell r="D27">
            <v>15.7</v>
          </cell>
          <cell r="E27">
            <v>80.916666666666671</v>
          </cell>
          <cell r="F27">
            <v>95</v>
          </cell>
          <cell r="G27">
            <v>59</v>
          </cell>
          <cell r="H27">
            <v>14.4</v>
          </cell>
          <cell r="I27" t="str">
            <v>S</v>
          </cell>
          <cell r="J27">
            <v>33.480000000000004</v>
          </cell>
          <cell r="K27">
            <v>0</v>
          </cell>
        </row>
        <row r="28">
          <cell r="B28">
            <v>21.637499999999999</v>
          </cell>
          <cell r="C28">
            <v>25.3</v>
          </cell>
          <cell r="D28">
            <v>18.7</v>
          </cell>
          <cell r="E28">
            <v>84.75</v>
          </cell>
          <cell r="F28">
            <v>94</v>
          </cell>
          <cell r="G28">
            <v>71</v>
          </cell>
          <cell r="H28">
            <v>19.8</v>
          </cell>
          <cell r="I28" t="str">
            <v>NE</v>
          </cell>
          <cell r="J28">
            <v>46.800000000000004</v>
          </cell>
          <cell r="K28">
            <v>1.2000000000000002</v>
          </cell>
        </row>
        <row r="29">
          <cell r="B29">
            <v>24.091666666666658</v>
          </cell>
          <cell r="C29">
            <v>30.6</v>
          </cell>
          <cell r="D29">
            <v>20.2</v>
          </cell>
          <cell r="E29">
            <v>81.25</v>
          </cell>
          <cell r="F29">
            <v>96</v>
          </cell>
          <cell r="G29">
            <v>52</v>
          </cell>
          <cell r="H29">
            <v>21.96</v>
          </cell>
          <cell r="I29" t="str">
            <v>NE</v>
          </cell>
          <cell r="J29">
            <v>42.12</v>
          </cell>
          <cell r="K29">
            <v>0.2</v>
          </cell>
        </row>
        <row r="30">
          <cell r="B30">
            <v>26.133333333333329</v>
          </cell>
          <cell r="C30">
            <v>32.4</v>
          </cell>
          <cell r="D30">
            <v>21.6</v>
          </cell>
          <cell r="E30">
            <v>73.5</v>
          </cell>
          <cell r="F30">
            <v>94</v>
          </cell>
          <cell r="G30">
            <v>43</v>
          </cell>
          <cell r="H30">
            <v>15.48</v>
          </cell>
          <cell r="I30" t="str">
            <v>NE</v>
          </cell>
          <cell r="J30">
            <v>30.6</v>
          </cell>
          <cell r="K30">
            <v>0</v>
          </cell>
        </row>
        <row r="31">
          <cell r="B31">
            <v>25.970833333333331</v>
          </cell>
          <cell r="C31">
            <v>30.9</v>
          </cell>
          <cell r="D31">
            <v>21.4</v>
          </cell>
          <cell r="E31">
            <v>74.083333333333329</v>
          </cell>
          <cell r="F31">
            <v>89</v>
          </cell>
          <cell r="G31">
            <v>58</v>
          </cell>
          <cell r="H31">
            <v>15.120000000000001</v>
          </cell>
          <cell r="I31" t="str">
            <v>NE</v>
          </cell>
          <cell r="J31">
            <v>29.880000000000003</v>
          </cell>
          <cell r="K31">
            <v>0</v>
          </cell>
        </row>
        <row r="32">
          <cell r="B32">
            <v>27.133333333333329</v>
          </cell>
          <cell r="C32">
            <v>32.200000000000003</v>
          </cell>
          <cell r="D32">
            <v>22</v>
          </cell>
          <cell r="E32">
            <v>65</v>
          </cell>
          <cell r="F32">
            <v>90</v>
          </cell>
          <cell r="G32">
            <v>38</v>
          </cell>
          <cell r="H32">
            <v>12.96</v>
          </cell>
          <cell r="I32" t="str">
            <v>NO</v>
          </cell>
          <cell r="J32">
            <v>49.680000000000007</v>
          </cell>
          <cell r="K32">
            <v>0.8</v>
          </cell>
        </row>
        <row r="33">
          <cell r="B33">
            <v>27.354166666666661</v>
          </cell>
          <cell r="C33">
            <v>32.9</v>
          </cell>
          <cell r="D33">
            <v>22.9</v>
          </cell>
          <cell r="E33">
            <v>64.083333333333329</v>
          </cell>
          <cell r="F33">
            <v>83</v>
          </cell>
          <cell r="G33">
            <v>43</v>
          </cell>
          <cell r="H33">
            <v>17.28</v>
          </cell>
          <cell r="I33" t="str">
            <v>NO</v>
          </cell>
          <cell r="J33">
            <v>41.76</v>
          </cell>
          <cell r="K33">
            <v>0</v>
          </cell>
        </row>
        <row r="34">
          <cell r="B34">
            <v>25.450000000000003</v>
          </cell>
          <cell r="C34">
            <v>32.200000000000003</v>
          </cell>
          <cell r="D34">
            <v>20.100000000000001</v>
          </cell>
          <cell r="E34">
            <v>74.541666666666671</v>
          </cell>
          <cell r="F34">
            <v>95</v>
          </cell>
          <cell r="G34">
            <v>51</v>
          </cell>
          <cell r="H34">
            <v>21.240000000000002</v>
          </cell>
          <cell r="I34" t="str">
            <v>NO</v>
          </cell>
          <cell r="J34">
            <v>53.28</v>
          </cell>
          <cell r="K34">
            <v>0</v>
          </cell>
        </row>
        <row r="35">
          <cell r="B35">
            <v>26.762500000000003</v>
          </cell>
          <cell r="C35">
            <v>30.8</v>
          </cell>
          <cell r="D35">
            <v>22.9</v>
          </cell>
          <cell r="E35">
            <v>69.333333333333329</v>
          </cell>
          <cell r="F35">
            <v>87</v>
          </cell>
          <cell r="G35">
            <v>50</v>
          </cell>
          <cell r="H35">
            <v>19.8</v>
          </cell>
          <cell r="I35" t="str">
            <v>N</v>
          </cell>
          <cell r="J35">
            <v>49.680000000000007</v>
          </cell>
          <cell r="K35">
            <v>0</v>
          </cell>
        </row>
        <row r="36">
          <cell r="I36" t="str">
            <v>NE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24.083333333333329</v>
          </cell>
          <cell r="C5">
            <v>31</v>
          </cell>
          <cell r="D5">
            <v>20.7</v>
          </cell>
          <cell r="E5">
            <v>72.291666666666671</v>
          </cell>
          <cell r="F5">
            <v>82</v>
          </cell>
          <cell r="G5">
            <v>63</v>
          </cell>
          <cell r="H5">
            <v>0.36000000000000004</v>
          </cell>
          <cell r="I5" t="str">
            <v>SO</v>
          </cell>
          <cell r="J5">
            <v>25.2</v>
          </cell>
          <cell r="K5">
            <v>0</v>
          </cell>
        </row>
        <row r="6">
          <cell r="B6">
            <v>20.399999999999995</v>
          </cell>
          <cell r="C6">
            <v>22.5</v>
          </cell>
          <cell r="D6">
            <v>18.5</v>
          </cell>
          <cell r="E6">
            <v>78.333333333333329</v>
          </cell>
          <cell r="F6">
            <v>88</v>
          </cell>
          <cell r="G6">
            <v>67</v>
          </cell>
          <cell r="H6">
            <v>0</v>
          </cell>
          <cell r="I6" t="str">
            <v>SO</v>
          </cell>
          <cell r="J6">
            <v>11.16</v>
          </cell>
          <cell r="K6">
            <v>0</v>
          </cell>
        </row>
        <row r="7">
          <cell r="B7">
            <v>22.879166666666666</v>
          </cell>
          <cell r="C7">
            <v>26.7</v>
          </cell>
          <cell r="D7">
            <v>20.6</v>
          </cell>
          <cell r="E7">
            <v>76.166666666666671</v>
          </cell>
          <cell r="F7">
            <v>85</v>
          </cell>
          <cell r="G7">
            <v>61</v>
          </cell>
          <cell r="H7">
            <v>0</v>
          </cell>
          <cell r="I7" t="str">
            <v>SO</v>
          </cell>
          <cell r="J7">
            <v>16.559999999999999</v>
          </cell>
          <cell r="K7">
            <v>0</v>
          </cell>
        </row>
        <row r="8">
          <cell r="B8">
            <v>25.766666666666662</v>
          </cell>
          <cell r="C8">
            <v>32.299999999999997</v>
          </cell>
          <cell r="D8">
            <v>19.899999999999999</v>
          </cell>
          <cell r="E8">
            <v>68.208333333333329</v>
          </cell>
          <cell r="F8">
            <v>94</v>
          </cell>
          <cell r="G8">
            <v>40</v>
          </cell>
          <cell r="H8">
            <v>0</v>
          </cell>
          <cell r="I8" t="str">
            <v>SO</v>
          </cell>
          <cell r="J8">
            <v>24.48</v>
          </cell>
          <cell r="K8">
            <v>0</v>
          </cell>
        </row>
        <row r="9">
          <cell r="B9">
            <v>27.179166666666664</v>
          </cell>
          <cell r="C9">
            <v>37</v>
          </cell>
          <cell r="D9">
            <v>20.6</v>
          </cell>
          <cell r="E9">
            <v>62.708333333333336</v>
          </cell>
          <cell r="F9">
            <v>79</v>
          </cell>
          <cell r="G9">
            <v>34</v>
          </cell>
          <cell r="H9">
            <v>18.36</v>
          </cell>
          <cell r="I9" t="str">
            <v>SO</v>
          </cell>
          <cell r="J9">
            <v>36.72</v>
          </cell>
          <cell r="K9">
            <v>0</v>
          </cell>
        </row>
        <row r="10">
          <cell r="B10">
            <v>29.691666666666674</v>
          </cell>
          <cell r="C10">
            <v>36</v>
          </cell>
          <cell r="D10">
            <v>23.5</v>
          </cell>
          <cell r="E10">
            <v>62</v>
          </cell>
          <cell r="F10">
            <v>85</v>
          </cell>
          <cell r="G10">
            <v>36</v>
          </cell>
          <cell r="H10">
            <v>6.12</v>
          </cell>
          <cell r="I10" t="str">
            <v>SO</v>
          </cell>
          <cell r="J10">
            <v>32.04</v>
          </cell>
          <cell r="K10">
            <v>0</v>
          </cell>
        </row>
        <row r="11">
          <cell r="B11">
            <v>29.791666666666661</v>
          </cell>
          <cell r="C11">
            <v>35.4</v>
          </cell>
          <cell r="D11">
            <v>24.8</v>
          </cell>
          <cell r="E11">
            <v>63.041666666666664</v>
          </cell>
          <cell r="F11">
            <v>83</v>
          </cell>
          <cell r="G11">
            <v>42</v>
          </cell>
          <cell r="H11">
            <v>3.6</v>
          </cell>
          <cell r="I11" t="str">
            <v>SO</v>
          </cell>
          <cell r="J11">
            <v>25.56</v>
          </cell>
          <cell r="K11">
            <v>0</v>
          </cell>
        </row>
        <row r="12">
          <cell r="B12">
            <v>27.370833333333326</v>
          </cell>
          <cell r="C12">
            <v>33.9</v>
          </cell>
          <cell r="D12">
            <v>23.8</v>
          </cell>
          <cell r="E12">
            <v>66.416666666666671</v>
          </cell>
          <cell r="F12">
            <v>87</v>
          </cell>
          <cell r="G12">
            <v>45</v>
          </cell>
          <cell r="H12">
            <v>11.520000000000001</v>
          </cell>
          <cell r="I12" t="str">
            <v>SO</v>
          </cell>
          <cell r="J12">
            <v>39.96</v>
          </cell>
          <cell r="K12">
            <v>0</v>
          </cell>
        </row>
        <row r="13">
          <cell r="B13">
            <v>27.304166666666664</v>
          </cell>
          <cell r="C13">
            <v>34.200000000000003</v>
          </cell>
          <cell r="D13">
            <v>22.2</v>
          </cell>
          <cell r="E13">
            <v>72.583333333333329</v>
          </cell>
          <cell r="F13">
            <v>91</v>
          </cell>
          <cell r="G13">
            <v>47</v>
          </cell>
          <cell r="H13">
            <v>3.9600000000000004</v>
          </cell>
          <cell r="I13" t="str">
            <v>SO</v>
          </cell>
          <cell r="J13">
            <v>27.36</v>
          </cell>
          <cell r="K13">
            <v>0</v>
          </cell>
        </row>
        <row r="14">
          <cell r="B14">
            <v>29.7</v>
          </cell>
          <cell r="C14">
            <v>36.299999999999997</v>
          </cell>
          <cell r="D14">
            <v>24.9</v>
          </cell>
          <cell r="E14">
            <v>66</v>
          </cell>
          <cell r="F14">
            <v>86</v>
          </cell>
          <cell r="G14">
            <v>41</v>
          </cell>
          <cell r="H14">
            <v>2.52</v>
          </cell>
          <cell r="I14" t="str">
            <v>SO</v>
          </cell>
          <cell r="J14">
            <v>32.4</v>
          </cell>
          <cell r="K14">
            <v>0</v>
          </cell>
        </row>
        <row r="15">
          <cell r="B15">
            <v>29.316666666666663</v>
          </cell>
          <cell r="C15">
            <v>36.1</v>
          </cell>
          <cell r="D15">
            <v>25.7</v>
          </cell>
          <cell r="E15">
            <v>70.125</v>
          </cell>
          <cell r="F15">
            <v>85</v>
          </cell>
          <cell r="G15">
            <v>42</v>
          </cell>
          <cell r="H15">
            <v>2.52</v>
          </cell>
          <cell r="I15" t="str">
            <v>SO</v>
          </cell>
          <cell r="J15">
            <v>25.2</v>
          </cell>
          <cell r="K15">
            <v>0</v>
          </cell>
        </row>
        <row r="16">
          <cell r="B16">
            <v>28.454166666666669</v>
          </cell>
          <cell r="C16">
            <v>34.6</v>
          </cell>
          <cell r="D16">
            <v>23.5</v>
          </cell>
          <cell r="E16">
            <v>71.625</v>
          </cell>
          <cell r="F16">
            <v>91</v>
          </cell>
          <cell r="G16">
            <v>46</v>
          </cell>
          <cell r="H16">
            <v>2.16</v>
          </cell>
          <cell r="I16" t="str">
            <v>SO</v>
          </cell>
          <cell r="J16">
            <v>21.240000000000002</v>
          </cell>
          <cell r="K16">
            <v>0</v>
          </cell>
        </row>
        <row r="17">
          <cell r="B17">
            <v>28.499999999999996</v>
          </cell>
          <cell r="C17">
            <v>34.4</v>
          </cell>
          <cell r="D17">
            <v>23.4</v>
          </cell>
          <cell r="E17">
            <v>73.625</v>
          </cell>
          <cell r="F17">
            <v>94</v>
          </cell>
          <cell r="G17">
            <v>47</v>
          </cell>
          <cell r="H17">
            <v>0.72000000000000008</v>
          </cell>
          <cell r="I17" t="str">
            <v>SO</v>
          </cell>
          <cell r="J17">
            <v>30.6</v>
          </cell>
          <cell r="K17">
            <v>19.399999999999999</v>
          </cell>
        </row>
        <row r="18">
          <cell r="B18">
            <v>29.345833333333335</v>
          </cell>
          <cell r="C18">
            <v>34.9</v>
          </cell>
          <cell r="D18">
            <v>25.6</v>
          </cell>
          <cell r="E18">
            <v>75.416666666666671</v>
          </cell>
          <cell r="F18">
            <v>92</v>
          </cell>
          <cell r="G18">
            <v>47</v>
          </cell>
          <cell r="H18">
            <v>0</v>
          </cell>
          <cell r="I18" t="str">
            <v>SO</v>
          </cell>
          <cell r="J18">
            <v>20.16</v>
          </cell>
          <cell r="K18">
            <v>0</v>
          </cell>
        </row>
        <row r="19">
          <cell r="B19">
            <v>30.666666666666668</v>
          </cell>
          <cell r="C19">
            <v>37.6</v>
          </cell>
          <cell r="D19">
            <v>25.4</v>
          </cell>
          <cell r="E19">
            <v>67.958333333333329</v>
          </cell>
          <cell r="F19">
            <v>93</v>
          </cell>
          <cell r="G19">
            <v>36</v>
          </cell>
          <cell r="H19">
            <v>3.9600000000000004</v>
          </cell>
          <cell r="I19" t="str">
            <v>SO</v>
          </cell>
          <cell r="J19">
            <v>24.12</v>
          </cell>
          <cell r="K19">
            <v>0</v>
          </cell>
        </row>
        <row r="20">
          <cell r="B20">
            <v>30.729166666666668</v>
          </cell>
          <cell r="C20">
            <v>35.700000000000003</v>
          </cell>
          <cell r="D20">
            <v>26.2</v>
          </cell>
          <cell r="E20">
            <v>65.25</v>
          </cell>
          <cell r="F20">
            <v>87</v>
          </cell>
          <cell r="G20">
            <v>44</v>
          </cell>
          <cell r="H20">
            <v>8.64</v>
          </cell>
          <cell r="I20" t="str">
            <v>SO</v>
          </cell>
          <cell r="J20">
            <v>47.519999999999996</v>
          </cell>
          <cell r="K20">
            <v>0</v>
          </cell>
        </row>
        <row r="21">
          <cell r="B21">
            <v>28.512499999999999</v>
          </cell>
          <cell r="C21">
            <v>36.700000000000003</v>
          </cell>
          <cell r="D21">
            <v>22.4</v>
          </cell>
          <cell r="E21">
            <v>74.083333333333329</v>
          </cell>
          <cell r="F21">
            <v>94</v>
          </cell>
          <cell r="G21">
            <v>41</v>
          </cell>
          <cell r="H21">
            <v>7.5600000000000005</v>
          </cell>
          <cell r="I21" t="str">
            <v>SO</v>
          </cell>
          <cell r="J21">
            <v>53.28</v>
          </cell>
          <cell r="K21">
            <v>13.8</v>
          </cell>
        </row>
        <row r="22">
          <cell r="B22">
            <v>25.495833333333337</v>
          </cell>
          <cell r="C22">
            <v>30.9</v>
          </cell>
          <cell r="D22">
            <v>22.7</v>
          </cell>
          <cell r="E22">
            <v>83.125</v>
          </cell>
          <cell r="F22">
            <v>94</v>
          </cell>
          <cell r="G22">
            <v>59</v>
          </cell>
          <cell r="H22">
            <v>0.36000000000000004</v>
          </cell>
          <cell r="I22" t="str">
            <v>SO</v>
          </cell>
          <cell r="J22">
            <v>19.079999999999998</v>
          </cell>
          <cell r="K22">
            <v>3.6</v>
          </cell>
        </row>
        <row r="23">
          <cell r="B23">
            <v>27.975000000000009</v>
          </cell>
          <cell r="C23">
            <v>33.9</v>
          </cell>
          <cell r="D23">
            <v>23.5</v>
          </cell>
          <cell r="E23">
            <v>75.5</v>
          </cell>
          <cell r="F23">
            <v>93</v>
          </cell>
          <cell r="G23">
            <v>46</v>
          </cell>
          <cell r="H23">
            <v>0</v>
          </cell>
          <cell r="I23" t="str">
            <v>SO</v>
          </cell>
          <cell r="J23">
            <v>36</v>
          </cell>
          <cell r="K23">
            <v>10.4</v>
          </cell>
        </row>
        <row r="24">
          <cell r="B24">
            <v>29.108333333333331</v>
          </cell>
          <cell r="C24">
            <v>33.700000000000003</v>
          </cell>
          <cell r="D24">
            <v>25.1</v>
          </cell>
          <cell r="E24">
            <v>68.416666666666671</v>
          </cell>
          <cell r="F24">
            <v>87</v>
          </cell>
          <cell r="G24">
            <v>47</v>
          </cell>
          <cell r="H24">
            <v>13.32</v>
          </cell>
          <cell r="I24" t="str">
            <v>SO</v>
          </cell>
          <cell r="J24">
            <v>48.24</v>
          </cell>
          <cell r="K24">
            <v>0</v>
          </cell>
        </row>
        <row r="25">
          <cell r="B25">
            <v>28.312500000000004</v>
          </cell>
          <cell r="C25">
            <v>30.9</v>
          </cell>
          <cell r="D25">
            <v>26</v>
          </cell>
          <cell r="E25">
            <v>70.708333333333329</v>
          </cell>
          <cell r="F25">
            <v>81</v>
          </cell>
          <cell r="G25">
            <v>56</v>
          </cell>
          <cell r="H25">
            <v>19.079999999999998</v>
          </cell>
          <cell r="I25" t="str">
            <v>SO</v>
          </cell>
          <cell r="J25">
            <v>59.760000000000005</v>
          </cell>
          <cell r="K25">
            <v>0</v>
          </cell>
        </row>
        <row r="26">
          <cell r="B26">
            <v>23.991666666666671</v>
          </cell>
          <cell r="C26">
            <v>28.1</v>
          </cell>
          <cell r="D26">
            <v>21.5</v>
          </cell>
          <cell r="E26">
            <v>81.458333333333329</v>
          </cell>
          <cell r="F26">
            <v>93</v>
          </cell>
          <cell r="G26">
            <v>66</v>
          </cell>
          <cell r="H26">
            <v>5.04</v>
          </cell>
          <cell r="I26" t="str">
            <v>SO</v>
          </cell>
          <cell r="J26">
            <v>35.64</v>
          </cell>
          <cell r="K26">
            <v>0.2</v>
          </cell>
        </row>
        <row r="27">
          <cell r="B27">
            <v>24.6875</v>
          </cell>
          <cell r="C27">
            <v>30.4</v>
          </cell>
          <cell r="D27">
            <v>19.600000000000001</v>
          </cell>
          <cell r="E27">
            <v>62.791666666666664</v>
          </cell>
          <cell r="F27">
            <v>82</v>
          </cell>
          <cell r="G27">
            <v>45</v>
          </cell>
          <cell r="H27">
            <v>15.48</v>
          </cell>
          <cell r="I27" t="str">
            <v>SO</v>
          </cell>
          <cell r="J27">
            <v>42.12</v>
          </cell>
          <cell r="K27">
            <v>0</v>
          </cell>
        </row>
        <row r="28">
          <cell r="B28">
            <v>26.708333333333329</v>
          </cell>
          <cell r="C28">
            <v>34.4</v>
          </cell>
          <cell r="D28">
            <v>20.3</v>
          </cell>
          <cell r="E28">
            <v>59.5</v>
          </cell>
          <cell r="F28">
            <v>71</v>
          </cell>
          <cell r="G28">
            <v>40</v>
          </cell>
          <cell r="H28">
            <v>0.72000000000000008</v>
          </cell>
          <cell r="I28" t="str">
            <v>SO</v>
          </cell>
          <cell r="J28">
            <v>22.68</v>
          </cell>
          <cell r="K28">
            <v>0</v>
          </cell>
        </row>
        <row r="29">
          <cell r="B29">
            <v>28.762499999999999</v>
          </cell>
          <cell r="C29">
            <v>34.799999999999997</v>
          </cell>
          <cell r="D29">
            <v>25</v>
          </cell>
          <cell r="E29">
            <v>68.041666666666671</v>
          </cell>
          <cell r="F29">
            <v>86</v>
          </cell>
          <cell r="G29">
            <v>42</v>
          </cell>
          <cell r="H29">
            <v>3.6</v>
          </cell>
          <cell r="I29" t="str">
            <v>SO</v>
          </cell>
          <cell r="J29">
            <v>32.76</v>
          </cell>
          <cell r="K29">
            <v>0</v>
          </cell>
        </row>
        <row r="30">
          <cell r="B30">
            <v>30.470833333333335</v>
          </cell>
          <cell r="C30">
            <v>36.1</v>
          </cell>
          <cell r="D30">
            <v>25.3</v>
          </cell>
          <cell r="E30">
            <v>63.083333333333336</v>
          </cell>
          <cell r="F30">
            <v>87</v>
          </cell>
          <cell r="G30">
            <v>35</v>
          </cell>
          <cell r="H30">
            <v>8.64</v>
          </cell>
          <cell r="I30" t="str">
            <v>SO</v>
          </cell>
          <cell r="J30">
            <v>34.92</v>
          </cell>
          <cell r="K30">
            <v>0</v>
          </cell>
        </row>
        <row r="31">
          <cell r="B31">
            <v>30.604166666666668</v>
          </cell>
          <cell r="C31">
            <v>36.299999999999997</v>
          </cell>
          <cell r="D31">
            <v>25.1</v>
          </cell>
          <cell r="E31">
            <v>62.083333333333336</v>
          </cell>
          <cell r="F31">
            <v>84</v>
          </cell>
          <cell r="G31">
            <v>39</v>
          </cell>
          <cell r="H31">
            <v>8.2799999999999994</v>
          </cell>
          <cell r="I31" t="str">
            <v>SO</v>
          </cell>
          <cell r="J31">
            <v>35.28</v>
          </cell>
          <cell r="K31">
            <v>0</v>
          </cell>
        </row>
        <row r="32">
          <cell r="B32">
            <v>30.483333333333338</v>
          </cell>
          <cell r="C32">
            <v>36.799999999999997</v>
          </cell>
          <cell r="D32">
            <v>24.7</v>
          </cell>
          <cell r="E32">
            <v>60.666666666666664</v>
          </cell>
          <cell r="F32">
            <v>81</v>
          </cell>
          <cell r="G32">
            <v>38</v>
          </cell>
          <cell r="H32">
            <v>5.7600000000000007</v>
          </cell>
          <cell r="I32" t="str">
            <v>SO</v>
          </cell>
          <cell r="J32">
            <v>30.240000000000002</v>
          </cell>
          <cell r="K32">
            <v>0</v>
          </cell>
        </row>
        <row r="33">
          <cell r="B33">
            <v>31.520833333333332</v>
          </cell>
          <cell r="C33">
            <v>37.5</v>
          </cell>
          <cell r="D33">
            <v>25.8</v>
          </cell>
          <cell r="E33">
            <v>58.208333333333336</v>
          </cell>
          <cell r="F33">
            <v>84</v>
          </cell>
          <cell r="G33">
            <v>34</v>
          </cell>
          <cell r="H33">
            <v>10.8</v>
          </cell>
          <cell r="I33" t="str">
            <v>SO</v>
          </cell>
          <cell r="J33">
            <v>36.72</v>
          </cell>
          <cell r="K33">
            <v>0</v>
          </cell>
        </row>
        <row r="34">
          <cell r="B34">
            <v>31.887500000000003</v>
          </cell>
          <cell r="C34">
            <v>37.799999999999997</v>
          </cell>
          <cell r="D34">
            <v>27</v>
          </cell>
          <cell r="E34">
            <v>56.916666666666664</v>
          </cell>
          <cell r="F34">
            <v>79</v>
          </cell>
          <cell r="G34">
            <v>33</v>
          </cell>
          <cell r="H34">
            <v>17.64</v>
          </cell>
          <cell r="I34" t="str">
            <v>SO</v>
          </cell>
          <cell r="J34">
            <v>48.6</v>
          </cell>
          <cell r="K34">
            <v>0</v>
          </cell>
        </row>
        <row r="35">
          <cell r="B35">
            <v>32.279166666666661</v>
          </cell>
          <cell r="C35">
            <v>37.6</v>
          </cell>
          <cell r="D35">
            <v>28.6</v>
          </cell>
          <cell r="E35">
            <v>53.083333333333336</v>
          </cell>
          <cell r="F35">
            <v>67</v>
          </cell>
          <cell r="G35">
            <v>34</v>
          </cell>
          <cell r="H35">
            <v>16.559999999999999</v>
          </cell>
          <cell r="I35" t="str">
            <v>SO</v>
          </cell>
          <cell r="J35">
            <v>51.84</v>
          </cell>
          <cell r="K35">
            <v>0</v>
          </cell>
        </row>
        <row r="36">
          <cell r="I36" t="str">
            <v>SO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24.858333333333334</v>
          </cell>
          <cell r="C5">
            <v>32</v>
          </cell>
          <cell r="D5">
            <v>22.4</v>
          </cell>
          <cell r="E5">
            <v>87.291666666666671</v>
          </cell>
          <cell r="F5">
            <v>96</v>
          </cell>
          <cell r="G5">
            <v>58</v>
          </cell>
          <cell r="H5">
            <v>0</v>
          </cell>
          <cell r="I5" t="str">
            <v>N</v>
          </cell>
          <cell r="J5">
            <v>0</v>
          </cell>
          <cell r="K5">
            <v>16.8</v>
          </cell>
        </row>
        <row r="6">
          <cell r="B6">
            <v>23.795833333333338</v>
          </cell>
          <cell r="C6">
            <v>26</v>
          </cell>
          <cell r="D6">
            <v>22.4</v>
          </cell>
          <cell r="E6">
            <v>92.791666666666671</v>
          </cell>
          <cell r="F6">
            <v>96</v>
          </cell>
          <cell r="G6">
            <v>82</v>
          </cell>
          <cell r="H6">
            <v>0</v>
          </cell>
          <cell r="I6" t="str">
            <v>S</v>
          </cell>
          <cell r="J6">
            <v>0</v>
          </cell>
          <cell r="K6">
            <v>17.8</v>
          </cell>
        </row>
        <row r="7">
          <cell r="B7">
            <v>23.312499999999996</v>
          </cell>
          <cell r="C7">
            <v>27.1</v>
          </cell>
          <cell r="D7">
            <v>20.8</v>
          </cell>
          <cell r="E7">
            <v>83</v>
          </cell>
          <cell r="F7">
            <v>94</v>
          </cell>
          <cell r="G7">
            <v>67</v>
          </cell>
          <cell r="H7">
            <v>0</v>
          </cell>
          <cell r="I7" t="str">
            <v>S</v>
          </cell>
          <cell r="J7">
            <v>0</v>
          </cell>
          <cell r="K7">
            <v>0</v>
          </cell>
        </row>
        <row r="8">
          <cell r="B8">
            <v>26.245833333333334</v>
          </cell>
          <cell r="C8">
            <v>32.700000000000003</v>
          </cell>
          <cell r="D8">
            <v>22.2</v>
          </cell>
          <cell r="E8">
            <v>74</v>
          </cell>
          <cell r="F8">
            <v>92</v>
          </cell>
          <cell r="G8">
            <v>48</v>
          </cell>
          <cell r="H8">
            <v>0</v>
          </cell>
          <cell r="I8" t="str">
            <v>SO</v>
          </cell>
          <cell r="J8">
            <v>0</v>
          </cell>
          <cell r="K8">
            <v>0</v>
          </cell>
        </row>
        <row r="9">
          <cell r="B9">
            <v>25.587499999999995</v>
          </cell>
          <cell r="C9">
            <v>30.3</v>
          </cell>
          <cell r="D9">
            <v>21.4</v>
          </cell>
          <cell r="E9">
            <v>76.25</v>
          </cell>
          <cell r="F9">
            <v>94</v>
          </cell>
          <cell r="G9">
            <v>53</v>
          </cell>
          <cell r="H9">
            <v>0</v>
          </cell>
          <cell r="I9" t="str">
            <v>NE</v>
          </cell>
          <cell r="J9">
            <v>0</v>
          </cell>
          <cell r="K9">
            <v>0</v>
          </cell>
        </row>
        <row r="10">
          <cell r="B10">
            <v>26.229166666666668</v>
          </cell>
          <cell r="C10">
            <v>32.299999999999997</v>
          </cell>
          <cell r="D10">
            <v>21</v>
          </cell>
          <cell r="E10">
            <v>69.583333333333329</v>
          </cell>
          <cell r="F10">
            <v>89</v>
          </cell>
          <cell r="G10">
            <v>46</v>
          </cell>
          <cell r="H10">
            <v>0</v>
          </cell>
          <cell r="I10" t="str">
            <v>NE</v>
          </cell>
          <cell r="J10">
            <v>0</v>
          </cell>
          <cell r="K10">
            <v>0</v>
          </cell>
        </row>
        <row r="11">
          <cell r="B11">
            <v>25.708333333333339</v>
          </cell>
          <cell r="C11">
            <v>32.9</v>
          </cell>
          <cell r="D11">
            <v>19.399999999999999</v>
          </cell>
          <cell r="E11">
            <v>75.166666666666671</v>
          </cell>
          <cell r="F11">
            <v>96</v>
          </cell>
          <cell r="G11">
            <v>44</v>
          </cell>
          <cell r="H11">
            <v>0</v>
          </cell>
          <cell r="I11" t="str">
            <v>N</v>
          </cell>
          <cell r="J11">
            <v>0</v>
          </cell>
          <cell r="K11">
            <v>29.400000000000002</v>
          </cell>
        </row>
        <row r="12">
          <cell r="B12">
            <v>23.616666666666664</v>
          </cell>
          <cell r="C12">
            <v>31.7</v>
          </cell>
          <cell r="D12">
            <v>20</v>
          </cell>
          <cell r="E12">
            <v>81.083333333333329</v>
          </cell>
          <cell r="F12">
            <v>96</v>
          </cell>
          <cell r="G12">
            <v>44</v>
          </cell>
          <cell r="H12">
            <v>0</v>
          </cell>
          <cell r="I12" t="str">
            <v>N</v>
          </cell>
          <cell r="J12">
            <v>0</v>
          </cell>
          <cell r="K12">
            <v>6</v>
          </cell>
        </row>
        <row r="13">
          <cell r="B13">
            <v>23.787500000000005</v>
          </cell>
          <cell r="C13">
            <v>31</v>
          </cell>
          <cell r="D13">
            <v>21.1</v>
          </cell>
          <cell r="E13">
            <v>86.833333333333329</v>
          </cell>
          <cell r="F13">
            <v>96</v>
          </cell>
          <cell r="G13">
            <v>57</v>
          </cell>
          <cell r="H13">
            <v>0</v>
          </cell>
          <cell r="I13" t="str">
            <v>N</v>
          </cell>
          <cell r="J13">
            <v>0</v>
          </cell>
          <cell r="K13">
            <v>54.2</v>
          </cell>
        </row>
        <row r="14">
          <cell r="B14">
            <v>25.974999999999998</v>
          </cell>
          <cell r="C14">
            <v>32.9</v>
          </cell>
          <cell r="D14">
            <v>21</v>
          </cell>
          <cell r="E14">
            <v>80.583333333333329</v>
          </cell>
          <cell r="F14">
            <v>96</v>
          </cell>
          <cell r="G14">
            <v>49</v>
          </cell>
          <cell r="H14">
            <v>0</v>
          </cell>
          <cell r="I14" t="str">
            <v>SO</v>
          </cell>
          <cell r="J14">
            <v>0</v>
          </cell>
          <cell r="K14">
            <v>0.2</v>
          </cell>
        </row>
        <row r="15">
          <cell r="B15">
            <v>25.733333333333331</v>
          </cell>
          <cell r="C15">
            <v>32.6</v>
          </cell>
          <cell r="D15">
            <v>21.5</v>
          </cell>
          <cell r="E15">
            <v>83.291666666666671</v>
          </cell>
          <cell r="F15">
            <v>96</v>
          </cell>
          <cell r="G15">
            <v>52</v>
          </cell>
          <cell r="H15">
            <v>0</v>
          </cell>
          <cell r="I15" t="str">
            <v>SO</v>
          </cell>
          <cell r="J15">
            <v>0</v>
          </cell>
          <cell r="K15">
            <v>0.2</v>
          </cell>
        </row>
        <row r="16">
          <cell r="B16">
            <v>24.983333333333331</v>
          </cell>
          <cell r="C16">
            <v>32.5</v>
          </cell>
          <cell r="D16">
            <v>20.7</v>
          </cell>
          <cell r="E16">
            <v>85.583333333333329</v>
          </cell>
          <cell r="F16">
            <v>96</v>
          </cell>
          <cell r="G16">
            <v>52</v>
          </cell>
          <cell r="H16">
            <v>0</v>
          </cell>
          <cell r="I16" t="str">
            <v>SO</v>
          </cell>
          <cell r="J16">
            <v>0</v>
          </cell>
          <cell r="K16">
            <v>28.599999999999998</v>
          </cell>
        </row>
        <row r="17">
          <cell r="B17">
            <v>25.091666666666665</v>
          </cell>
          <cell r="C17">
            <v>30.8</v>
          </cell>
          <cell r="D17">
            <v>21.2</v>
          </cell>
          <cell r="E17">
            <v>84.625</v>
          </cell>
          <cell r="F17">
            <v>96</v>
          </cell>
          <cell r="G17">
            <v>62</v>
          </cell>
          <cell r="H17">
            <v>0</v>
          </cell>
          <cell r="I17" t="str">
            <v>SO</v>
          </cell>
          <cell r="J17">
            <v>0</v>
          </cell>
          <cell r="K17">
            <v>2.6</v>
          </cell>
        </row>
        <row r="18">
          <cell r="B18">
            <v>27.554166666666664</v>
          </cell>
          <cell r="C18">
            <v>33.4</v>
          </cell>
          <cell r="D18">
            <v>21.9</v>
          </cell>
          <cell r="E18">
            <v>76.291666666666671</v>
          </cell>
          <cell r="F18">
            <v>96</v>
          </cell>
          <cell r="G18">
            <v>47</v>
          </cell>
          <cell r="H18">
            <v>0</v>
          </cell>
          <cell r="I18" t="str">
            <v>SE</v>
          </cell>
          <cell r="J18">
            <v>0</v>
          </cell>
          <cell r="K18">
            <v>0</v>
          </cell>
        </row>
        <row r="19">
          <cell r="B19">
            <v>27.279166666666665</v>
          </cell>
          <cell r="C19">
            <v>33.700000000000003</v>
          </cell>
          <cell r="D19">
            <v>21.4</v>
          </cell>
          <cell r="E19">
            <v>76.416666666666671</v>
          </cell>
          <cell r="F19">
            <v>96</v>
          </cell>
          <cell r="G19">
            <v>50</v>
          </cell>
          <cell r="H19">
            <v>0</v>
          </cell>
          <cell r="I19" t="str">
            <v>L</v>
          </cell>
          <cell r="J19">
            <v>0</v>
          </cell>
          <cell r="K19">
            <v>0</v>
          </cell>
        </row>
        <row r="20">
          <cell r="B20">
            <v>27.129166666666666</v>
          </cell>
          <cell r="C20">
            <v>33</v>
          </cell>
          <cell r="D20">
            <v>22</v>
          </cell>
          <cell r="E20">
            <v>66</v>
          </cell>
          <cell r="F20">
            <v>89</v>
          </cell>
          <cell r="G20">
            <v>45</v>
          </cell>
          <cell r="H20">
            <v>0</v>
          </cell>
          <cell r="I20" t="str">
            <v>NE</v>
          </cell>
          <cell r="J20">
            <v>0</v>
          </cell>
          <cell r="K20">
            <v>0</v>
          </cell>
        </row>
        <row r="21">
          <cell r="B21">
            <v>25.616666666666664</v>
          </cell>
          <cell r="C21">
            <v>31.6</v>
          </cell>
          <cell r="D21">
            <v>22.1</v>
          </cell>
          <cell r="E21">
            <v>76.666666666666671</v>
          </cell>
          <cell r="F21">
            <v>96</v>
          </cell>
          <cell r="G21">
            <v>54</v>
          </cell>
          <cell r="H21">
            <v>0</v>
          </cell>
          <cell r="I21" t="str">
            <v>N</v>
          </cell>
          <cell r="J21">
            <v>0</v>
          </cell>
          <cell r="K21">
            <v>20.2</v>
          </cell>
        </row>
        <row r="22">
          <cell r="B22">
            <v>24.891666666666676</v>
          </cell>
          <cell r="C22">
            <v>31.1</v>
          </cell>
          <cell r="D22">
            <v>21.4</v>
          </cell>
          <cell r="E22">
            <v>84.416666666666671</v>
          </cell>
          <cell r="F22">
            <v>96</v>
          </cell>
          <cell r="G22">
            <v>59</v>
          </cell>
          <cell r="H22">
            <v>0</v>
          </cell>
          <cell r="I22" t="str">
            <v>L</v>
          </cell>
          <cell r="J22">
            <v>0</v>
          </cell>
          <cell r="K22">
            <v>0.2</v>
          </cell>
        </row>
        <row r="23">
          <cell r="B23">
            <v>26.329166666666666</v>
          </cell>
          <cell r="C23">
            <v>33.299999999999997</v>
          </cell>
          <cell r="D23">
            <v>22.2</v>
          </cell>
          <cell r="E23">
            <v>81.416666666666671</v>
          </cell>
          <cell r="F23">
            <v>96</v>
          </cell>
          <cell r="G23">
            <v>50</v>
          </cell>
          <cell r="H23">
            <v>0</v>
          </cell>
          <cell r="I23" t="str">
            <v>O</v>
          </cell>
          <cell r="J23">
            <v>0</v>
          </cell>
          <cell r="K23">
            <v>0</v>
          </cell>
        </row>
        <row r="24">
          <cell r="B24">
            <v>24.737499999999997</v>
          </cell>
          <cell r="C24">
            <v>33</v>
          </cell>
          <cell r="D24">
            <v>21</v>
          </cell>
          <cell r="E24">
            <v>85.458333333333329</v>
          </cell>
          <cell r="F24">
            <v>96</v>
          </cell>
          <cell r="G24">
            <v>52</v>
          </cell>
          <cell r="H24">
            <v>0</v>
          </cell>
          <cell r="I24" t="str">
            <v>NO</v>
          </cell>
          <cell r="J24">
            <v>0</v>
          </cell>
          <cell r="K24">
            <v>21.6</v>
          </cell>
        </row>
        <row r="25">
          <cell r="B25">
            <v>26.575000000000003</v>
          </cell>
          <cell r="C25">
            <v>32.4</v>
          </cell>
          <cell r="D25">
            <v>23.1</v>
          </cell>
          <cell r="E25">
            <v>79.916666666666671</v>
          </cell>
          <cell r="F25">
            <v>94</v>
          </cell>
          <cell r="G25">
            <v>52</v>
          </cell>
          <cell r="H25">
            <v>0</v>
          </cell>
          <cell r="I25" t="str">
            <v>NO</v>
          </cell>
          <cell r="J25">
            <v>0</v>
          </cell>
          <cell r="K25">
            <v>0</v>
          </cell>
        </row>
        <row r="26">
          <cell r="B26">
            <v>23.566666666666666</v>
          </cell>
          <cell r="C26">
            <v>26.4</v>
          </cell>
          <cell r="D26">
            <v>21.9</v>
          </cell>
          <cell r="E26">
            <v>92.875</v>
          </cell>
          <cell r="F26">
            <v>96</v>
          </cell>
          <cell r="G26">
            <v>83</v>
          </cell>
          <cell r="H26">
            <v>0</v>
          </cell>
          <cell r="I26" t="str">
            <v>NO</v>
          </cell>
          <cell r="J26">
            <v>0</v>
          </cell>
          <cell r="K26">
            <v>37</v>
          </cell>
        </row>
        <row r="27">
          <cell r="B27">
            <v>23.816666666666666</v>
          </cell>
          <cell r="C27">
            <v>29.3</v>
          </cell>
          <cell r="D27">
            <v>19.899999999999999</v>
          </cell>
          <cell r="E27">
            <v>84.291666666666671</v>
          </cell>
          <cell r="F27">
            <v>95</v>
          </cell>
          <cell r="G27">
            <v>62</v>
          </cell>
          <cell r="H27">
            <v>0</v>
          </cell>
          <cell r="I27" t="str">
            <v>SE</v>
          </cell>
          <cell r="J27">
            <v>0</v>
          </cell>
          <cell r="K27">
            <v>0</v>
          </cell>
        </row>
        <row r="28">
          <cell r="B28">
            <v>24.312500000000004</v>
          </cell>
          <cell r="C28">
            <v>28.5</v>
          </cell>
          <cell r="D28">
            <v>21.1</v>
          </cell>
          <cell r="E28">
            <v>80</v>
          </cell>
          <cell r="F28">
            <v>92</v>
          </cell>
          <cell r="G28">
            <v>64</v>
          </cell>
          <cell r="H28">
            <v>0</v>
          </cell>
          <cell r="I28" t="str">
            <v>NE</v>
          </cell>
          <cell r="J28">
            <v>0</v>
          </cell>
          <cell r="K28">
            <v>0</v>
          </cell>
        </row>
        <row r="29">
          <cell r="B29">
            <v>26.908333333333331</v>
          </cell>
          <cell r="C29">
            <v>33</v>
          </cell>
          <cell r="D29">
            <v>22.2</v>
          </cell>
          <cell r="E29">
            <v>76.666666666666671</v>
          </cell>
          <cell r="F29">
            <v>95</v>
          </cell>
          <cell r="G29">
            <v>52</v>
          </cell>
          <cell r="H29">
            <v>0</v>
          </cell>
          <cell r="I29" t="str">
            <v>O</v>
          </cell>
          <cell r="J29">
            <v>0</v>
          </cell>
          <cell r="K29">
            <v>0</v>
          </cell>
        </row>
        <row r="30">
          <cell r="B30">
            <v>26.754166666666666</v>
          </cell>
          <cell r="C30">
            <v>33.1</v>
          </cell>
          <cell r="D30">
            <v>22.7</v>
          </cell>
          <cell r="E30">
            <v>77.25</v>
          </cell>
          <cell r="F30">
            <v>93</v>
          </cell>
          <cell r="G30">
            <v>52</v>
          </cell>
          <cell r="H30">
            <v>0</v>
          </cell>
          <cell r="I30" t="str">
            <v>N</v>
          </cell>
          <cell r="J30">
            <v>0</v>
          </cell>
          <cell r="K30">
            <v>8</v>
          </cell>
        </row>
        <row r="31">
          <cell r="B31">
            <v>27.620833333333326</v>
          </cell>
          <cell r="C31">
            <v>34.5</v>
          </cell>
          <cell r="D31">
            <v>21.9</v>
          </cell>
          <cell r="E31">
            <v>76.708333333333329</v>
          </cell>
          <cell r="F31">
            <v>96</v>
          </cell>
          <cell r="G31">
            <v>46</v>
          </cell>
          <cell r="H31">
            <v>0</v>
          </cell>
          <cell r="I31" t="str">
            <v>NO</v>
          </cell>
          <cell r="J31">
            <v>0</v>
          </cell>
          <cell r="K31">
            <v>0.2</v>
          </cell>
        </row>
        <row r="32">
          <cell r="B32">
            <v>27.904166666666665</v>
          </cell>
          <cell r="C32">
            <v>34.700000000000003</v>
          </cell>
          <cell r="D32">
            <v>22.4</v>
          </cell>
          <cell r="E32">
            <v>77.166666666666671</v>
          </cell>
          <cell r="F32">
            <v>96</v>
          </cell>
          <cell r="G32">
            <v>45</v>
          </cell>
          <cell r="H32">
            <v>0</v>
          </cell>
          <cell r="I32" t="str">
            <v>O</v>
          </cell>
          <cell r="J32">
            <v>0</v>
          </cell>
          <cell r="K32">
            <v>0</v>
          </cell>
        </row>
        <row r="33">
          <cell r="B33">
            <v>27.308333333333334</v>
          </cell>
          <cell r="C33">
            <v>34.1</v>
          </cell>
          <cell r="D33">
            <v>21.7</v>
          </cell>
          <cell r="E33">
            <v>76.708333333333329</v>
          </cell>
          <cell r="F33">
            <v>96</v>
          </cell>
          <cell r="G33">
            <v>49</v>
          </cell>
          <cell r="H33">
            <v>0</v>
          </cell>
          <cell r="I33" t="str">
            <v>SO</v>
          </cell>
          <cell r="J33">
            <v>0</v>
          </cell>
          <cell r="K33">
            <v>0</v>
          </cell>
        </row>
        <row r="34">
          <cell r="B34">
            <v>26.720833333333335</v>
          </cell>
          <cell r="C34">
            <v>33.700000000000003</v>
          </cell>
          <cell r="D34">
            <v>20.3</v>
          </cell>
          <cell r="E34">
            <v>76.458333333333329</v>
          </cell>
          <cell r="F34">
            <v>96</v>
          </cell>
          <cell r="G34">
            <v>54</v>
          </cell>
          <cell r="H34">
            <v>0</v>
          </cell>
          <cell r="I34" t="str">
            <v>O</v>
          </cell>
          <cell r="J34">
            <v>0</v>
          </cell>
          <cell r="K34">
            <v>0</v>
          </cell>
        </row>
        <row r="35">
          <cell r="B35">
            <v>27.241666666666674</v>
          </cell>
          <cell r="C35">
            <v>32.799999999999997</v>
          </cell>
          <cell r="D35">
            <v>21.9</v>
          </cell>
          <cell r="E35">
            <v>74.583333333333329</v>
          </cell>
          <cell r="F35">
            <v>93</v>
          </cell>
          <cell r="G35">
            <v>48</v>
          </cell>
          <cell r="H35">
            <v>0</v>
          </cell>
          <cell r="I35" t="str">
            <v>NO</v>
          </cell>
          <cell r="J35">
            <v>0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23.563157894736843</v>
          </cell>
          <cell r="C5">
            <v>27.8</v>
          </cell>
          <cell r="D5">
            <v>21</v>
          </cell>
          <cell r="E5" t="str">
            <v>*</v>
          </cell>
          <cell r="F5">
            <v>17</v>
          </cell>
          <cell r="G5" t="str">
            <v>*</v>
          </cell>
          <cell r="H5">
            <v>29.16</v>
          </cell>
          <cell r="I5" t="str">
            <v>L</v>
          </cell>
          <cell r="J5">
            <v>44.64</v>
          </cell>
          <cell r="K5">
            <v>0</v>
          </cell>
        </row>
        <row r="6">
          <cell r="B6">
            <v>23.71</v>
          </cell>
          <cell r="C6">
            <v>24.8</v>
          </cell>
          <cell r="D6">
            <v>21.8</v>
          </cell>
          <cell r="E6" t="str">
            <v>*</v>
          </cell>
          <cell r="F6">
            <v>11</v>
          </cell>
          <cell r="G6" t="str">
            <v>*</v>
          </cell>
          <cell r="H6">
            <v>10.44</v>
          </cell>
          <cell r="I6" t="str">
            <v>O</v>
          </cell>
          <cell r="J6">
            <v>23.040000000000003</v>
          </cell>
          <cell r="K6">
            <v>0</v>
          </cell>
        </row>
        <row r="7">
          <cell r="B7">
            <v>25.036363636363639</v>
          </cell>
          <cell r="C7">
            <v>27.4</v>
          </cell>
          <cell r="D7">
            <v>21</v>
          </cell>
          <cell r="E7" t="str">
            <v>*</v>
          </cell>
          <cell r="F7">
            <v>53</v>
          </cell>
          <cell r="G7" t="str">
            <v>*</v>
          </cell>
          <cell r="H7">
            <v>1.4400000000000002</v>
          </cell>
          <cell r="I7" t="str">
            <v>O</v>
          </cell>
          <cell r="J7">
            <v>19.8</v>
          </cell>
          <cell r="K7">
            <v>0</v>
          </cell>
        </row>
        <row r="8">
          <cell r="B8">
            <v>25.999999999999996</v>
          </cell>
          <cell r="C8">
            <v>27.9</v>
          </cell>
          <cell r="D8">
            <v>22.7</v>
          </cell>
          <cell r="E8" t="str">
            <v>*</v>
          </cell>
          <cell r="F8">
            <v>63</v>
          </cell>
          <cell r="G8" t="str">
            <v>*</v>
          </cell>
          <cell r="H8">
            <v>1.8</v>
          </cell>
          <cell r="I8" t="str">
            <v>SE</v>
          </cell>
          <cell r="J8">
            <v>23.040000000000003</v>
          </cell>
          <cell r="K8">
            <v>0</v>
          </cell>
        </row>
        <row r="9">
          <cell r="B9">
            <v>25.328571428571429</v>
          </cell>
          <cell r="C9">
            <v>28.7</v>
          </cell>
          <cell r="D9">
            <v>21.5</v>
          </cell>
          <cell r="E9" t="str">
            <v>*</v>
          </cell>
          <cell r="F9" t="str">
            <v>*</v>
          </cell>
          <cell r="G9" t="str">
            <v>*</v>
          </cell>
          <cell r="H9">
            <v>15.120000000000001</v>
          </cell>
          <cell r="I9" t="str">
            <v>L</v>
          </cell>
          <cell r="J9">
            <v>29.880000000000003</v>
          </cell>
          <cell r="K9">
            <v>51.2</v>
          </cell>
        </row>
        <row r="10">
          <cell r="B10">
            <v>27.3125</v>
          </cell>
          <cell r="C10">
            <v>29</v>
          </cell>
          <cell r="D10">
            <v>24.9</v>
          </cell>
          <cell r="E10" t="str">
            <v>*</v>
          </cell>
          <cell r="F10">
            <v>61</v>
          </cell>
          <cell r="G10" t="str">
            <v>*</v>
          </cell>
          <cell r="H10">
            <v>13.68</v>
          </cell>
          <cell r="I10" t="str">
            <v>NE</v>
          </cell>
          <cell r="J10">
            <v>30.96</v>
          </cell>
          <cell r="K10">
            <v>0</v>
          </cell>
        </row>
        <row r="11">
          <cell r="B11">
            <v>25.049999999999997</v>
          </cell>
          <cell r="C11">
            <v>26.4</v>
          </cell>
          <cell r="D11">
            <v>23.4</v>
          </cell>
          <cell r="E11" t="str">
            <v>*</v>
          </cell>
          <cell r="F11">
            <v>15</v>
          </cell>
          <cell r="G11" t="str">
            <v>*</v>
          </cell>
          <cell r="H11">
            <v>5.7600000000000007</v>
          </cell>
          <cell r="I11" t="str">
            <v>N</v>
          </cell>
          <cell r="J11">
            <v>30.96</v>
          </cell>
          <cell r="K11">
            <v>0</v>
          </cell>
        </row>
        <row r="12">
          <cell r="B12">
            <v>25.7</v>
          </cell>
          <cell r="C12">
            <v>27.4</v>
          </cell>
          <cell r="D12">
            <v>23.1</v>
          </cell>
          <cell r="E12" t="str">
            <v>*</v>
          </cell>
          <cell r="F12" t="str">
            <v>*</v>
          </cell>
          <cell r="G12" t="str">
            <v>*</v>
          </cell>
          <cell r="H12">
            <v>2.52</v>
          </cell>
          <cell r="I12" t="str">
            <v>N</v>
          </cell>
          <cell r="J12">
            <v>29.16</v>
          </cell>
          <cell r="K12">
            <v>0</v>
          </cell>
        </row>
        <row r="13">
          <cell r="B13">
            <v>25.35</v>
          </cell>
          <cell r="C13">
            <v>26.2</v>
          </cell>
          <cell r="D13">
            <v>23.3</v>
          </cell>
          <cell r="E13" t="str">
            <v>*</v>
          </cell>
          <cell r="F13" t="str">
            <v>*</v>
          </cell>
          <cell r="G13" t="str">
            <v>*</v>
          </cell>
          <cell r="H13">
            <v>9</v>
          </cell>
          <cell r="I13" t="str">
            <v>N</v>
          </cell>
          <cell r="J13">
            <v>0</v>
          </cell>
          <cell r="K13">
            <v>0.4</v>
          </cell>
        </row>
        <row r="14">
          <cell r="B14">
            <v>26.625</v>
          </cell>
          <cell r="C14">
            <v>28.6</v>
          </cell>
          <cell r="D14">
            <v>23.1</v>
          </cell>
          <cell r="E14" t="str">
            <v>*</v>
          </cell>
          <cell r="F14">
            <v>14</v>
          </cell>
          <cell r="G14" t="str">
            <v>*</v>
          </cell>
          <cell r="H14">
            <v>19.8</v>
          </cell>
          <cell r="I14" t="str">
            <v>NO</v>
          </cell>
          <cell r="J14">
            <v>41.4</v>
          </cell>
          <cell r="K14">
            <v>0</v>
          </cell>
        </row>
        <row r="15">
          <cell r="B15">
            <v>25.45</v>
          </cell>
          <cell r="C15">
            <v>25.9</v>
          </cell>
          <cell r="D15">
            <v>23.6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19.8</v>
          </cell>
          <cell r="I15" t="str">
            <v>NO</v>
          </cell>
          <cell r="J15">
            <v>29.880000000000003</v>
          </cell>
          <cell r="K15">
            <v>0</v>
          </cell>
        </row>
        <row r="16">
          <cell r="B16">
            <v>24.95</v>
          </cell>
          <cell r="C16">
            <v>25.9</v>
          </cell>
          <cell r="D16">
            <v>23.2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1.4400000000000002</v>
          </cell>
          <cell r="I16" t="str">
            <v>N</v>
          </cell>
          <cell r="J16">
            <v>9</v>
          </cell>
          <cell r="K16">
            <v>0</v>
          </cell>
        </row>
        <row r="17">
          <cell r="B17">
            <v>27.3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15.840000000000002</v>
          </cell>
          <cell r="I17" t="str">
            <v>O</v>
          </cell>
          <cell r="J17">
            <v>0</v>
          </cell>
          <cell r="K17">
            <v>0</v>
          </cell>
        </row>
        <row r="18">
          <cell r="B18">
            <v>30.1</v>
          </cell>
          <cell r="C18">
            <v>30.4</v>
          </cell>
          <cell r="D18">
            <v>28.3</v>
          </cell>
          <cell r="E18" t="str">
            <v>*</v>
          </cell>
          <cell r="F18" t="str">
            <v>*</v>
          </cell>
          <cell r="G18" t="str">
            <v>*</v>
          </cell>
          <cell r="H18">
            <v>0</v>
          </cell>
          <cell r="I18" t="str">
            <v>O</v>
          </cell>
          <cell r="J18">
            <v>0</v>
          </cell>
          <cell r="K18">
            <v>0</v>
          </cell>
        </row>
        <row r="19">
          <cell r="B19">
            <v>28.466666666666669</v>
          </cell>
          <cell r="C19">
            <v>29.4</v>
          </cell>
          <cell r="D19">
            <v>26.7</v>
          </cell>
          <cell r="E19" t="str">
            <v>*</v>
          </cell>
          <cell r="F19">
            <v>90</v>
          </cell>
          <cell r="G19" t="str">
            <v>*</v>
          </cell>
          <cell r="H19">
            <v>3.24</v>
          </cell>
          <cell r="I19" t="str">
            <v>NE</v>
          </cell>
          <cell r="J19">
            <v>12.6</v>
          </cell>
          <cell r="K19">
            <v>0</v>
          </cell>
        </row>
        <row r="20">
          <cell r="B20">
            <v>28.766666666666666</v>
          </cell>
          <cell r="C20">
            <v>30</v>
          </cell>
          <cell r="D20">
            <v>26.5</v>
          </cell>
          <cell r="E20" t="str">
            <v>*</v>
          </cell>
          <cell r="F20" t="str">
            <v>*</v>
          </cell>
          <cell r="G20" t="str">
            <v>*</v>
          </cell>
          <cell r="H20">
            <v>0.36000000000000004</v>
          </cell>
          <cell r="I20" t="str">
            <v>N</v>
          </cell>
          <cell r="J20">
            <v>13.68</v>
          </cell>
          <cell r="K20">
            <v>0</v>
          </cell>
        </row>
        <row r="21">
          <cell r="B21">
            <v>27.35</v>
          </cell>
          <cell r="C21">
            <v>28.1</v>
          </cell>
          <cell r="D21">
            <v>24.7</v>
          </cell>
          <cell r="E21" t="str">
            <v>*</v>
          </cell>
          <cell r="F21" t="str">
            <v>*</v>
          </cell>
          <cell r="G21" t="str">
            <v>*</v>
          </cell>
          <cell r="H21">
            <v>0</v>
          </cell>
          <cell r="I21" t="str">
            <v>N</v>
          </cell>
          <cell r="J21">
            <v>7.2</v>
          </cell>
          <cell r="K21">
            <v>0</v>
          </cell>
        </row>
        <row r="22">
          <cell r="B22">
            <v>26.8</v>
          </cell>
          <cell r="C22">
            <v>27.6</v>
          </cell>
          <cell r="D22">
            <v>24.9</v>
          </cell>
          <cell r="E22" t="str">
            <v>*</v>
          </cell>
          <cell r="F22" t="str">
            <v>*</v>
          </cell>
          <cell r="G22" t="str">
            <v>*</v>
          </cell>
          <cell r="H22">
            <v>0</v>
          </cell>
          <cell r="I22" t="str">
            <v>O</v>
          </cell>
          <cell r="J22">
            <v>16.920000000000002</v>
          </cell>
          <cell r="K22">
            <v>0</v>
          </cell>
        </row>
        <row r="23">
          <cell r="B23">
            <v>26.799999999999997</v>
          </cell>
          <cell r="C23">
            <v>28</v>
          </cell>
          <cell r="D23">
            <v>26.4</v>
          </cell>
          <cell r="E23" t="str">
            <v>*</v>
          </cell>
          <cell r="F23">
            <v>91</v>
          </cell>
          <cell r="G23" t="str">
            <v>*</v>
          </cell>
          <cell r="H23">
            <v>8.2799999999999994</v>
          </cell>
          <cell r="I23" t="str">
            <v>O</v>
          </cell>
          <cell r="J23">
            <v>29.880000000000003</v>
          </cell>
          <cell r="K23">
            <v>0.8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27.133333333333336</v>
          </cell>
          <cell r="C25">
            <v>27.8</v>
          </cell>
          <cell r="D25">
            <v>25.7</v>
          </cell>
          <cell r="E25" t="str">
            <v>*</v>
          </cell>
          <cell r="F25" t="str">
            <v>*</v>
          </cell>
          <cell r="G25" t="str">
            <v>*</v>
          </cell>
          <cell r="H25">
            <v>23.040000000000003</v>
          </cell>
          <cell r="I25" t="str">
            <v>NO</v>
          </cell>
          <cell r="J25">
            <v>59.04</v>
          </cell>
          <cell r="K25">
            <v>0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26.4</v>
          </cell>
          <cell r="C27">
            <v>26.5</v>
          </cell>
          <cell r="D27">
            <v>25.7</v>
          </cell>
          <cell r="E27" t="str">
            <v>*</v>
          </cell>
          <cell r="F27">
            <v>61</v>
          </cell>
          <cell r="G27" t="str">
            <v>*</v>
          </cell>
          <cell r="H27">
            <v>0</v>
          </cell>
          <cell r="I27" t="str">
            <v>SO</v>
          </cell>
          <cell r="J27">
            <v>24.48</v>
          </cell>
          <cell r="K27">
            <v>0</v>
          </cell>
        </row>
        <row r="28">
          <cell r="B28">
            <v>26.028571428571428</v>
          </cell>
          <cell r="C28">
            <v>27.4</v>
          </cell>
          <cell r="D28">
            <v>23.6</v>
          </cell>
          <cell r="E28">
            <v>19</v>
          </cell>
          <cell r="F28">
            <v>89</v>
          </cell>
          <cell r="G28" t="str">
            <v>*</v>
          </cell>
          <cell r="H28">
            <v>21.240000000000002</v>
          </cell>
          <cell r="I28" t="str">
            <v>N</v>
          </cell>
          <cell r="J28">
            <v>42.12</v>
          </cell>
          <cell r="K28">
            <v>1.6</v>
          </cell>
        </row>
        <row r="29">
          <cell r="B29">
            <v>27.5</v>
          </cell>
          <cell r="C29">
            <v>27.5</v>
          </cell>
          <cell r="D29">
            <v>26.5</v>
          </cell>
          <cell r="E29">
            <v>77</v>
          </cell>
          <cell r="F29">
            <v>80</v>
          </cell>
          <cell r="G29">
            <v>77</v>
          </cell>
          <cell r="H29">
            <v>0.36000000000000004</v>
          </cell>
          <cell r="I29" t="str">
            <v>N</v>
          </cell>
          <cell r="J29">
            <v>0</v>
          </cell>
          <cell r="K29">
            <v>0</v>
          </cell>
        </row>
        <row r="30">
          <cell r="B30">
            <v>25.9</v>
          </cell>
          <cell r="C30">
            <v>26.1</v>
          </cell>
          <cell r="D30">
            <v>25.5</v>
          </cell>
          <cell r="E30">
            <v>53</v>
          </cell>
          <cell r="F30">
            <v>82</v>
          </cell>
          <cell r="G30" t="str">
            <v>*</v>
          </cell>
          <cell r="H30">
            <v>14.4</v>
          </cell>
          <cell r="I30" t="str">
            <v>NE</v>
          </cell>
          <cell r="J30">
            <v>24.840000000000003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24.270833333333329</v>
          </cell>
          <cell r="C5">
            <v>28.8</v>
          </cell>
          <cell r="D5">
            <v>22.5</v>
          </cell>
          <cell r="E5">
            <v>88.375</v>
          </cell>
          <cell r="F5">
            <v>93</v>
          </cell>
          <cell r="G5">
            <v>72</v>
          </cell>
          <cell r="H5">
            <v>18</v>
          </cell>
          <cell r="I5" t="str">
            <v>NE</v>
          </cell>
          <cell r="J5">
            <v>29.16</v>
          </cell>
          <cell r="K5">
            <v>1.5999999999999999</v>
          </cell>
        </row>
        <row r="6">
          <cell r="B6">
            <v>21.433333333333334</v>
          </cell>
          <cell r="C6">
            <v>25.1</v>
          </cell>
          <cell r="D6">
            <v>19.100000000000001</v>
          </cell>
          <cell r="E6">
            <v>88.75</v>
          </cell>
          <cell r="F6">
            <v>95</v>
          </cell>
          <cell r="G6">
            <v>73</v>
          </cell>
          <cell r="H6">
            <v>11.16</v>
          </cell>
          <cell r="I6" t="str">
            <v>SO</v>
          </cell>
          <cell r="J6">
            <v>24.12</v>
          </cell>
          <cell r="K6">
            <v>0</v>
          </cell>
        </row>
        <row r="7">
          <cell r="B7">
            <v>21.558333333333334</v>
          </cell>
          <cell r="C7">
            <v>26.5</v>
          </cell>
          <cell r="D7">
            <v>19.2</v>
          </cell>
          <cell r="E7">
            <v>83.291666666666671</v>
          </cell>
          <cell r="F7">
            <v>94</v>
          </cell>
          <cell r="G7">
            <v>62</v>
          </cell>
          <cell r="H7">
            <v>14.04</v>
          </cell>
          <cell r="I7" t="str">
            <v>SO</v>
          </cell>
          <cell r="J7">
            <v>28.44</v>
          </cell>
          <cell r="K7">
            <v>0.4</v>
          </cell>
        </row>
        <row r="8">
          <cell r="B8">
            <v>23.279166666666665</v>
          </cell>
          <cell r="C8">
            <v>30.4</v>
          </cell>
          <cell r="D8">
            <v>18.100000000000001</v>
          </cell>
          <cell r="E8">
            <v>65.125</v>
          </cell>
          <cell r="F8">
            <v>86</v>
          </cell>
          <cell r="G8">
            <v>42</v>
          </cell>
          <cell r="H8">
            <v>15.120000000000001</v>
          </cell>
          <cell r="I8" t="str">
            <v>S</v>
          </cell>
          <cell r="J8">
            <v>27</v>
          </cell>
          <cell r="K8">
            <v>0</v>
          </cell>
        </row>
        <row r="9">
          <cell r="B9">
            <v>23.983333333333334</v>
          </cell>
          <cell r="C9">
            <v>30.3</v>
          </cell>
          <cell r="D9">
            <v>20.100000000000001</v>
          </cell>
          <cell r="E9">
            <v>68</v>
          </cell>
          <cell r="F9">
            <v>90</v>
          </cell>
          <cell r="G9">
            <v>49</v>
          </cell>
          <cell r="H9">
            <v>25.2</v>
          </cell>
          <cell r="I9" t="str">
            <v>NE</v>
          </cell>
          <cell r="J9">
            <v>43.2</v>
          </cell>
          <cell r="K9">
            <v>0</v>
          </cell>
        </row>
        <row r="10">
          <cell r="B10">
            <v>25.370833333333334</v>
          </cell>
          <cell r="C10">
            <v>31.7</v>
          </cell>
          <cell r="D10">
            <v>20.399999999999999</v>
          </cell>
          <cell r="E10">
            <v>62.5</v>
          </cell>
          <cell r="F10">
            <v>81</v>
          </cell>
          <cell r="G10">
            <v>39</v>
          </cell>
          <cell r="H10">
            <v>27.36</v>
          </cell>
          <cell r="I10" t="str">
            <v>NE</v>
          </cell>
          <cell r="J10">
            <v>44.64</v>
          </cell>
          <cell r="K10">
            <v>0</v>
          </cell>
        </row>
        <row r="11">
          <cell r="B11">
            <v>26.974999999999994</v>
          </cell>
          <cell r="C11">
            <v>33.200000000000003</v>
          </cell>
          <cell r="D11">
            <v>20.9</v>
          </cell>
          <cell r="E11">
            <v>63.916666666666664</v>
          </cell>
          <cell r="F11">
            <v>87</v>
          </cell>
          <cell r="G11">
            <v>41</v>
          </cell>
          <cell r="H11">
            <v>27</v>
          </cell>
          <cell r="I11" t="str">
            <v>NE</v>
          </cell>
          <cell r="J11">
            <v>43.2</v>
          </cell>
          <cell r="K11">
            <v>0</v>
          </cell>
        </row>
        <row r="12">
          <cell r="B12">
            <v>24.012499999999999</v>
          </cell>
          <cell r="C12">
            <v>31</v>
          </cell>
          <cell r="D12">
            <v>19.399999999999999</v>
          </cell>
          <cell r="E12">
            <v>74.958333333333329</v>
          </cell>
          <cell r="F12">
            <v>93</v>
          </cell>
          <cell r="G12">
            <v>48</v>
          </cell>
          <cell r="H12">
            <v>23.040000000000003</v>
          </cell>
          <cell r="I12" t="str">
            <v>NE</v>
          </cell>
          <cell r="J12">
            <v>66.960000000000008</v>
          </cell>
          <cell r="K12">
            <v>13.4</v>
          </cell>
        </row>
        <row r="13">
          <cell r="B13">
            <v>23.775000000000002</v>
          </cell>
          <cell r="C13">
            <v>29.2</v>
          </cell>
          <cell r="D13">
            <v>20.399999999999999</v>
          </cell>
          <cell r="E13">
            <v>82.166666666666671</v>
          </cell>
          <cell r="F13">
            <v>94</v>
          </cell>
          <cell r="G13">
            <v>55</v>
          </cell>
          <cell r="H13">
            <v>17.64</v>
          </cell>
          <cell r="I13" t="str">
            <v>NE</v>
          </cell>
          <cell r="J13">
            <v>31.680000000000003</v>
          </cell>
          <cell r="K13">
            <v>0.2</v>
          </cell>
        </row>
        <row r="14">
          <cell r="B14">
            <v>24.079166666666666</v>
          </cell>
          <cell r="C14">
            <v>30.5</v>
          </cell>
          <cell r="D14">
            <v>20.7</v>
          </cell>
          <cell r="E14">
            <v>85</v>
          </cell>
          <cell r="F14">
            <v>95</v>
          </cell>
          <cell r="G14">
            <v>56</v>
          </cell>
          <cell r="H14">
            <v>13.68</v>
          </cell>
          <cell r="I14" t="str">
            <v>NE</v>
          </cell>
          <cell r="J14">
            <v>45</v>
          </cell>
          <cell r="K14">
            <v>27.4</v>
          </cell>
        </row>
        <row r="15">
          <cell r="B15">
            <v>25.845833333333335</v>
          </cell>
          <cell r="C15">
            <v>32.9</v>
          </cell>
          <cell r="D15">
            <v>21.2</v>
          </cell>
          <cell r="E15">
            <v>79.541666666666671</v>
          </cell>
          <cell r="F15">
            <v>95</v>
          </cell>
          <cell r="G15">
            <v>46</v>
          </cell>
          <cell r="H15">
            <v>12.96</v>
          </cell>
          <cell r="I15" t="str">
            <v>NE</v>
          </cell>
          <cell r="J15">
            <v>19.079999999999998</v>
          </cell>
          <cell r="K15">
            <v>0.6</v>
          </cell>
        </row>
        <row r="16">
          <cell r="B16">
            <v>24.808333333333326</v>
          </cell>
          <cell r="C16">
            <v>32.700000000000003</v>
          </cell>
          <cell r="D16">
            <v>21.4</v>
          </cell>
          <cell r="E16">
            <v>81.625</v>
          </cell>
          <cell r="F16">
            <v>93</v>
          </cell>
          <cell r="G16">
            <v>50</v>
          </cell>
          <cell r="H16">
            <v>18.36</v>
          </cell>
          <cell r="I16" t="str">
            <v>N</v>
          </cell>
          <cell r="J16">
            <v>35.64</v>
          </cell>
          <cell r="K16">
            <v>1.2</v>
          </cell>
        </row>
        <row r="17">
          <cell r="B17">
            <v>24.908333333333335</v>
          </cell>
          <cell r="C17">
            <v>31.2</v>
          </cell>
          <cell r="D17">
            <v>19.899999999999999</v>
          </cell>
          <cell r="E17">
            <v>78.625</v>
          </cell>
          <cell r="F17">
            <v>95</v>
          </cell>
          <cell r="G17">
            <v>51</v>
          </cell>
          <cell r="H17">
            <v>11.879999999999999</v>
          </cell>
          <cell r="I17" t="str">
            <v>S</v>
          </cell>
          <cell r="J17">
            <v>24.12</v>
          </cell>
          <cell r="K17">
            <v>4</v>
          </cell>
        </row>
        <row r="18">
          <cell r="B18">
            <v>26.341666666666669</v>
          </cell>
          <cell r="C18">
            <v>32.4</v>
          </cell>
          <cell r="D18">
            <v>21.6</v>
          </cell>
          <cell r="E18">
            <v>72.041666666666671</v>
          </cell>
          <cell r="F18">
            <v>88</v>
          </cell>
          <cell r="G18">
            <v>45</v>
          </cell>
          <cell r="H18">
            <v>10.8</v>
          </cell>
          <cell r="I18" t="str">
            <v>S</v>
          </cell>
          <cell r="J18">
            <v>23.040000000000003</v>
          </cell>
          <cell r="K18">
            <v>0</v>
          </cell>
        </row>
        <row r="19">
          <cell r="B19">
            <v>26.045833333333331</v>
          </cell>
          <cell r="C19">
            <v>31.9</v>
          </cell>
          <cell r="D19">
            <v>21.5</v>
          </cell>
          <cell r="E19">
            <v>71.583333333333329</v>
          </cell>
          <cell r="F19">
            <v>86</v>
          </cell>
          <cell r="G19">
            <v>51</v>
          </cell>
          <cell r="H19">
            <v>20.88</v>
          </cell>
          <cell r="I19" t="str">
            <v>NE</v>
          </cell>
          <cell r="J19">
            <v>38.880000000000003</v>
          </cell>
          <cell r="K19">
            <v>0</v>
          </cell>
        </row>
        <row r="20">
          <cell r="B20">
            <v>26.104166666666668</v>
          </cell>
          <cell r="C20">
            <v>31.2</v>
          </cell>
          <cell r="D20">
            <v>21.3</v>
          </cell>
          <cell r="E20">
            <v>66.083333333333329</v>
          </cell>
          <cell r="F20">
            <v>86</v>
          </cell>
          <cell r="G20">
            <v>45</v>
          </cell>
          <cell r="H20">
            <v>22.68</v>
          </cell>
          <cell r="I20" t="str">
            <v>NE</v>
          </cell>
          <cell r="J20">
            <v>37.800000000000004</v>
          </cell>
          <cell r="K20">
            <v>0</v>
          </cell>
        </row>
        <row r="21">
          <cell r="B21">
            <v>22.69583333333334</v>
          </cell>
          <cell r="C21">
            <v>26.7</v>
          </cell>
          <cell r="D21">
            <v>20</v>
          </cell>
          <cell r="E21">
            <v>80.25</v>
          </cell>
          <cell r="F21">
            <v>95</v>
          </cell>
          <cell r="G21">
            <v>60</v>
          </cell>
          <cell r="H21">
            <v>19.8</v>
          </cell>
          <cell r="I21" t="str">
            <v>L</v>
          </cell>
          <cell r="J21">
            <v>36.72</v>
          </cell>
          <cell r="K21">
            <v>16</v>
          </cell>
        </row>
        <row r="22">
          <cell r="B22">
            <v>23.3125</v>
          </cell>
          <cell r="C22">
            <v>29.1</v>
          </cell>
          <cell r="D22">
            <v>19.2</v>
          </cell>
          <cell r="E22">
            <v>82.541666666666671</v>
          </cell>
          <cell r="F22">
            <v>95</v>
          </cell>
          <cell r="G22">
            <v>58</v>
          </cell>
          <cell r="H22">
            <v>12.6</v>
          </cell>
          <cell r="I22" t="str">
            <v>N</v>
          </cell>
          <cell r="J22">
            <v>50.4</v>
          </cell>
          <cell r="K22">
            <v>1.6</v>
          </cell>
        </row>
        <row r="23">
          <cell r="B23">
            <v>26.479166666666671</v>
          </cell>
          <cell r="C23">
            <v>33.200000000000003</v>
          </cell>
          <cell r="D23">
            <v>22.2</v>
          </cell>
          <cell r="E23">
            <v>75.125</v>
          </cell>
          <cell r="F23">
            <v>92</v>
          </cell>
          <cell r="G23">
            <v>48</v>
          </cell>
          <cell r="H23">
            <v>6.84</v>
          </cell>
          <cell r="I23" t="str">
            <v>S</v>
          </cell>
          <cell r="J23">
            <v>17.28</v>
          </cell>
          <cell r="K23">
            <v>0</v>
          </cell>
        </row>
        <row r="24">
          <cell r="B24">
            <v>27.433333333333334</v>
          </cell>
          <cell r="C24">
            <v>33.6</v>
          </cell>
          <cell r="D24">
            <v>21.9</v>
          </cell>
          <cell r="E24">
            <v>71.833333333333329</v>
          </cell>
          <cell r="F24">
            <v>92</v>
          </cell>
          <cell r="G24">
            <v>46</v>
          </cell>
          <cell r="H24">
            <v>20.16</v>
          </cell>
          <cell r="I24" t="str">
            <v>N</v>
          </cell>
          <cell r="J24">
            <v>45.36</v>
          </cell>
          <cell r="K24">
            <v>0</v>
          </cell>
        </row>
        <row r="25">
          <cell r="B25">
            <v>25.349999999999998</v>
          </cell>
          <cell r="C25">
            <v>30.7</v>
          </cell>
          <cell r="D25">
            <v>22.4</v>
          </cell>
          <cell r="E25">
            <v>79.291666666666671</v>
          </cell>
          <cell r="F25">
            <v>92</v>
          </cell>
          <cell r="G25">
            <v>52</v>
          </cell>
          <cell r="H25">
            <v>23.400000000000002</v>
          </cell>
          <cell r="I25" t="str">
            <v>N</v>
          </cell>
          <cell r="J25">
            <v>70.56</v>
          </cell>
          <cell r="K25">
            <v>3.2</v>
          </cell>
        </row>
        <row r="26">
          <cell r="B26">
            <v>21.700000000000003</v>
          </cell>
          <cell r="C26">
            <v>25.8</v>
          </cell>
          <cell r="D26">
            <v>19.3</v>
          </cell>
          <cell r="E26">
            <v>85.583333333333329</v>
          </cell>
          <cell r="F26">
            <v>95</v>
          </cell>
          <cell r="G26">
            <v>67</v>
          </cell>
          <cell r="H26">
            <v>19.440000000000001</v>
          </cell>
          <cell r="I26" t="str">
            <v>S</v>
          </cell>
          <cell r="J26">
            <v>38.519999999999996</v>
          </cell>
          <cell r="K26">
            <v>75.399999999999991</v>
          </cell>
        </row>
        <row r="27">
          <cell r="B27">
            <v>21.891666666666666</v>
          </cell>
          <cell r="C27">
            <v>28.5</v>
          </cell>
          <cell r="D27">
            <v>16.8</v>
          </cell>
          <cell r="E27">
            <v>76.708333333333329</v>
          </cell>
          <cell r="F27">
            <v>88</v>
          </cell>
          <cell r="G27">
            <v>59</v>
          </cell>
          <cell r="H27">
            <v>19.8</v>
          </cell>
          <cell r="I27" t="str">
            <v>S</v>
          </cell>
          <cell r="J27">
            <v>33.119999999999997</v>
          </cell>
          <cell r="K27">
            <v>0</v>
          </cell>
        </row>
        <row r="28">
          <cell r="B28">
            <v>22.529166666666669</v>
          </cell>
          <cell r="C28">
            <v>25.6</v>
          </cell>
          <cell r="D28">
            <v>18.8</v>
          </cell>
          <cell r="E28">
            <v>78.583333333333329</v>
          </cell>
          <cell r="F28">
            <v>91</v>
          </cell>
          <cell r="G28">
            <v>68</v>
          </cell>
          <cell r="H28">
            <v>19.079999999999998</v>
          </cell>
          <cell r="I28" t="str">
            <v>L</v>
          </cell>
          <cell r="J28">
            <v>38.880000000000003</v>
          </cell>
          <cell r="K28">
            <v>0</v>
          </cell>
        </row>
        <row r="29">
          <cell r="B29">
            <v>24.837500000000002</v>
          </cell>
          <cell r="C29">
            <v>31.5</v>
          </cell>
          <cell r="D29">
            <v>20.9</v>
          </cell>
          <cell r="E29">
            <v>79.333333333333329</v>
          </cell>
          <cell r="F29">
            <v>94</v>
          </cell>
          <cell r="G29">
            <v>53</v>
          </cell>
          <cell r="H29">
            <v>14.4</v>
          </cell>
          <cell r="I29" t="str">
            <v>L</v>
          </cell>
          <cell r="J29">
            <v>32.76</v>
          </cell>
          <cell r="K29">
            <v>0</v>
          </cell>
        </row>
        <row r="30">
          <cell r="B30">
            <v>27.304166666666664</v>
          </cell>
          <cell r="C30">
            <v>34.299999999999997</v>
          </cell>
          <cell r="D30">
            <v>22.3</v>
          </cell>
          <cell r="E30">
            <v>73</v>
          </cell>
          <cell r="F30">
            <v>93</v>
          </cell>
          <cell r="G30">
            <v>42</v>
          </cell>
          <cell r="H30">
            <v>16.920000000000002</v>
          </cell>
          <cell r="I30" t="str">
            <v>NE</v>
          </cell>
          <cell r="J30">
            <v>38.519999999999996</v>
          </cell>
          <cell r="K30">
            <v>0</v>
          </cell>
        </row>
        <row r="31">
          <cell r="B31">
            <v>25.841666666666669</v>
          </cell>
          <cell r="C31">
            <v>31.5</v>
          </cell>
          <cell r="D31">
            <v>22.9</v>
          </cell>
          <cell r="E31">
            <v>79.083333333333329</v>
          </cell>
          <cell r="F31">
            <v>88</v>
          </cell>
          <cell r="G31">
            <v>57</v>
          </cell>
          <cell r="H31">
            <v>23.400000000000002</v>
          </cell>
          <cell r="I31" t="str">
            <v>NE</v>
          </cell>
          <cell r="J31">
            <v>39.96</v>
          </cell>
          <cell r="K31">
            <v>1.2000000000000002</v>
          </cell>
        </row>
        <row r="32">
          <cell r="B32">
            <v>27.783333333333331</v>
          </cell>
          <cell r="C32">
            <v>34.299999999999997</v>
          </cell>
          <cell r="D32">
            <v>22.5</v>
          </cell>
          <cell r="E32">
            <v>69</v>
          </cell>
          <cell r="F32">
            <v>93</v>
          </cell>
          <cell r="G32">
            <v>37</v>
          </cell>
          <cell r="H32">
            <v>18.36</v>
          </cell>
          <cell r="I32" t="str">
            <v>NE</v>
          </cell>
          <cell r="J32">
            <v>37.800000000000004</v>
          </cell>
          <cell r="K32">
            <v>0</v>
          </cell>
        </row>
        <row r="33">
          <cell r="B33">
            <v>26.187500000000004</v>
          </cell>
          <cell r="C33">
            <v>34</v>
          </cell>
          <cell r="D33">
            <v>20.9</v>
          </cell>
          <cell r="E33">
            <v>71.583333333333329</v>
          </cell>
          <cell r="F33">
            <v>87</v>
          </cell>
          <cell r="G33">
            <v>43</v>
          </cell>
          <cell r="H33">
            <v>19.8</v>
          </cell>
          <cell r="I33" t="str">
            <v>NO</v>
          </cell>
          <cell r="J33">
            <v>45</v>
          </cell>
          <cell r="K33">
            <v>0</v>
          </cell>
        </row>
        <row r="34">
          <cell r="B34">
            <v>25.408333333333328</v>
          </cell>
          <cell r="C34">
            <v>33.799999999999997</v>
          </cell>
          <cell r="D34">
            <v>19.7</v>
          </cell>
          <cell r="E34">
            <v>73.958333333333329</v>
          </cell>
          <cell r="F34">
            <v>91</v>
          </cell>
          <cell r="G34">
            <v>42</v>
          </cell>
          <cell r="H34">
            <v>18.720000000000002</v>
          </cell>
          <cell r="I34" t="str">
            <v>NE</v>
          </cell>
          <cell r="J34">
            <v>42.12</v>
          </cell>
          <cell r="K34">
            <v>0</v>
          </cell>
        </row>
        <row r="35">
          <cell r="B35">
            <v>27.224999999999994</v>
          </cell>
          <cell r="C35">
            <v>33.799999999999997</v>
          </cell>
          <cell r="D35">
            <v>22.4</v>
          </cell>
          <cell r="E35">
            <v>70.208333333333329</v>
          </cell>
          <cell r="F35">
            <v>90</v>
          </cell>
          <cell r="G35">
            <v>42</v>
          </cell>
          <cell r="H35">
            <v>23.400000000000002</v>
          </cell>
          <cell r="I35" t="str">
            <v>N</v>
          </cell>
          <cell r="J35">
            <v>49.680000000000007</v>
          </cell>
          <cell r="K35">
            <v>0</v>
          </cell>
        </row>
        <row r="36">
          <cell r="I36" t="str">
            <v>NE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24.833333333333332</v>
          </cell>
          <cell r="C5">
            <v>30.9</v>
          </cell>
          <cell r="D5">
            <v>20.8</v>
          </cell>
          <cell r="E5">
            <v>83.5</v>
          </cell>
          <cell r="F5">
            <v>95</v>
          </cell>
          <cell r="G5">
            <v>59</v>
          </cell>
          <cell r="H5">
            <v>14.04</v>
          </cell>
          <cell r="I5" t="str">
            <v>N</v>
          </cell>
          <cell r="J5">
            <v>43.2</v>
          </cell>
          <cell r="K5">
            <v>1</v>
          </cell>
        </row>
        <row r="6">
          <cell r="B6">
            <v>23.062499999999996</v>
          </cell>
          <cell r="C6">
            <v>25.5</v>
          </cell>
          <cell r="D6">
            <v>21.8</v>
          </cell>
          <cell r="E6">
            <v>92.083333333333329</v>
          </cell>
          <cell r="F6">
            <v>96</v>
          </cell>
          <cell r="G6">
            <v>77</v>
          </cell>
          <cell r="H6">
            <v>10.8</v>
          </cell>
          <cell r="I6" t="str">
            <v>NO</v>
          </cell>
          <cell r="J6">
            <v>21.240000000000002</v>
          </cell>
          <cell r="K6">
            <v>11.400000000000002</v>
          </cell>
        </row>
        <row r="7">
          <cell r="B7">
            <v>22.899999999999995</v>
          </cell>
          <cell r="C7">
            <v>28.1</v>
          </cell>
          <cell r="D7">
            <v>19.7</v>
          </cell>
          <cell r="E7">
            <v>82.041666666666671</v>
          </cell>
          <cell r="F7">
            <v>92</v>
          </cell>
          <cell r="G7">
            <v>61</v>
          </cell>
          <cell r="H7">
            <v>15.840000000000002</v>
          </cell>
          <cell r="I7" t="str">
            <v>S</v>
          </cell>
          <cell r="J7">
            <v>30.6</v>
          </cell>
          <cell r="K7">
            <v>6.6000000000000023</v>
          </cell>
        </row>
        <row r="8">
          <cell r="B8">
            <v>24.700000000000003</v>
          </cell>
          <cell r="C8">
            <v>31.6</v>
          </cell>
          <cell r="D8">
            <v>20</v>
          </cell>
          <cell r="E8">
            <v>77.916666666666671</v>
          </cell>
          <cell r="F8">
            <v>95</v>
          </cell>
          <cell r="G8">
            <v>51</v>
          </cell>
          <cell r="H8">
            <v>9</v>
          </cell>
          <cell r="I8" t="str">
            <v>SE</v>
          </cell>
          <cell r="J8">
            <v>23.040000000000003</v>
          </cell>
          <cell r="K8">
            <v>1</v>
          </cell>
        </row>
        <row r="9">
          <cell r="B9">
            <v>25.287499999999998</v>
          </cell>
          <cell r="C9">
            <v>30.8</v>
          </cell>
          <cell r="D9">
            <v>20.7</v>
          </cell>
          <cell r="E9">
            <v>74.666666666666671</v>
          </cell>
          <cell r="F9">
            <v>93</v>
          </cell>
          <cell r="G9">
            <v>52</v>
          </cell>
          <cell r="H9">
            <v>14.76</v>
          </cell>
          <cell r="I9" t="str">
            <v>SE</v>
          </cell>
          <cell r="J9">
            <v>34.200000000000003</v>
          </cell>
          <cell r="K9">
            <v>12</v>
          </cell>
        </row>
        <row r="10">
          <cell r="B10">
            <v>25.512499999999999</v>
          </cell>
          <cell r="C10">
            <v>32.700000000000003</v>
          </cell>
          <cell r="D10">
            <v>20</v>
          </cell>
          <cell r="E10">
            <v>70.083333333333329</v>
          </cell>
          <cell r="F10">
            <v>91</v>
          </cell>
          <cell r="G10">
            <v>45</v>
          </cell>
          <cell r="H10">
            <v>12.96</v>
          </cell>
          <cell r="I10" t="str">
            <v>L</v>
          </cell>
          <cell r="J10">
            <v>31.680000000000003</v>
          </cell>
          <cell r="K10">
            <v>0.60000000000000009</v>
          </cell>
        </row>
        <row r="11">
          <cell r="B11">
            <v>24.920833333333331</v>
          </cell>
          <cell r="C11">
            <v>31.5</v>
          </cell>
          <cell r="D11">
            <v>19.899999999999999</v>
          </cell>
          <cell r="E11">
            <v>75.125</v>
          </cell>
          <cell r="F11">
            <v>92</v>
          </cell>
          <cell r="G11">
            <v>47</v>
          </cell>
          <cell r="H11">
            <v>14.4</v>
          </cell>
          <cell r="I11" t="str">
            <v>L</v>
          </cell>
          <cell r="J11">
            <v>45.72</v>
          </cell>
          <cell r="K11">
            <v>0</v>
          </cell>
        </row>
        <row r="12">
          <cell r="B12">
            <v>23.150000000000002</v>
          </cell>
          <cell r="C12">
            <v>30.1</v>
          </cell>
          <cell r="D12">
            <v>19.5</v>
          </cell>
          <cell r="E12">
            <v>80.333333333333329</v>
          </cell>
          <cell r="F12">
            <v>94</v>
          </cell>
          <cell r="G12">
            <v>53</v>
          </cell>
          <cell r="H12">
            <v>12.24</v>
          </cell>
          <cell r="I12" t="str">
            <v>N</v>
          </cell>
          <cell r="J12">
            <v>33.840000000000003</v>
          </cell>
          <cell r="K12">
            <v>0</v>
          </cell>
        </row>
        <row r="13">
          <cell r="B13">
            <v>23.325000000000003</v>
          </cell>
          <cell r="C13">
            <v>28.9</v>
          </cell>
          <cell r="D13">
            <v>19.8</v>
          </cell>
          <cell r="E13">
            <v>84.666666666666671</v>
          </cell>
          <cell r="F13">
            <v>95</v>
          </cell>
          <cell r="G13">
            <v>63</v>
          </cell>
          <cell r="H13">
            <v>15.120000000000001</v>
          </cell>
          <cell r="I13" t="str">
            <v>NO</v>
          </cell>
          <cell r="J13">
            <v>32.76</v>
          </cell>
          <cell r="K13">
            <v>0.4</v>
          </cell>
        </row>
        <row r="14">
          <cell r="B14">
            <v>25.212499999999995</v>
          </cell>
          <cell r="C14">
            <v>31.7</v>
          </cell>
          <cell r="D14">
            <v>21.1</v>
          </cell>
          <cell r="E14">
            <v>79.25</v>
          </cell>
          <cell r="F14">
            <v>94</v>
          </cell>
          <cell r="G14">
            <v>52</v>
          </cell>
          <cell r="H14">
            <v>15.120000000000001</v>
          </cell>
          <cell r="I14" t="str">
            <v>NO</v>
          </cell>
          <cell r="J14">
            <v>36.72</v>
          </cell>
          <cell r="K14">
            <v>0.4</v>
          </cell>
        </row>
        <row r="15">
          <cell r="B15">
            <v>25.458333333333339</v>
          </cell>
          <cell r="C15">
            <v>31.4</v>
          </cell>
          <cell r="D15">
            <v>22.6</v>
          </cell>
          <cell r="E15">
            <v>80.375</v>
          </cell>
          <cell r="F15">
            <v>91</v>
          </cell>
          <cell r="G15">
            <v>57</v>
          </cell>
          <cell r="H15">
            <v>17.28</v>
          </cell>
          <cell r="I15" t="str">
            <v>NO</v>
          </cell>
          <cell r="J15">
            <v>33.119999999999997</v>
          </cell>
          <cell r="K15">
            <v>0.2</v>
          </cell>
        </row>
        <row r="16">
          <cell r="B16">
            <v>24.729166666666661</v>
          </cell>
          <cell r="C16">
            <v>30.6</v>
          </cell>
          <cell r="D16">
            <v>19.8</v>
          </cell>
          <cell r="E16">
            <v>82.583333333333329</v>
          </cell>
          <cell r="F16">
            <v>95</v>
          </cell>
          <cell r="G16">
            <v>62</v>
          </cell>
          <cell r="H16">
            <v>14.4</v>
          </cell>
          <cell r="I16" t="str">
            <v>NO</v>
          </cell>
          <cell r="J16">
            <v>32.04</v>
          </cell>
          <cell r="K16">
            <v>0.2</v>
          </cell>
        </row>
        <row r="17">
          <cell r="B17">
            <v>24.3</v>
          </cell>
          <cell r="C17">
            <v>30.7</v>
          </cell>
          <cell r="D17">
            <v>19.600000000000001</v>
          </cell>
          <cell r="E17">
            <v>81.875</v>
          </cell>
          <cell r="F17">
            <v>95</v>
          </cell>
          <cell r="G17">
            <v>58</v>
          </cell>
          <cell r="H17">
            <v>15.48</v>
          </cell>
          <cell r="I17" t="str">
            <v>NO</v>
          </cell>
          <cell r="J17">
            <v>35.28</v>
          </cell>
          <cell r="K17">
            <v>0</v>
          </cell>
        </row>
        <row r="18">
          <cell r="B18">
            <v>26.854166666666661</v>
          </cell>
          <cell r="C18">
            <v>31.7</v>
          </cell>
          <cell r="D18">
            <v>23.3</v>
          </cell>
          <cell r="E18">
            <v>76.791666666666671</v>
          </cell>
          <cell r="F18">
            <v>92</v>
          </cell>
          <cell r="G18">
            <v>54</v>
          </cell>
          <cell r="H18">
            <v>9.3600000000000012</v>
          </cell>
          <cell r="I18" t="str">
            <v>NO</v>
          </cell>
          <cell r="J18">
            <v>25.2</v>
          </cell>
          <cell r="K18">
            <v>0.2</v>
          </cell>
        </row>
        <row r="19">
          <cell r="B19">
            <v>27.445833333333336</v>
          </cell>
          <cell r="C19">
            <v>34.1</v>
          </cell>
          <cell r="D19">
            <v>22.1</v>
          </cell>
          <cell r="E19">
            <v>75.375</v>
          </cell>
          <cell r="F19">
            <v>93</v>
          </cell>
          <cell r="G19">
            <v>49</v>
          </cell>
          <cell r="H19">
            <v>14.04</v>
          </cell>
          <cell r="I19" t="str">
            <v>SE</v>
          </cell>
          <cell r="J19">
            <v>31.680000000000003</v>
          </cell>
          <cell r="K19">
            <v>0.60000000000000009</v>
          </cell>
        </row>
        <row r="20">
          <cell r="B20">
            <v>27.125000000000004</v>
          </cell>
          <cell r="C20">
            <v>32.799999999999997</v>
          </cell>
          <cell r="D20">
            <v>22.7</v>
          </cell>
          <cell r="E20">
            <v>71.666666666666671</v>
          </cell>
          <cell r="F20">
            <v>94</v>
          </cell>
          <cell r="G20">
            <v>49</v>
          </cell>
          <cell r="H20">
            <v>15.120000000000001</v>
          </cell>
          <cell r="I20" t="str">
            <v>NE</v>
          </cell>
          <cell r="J20">
            <v>27.36</v>
          </cell>
          <cell r="K20">
            <v>0.60000000000000009</v>
          </cell>
        </row>
        <row r="21">
          <cell r="B21">
            <v>24.379166666666666</v>
          </cell>
          <cell r="C21">
            <v>30.1</v>
          </cell>
          <cell r="D21">
            <v>22.8</v>
          </cell>
          <cell r="E21">
            <v>87.541666666666671</v>
          </cell>
          <cell r="F21">
            <v>94</v>
          </cell>
          <cell r="G21">
            <v>65</v>
          </cell>
          <cell r="H21">
            <v>12.96</v>
          </cell>
          <cell r="I21" t="str">
            <v>N</v>
          </cell>
          <cell r="J21">
            <v>34.92</v>
          </cell>
          <cell r="K21">
            <v>0.60000000000000009</v>
          </cell>
        </row>
        <row r="22">
          <cell r="B22">
            <v>24.112499999999997</v>
          </cell>
          <cell r="C22">
            <v>31.7</v>
          </cell>
          <cell r="D22">
            <v>20.399999999999999</v>
          </cell>
          <cell r="E22">
            <v>84.333333333333329</v>
          </cell>
          <cell r="F22">
            <v>94</v>
          </cell>
          <cell r="G22">
            <v>53</v>
          </cell>
          <cell r="H22">
            <v>11.879999999999999</v>
          </cell>
          <cell r="I22" t="str">
            <v>S</v>
          </cell>
          <cell r="J22">
            <v>30.96</v>
          </cell>
          <cell r="K22">
            <v>0</v>
          </cell>
        </row>
        <row r="23">
          <cell r="B23">
            <v>25.154166666666665</v>
          </cell>
          <cell r="C23">
            <v>31.8</v>
          </cell>
          <cell r="D23">
            <v>21.3</v>
          </cell>
          <cell r="E23">
            <v>80.958333333333329</v>
          </cell>
          <cell r="F23">
            <v>95</v>
          </cell>
          <cell r="G23">
            <v>51</v>
          </cell>
          <cell r="H23">
            <v>15.840000000000002</v>
          </cell>
          <cell r="I23" t="str">
            <v>NO</v>
          </cell>
          <cell r="J23">
            <v>38.159999999999997</v>
          </cell>
          <cell r="K23">
            <v>0.4</v>
          </cell>
        </row>
        <row r="24">
          <cell r="B24">
            <v>23.862499999999997</v>
          </cell>
          <cell r="C24">
            <v>29.2</v>
          </cell>
          <cell r="D24">
            <v>21.5</v>
          </cell>
          <cell r="E24">
            <v>85.541666666666671</v>
          </cell>
          <cell r="F24">
            <v>93</v>
          </cell>
          <cell r="G24">
            <v>70</v>
          </cell>
          <cell r="H24">
            <v>17.28</v>
          </cell>
          <cell r="I24" t="str">
            <v>NO</v>
          </cell>
          <cell r="J24">
            <v>34.56</v>
          </cell>
          <cell r="K24">
            <v>0.4</v>
          </cell>
        </row>
        <row r="25">
          <cell r="B25">
            <v>25.370833333333337</v>
          </cell>
          <cell r="C25">
            <v>29.7</v>
          </cell>
          <cell r="D25">
            <v>22.7</v>
          </cell>
          <cell r="E25">
            <v>80.083333333333329</v>
          </cell>
          <cell r="F25">
            <v>88</v>
          </cell>
          <cell r="G25">
            <v>61</v>
          </cell>
          <cell r="H25">
            <v>25.92</v>
          </cell>
          <cell r="I25" t="str">
            <v>NO</v>
          </cell>
          <cell r="J25">
            <v>55.440000000000005</v>
          </cell>
          <cell r="K25">
            <v>0.4</v>
          </cell>
        </row>
        <row r="26">
          <cell r="B26">
            <v>22.587499999999995</v>
          </cell>
          <cell r="C26">
            <v>25.8</v>
          </cell>
          <cell r="D26">
            <v>20.7</v>
          </cell>
          <cell r="E26">
            <v>92.208333333333329</v>
          </cell>
          <cell r="F26">
            <v>95</v>
          </cell>
          <cell r="G26">
            <v>80</v>
          </cell>
          <cell r="H26">
            <v>28.08</v>
          </cell>
          <cell r="I26" t="str">
            <v>NO</v>
          </cell>
          <cell r="J26">
            <v>74.88000000000001</v>
          </cell>
          <cell r="K26">
            <v>1.2</v>
          </cell>
        </row>
        <row r="27">
          <cell r="B27">
            <v>22.474999999999998</v>
          </cell>
          <cell r="C27">
            <v>28.3</v>
          </cell>
          <cell r="D27">
            <v>19.2</v>
          </cell>
          <cell r="E27">
            <v>86</v>
          </cell>
          <cell r="F27">
            <v>95</v>
          </cell>
          <cell r="G27">
            <v>65</v>
          </cell>
          <cell r="H27">
            <v>15.840000000000002</v>
          </cell>
          <cell r="I27" t="str">
            <v>S</v>
          </cell>
          <cell r="J27">
            <v>28.8</v>
          </cell>
          <cell r="K27">
            <v>1</v>
          </cell>
        </row>
        <row r="28">
          <cell r="B28">
            <v>24.054166666666671</v>
          </cell>
          <cell r="C28">
            <v>29.6</v>
          </cell>
          <cell r="D28">
            <v>20.5</v>
          </cell>
          <cell r="E28">
            <v>83</v>
          </cell>
          <cell r="F28">
            <v>95</v>
          </cell>
          <cell r="G28">
            <v>62</v>
          </cell>
          <cell r="H28">
            <v>11.879999999999999</v>
          </cell>
          <cell r="I28" t="str">
            <v>SE</v>
          </cell>
          <cell r="J28">
            <v>29.52</v>
          </cell>
          <cell r="K28">
            <v>0</v>
          </cell>
        </row>
        <row r="29">
          <cell r="B29">
            <v>25.833333333333332</v>
          </cell>
          <cell r="C29">
            <v>31</v>
          </cell>
          <cell r="D29">
            <v>22.4</v>
          </cell>
          <cell r="E29">
            <v>78.708333333333329</v>
          </cell>
          <cell r="F29">
            <v>94</v>
          </cell>
          <cell r="G29">
            <v>57</v>
          </cell>
          <cell r="H29">
            <v>14.76</v>
          </cell>
          <cell r="I29" t="str">
            <v>NO</v>
          </cell>
          <cell r="J29">
            <v>37.440000000000005</v>
          </cell>
          <cell r="K29">
            <v>0</v>
          </cell>
        </row>
        <row r="30">
          <cell r="B30">
            <v>26.974999999999998</v>
          </cell>
          <cell r="C30">
            <v>32.700000000000003</v>
          </cell>
          <cell r="D30">
            <v>22.7</v>
          </cell>
          <cell r="E30">
            <v>70.458333333333329</v>
          </cell>
          <cell r="F30">
            <v>88</v>
          </cell>
          <cell r="G30">
            <v>46</v>
          </cell>
          <cell r="H30">
            <v>11.520000000000001</v>
          </cell>
          <cell r="I30" t="str">
            <v>N</v>
          </cell>
          <cell r="J30">
            <v>39.96</v>
          </cell>
          <cell r="K30">
            <v>0.4</v>
          </cell>
        </row>
        <row r="31">
          <cell r="B31">
            <v>27.2</v>
          </cell>
          <cell r="C31">
            <v>33.799999999999997</v>
          </cell>
          <cell r="D31">
            <v>22.2</v>
          </cell>
          <cell r="E31">
            <v>72.375</v>
          </cell>
          <cell r="F31">
            <v>90</v>
          </cell>
          <cell r="G31">
            <v>46</v>
          </cell>
          <cell r="H31">
            <v>8.64</v>
          </cell>
          <cell r="I31" t="str">
            <v>NO</v>
          </cell>
          <cell r="J31">
            <v>27</v>
          </cell>
          <cell r="K31">
            <v>2.1999999999999997</v>
          </cell>
        </row>
        <row r="32">
          <cell r="B32">
            <v>27.574999999999999</v>
          </cell>
          <cell r="C32">
            <v>33.700000000000003</v>
          </cell>
          <cell r="D32">
            <v>21.9</v>
          </cell>
          <cell r="E32">
            <v>69.833333333333329</v>
          </cell>
          <cell r="F32">
            <v>91</v>
          </cell>
          <cell r="G32">
            <v>41</v>
          </cell>
          <cell r="H32">
            <v>16.559999999999999</v>
          </cell>
          <cell r="I32" t="str">
            <v>NO</v>
          </cell>
          <cell r="J32">
            <v>54.36</v>
          </cell>
          <cell r="K32">
            <v>0.4</v>
          </cell>
        </row>
        <row r="33">
          <cell r="B33">
            <v>26.75833333333334</v>
          </cell>
          <cell r="C33">
            <v>33.200000000000003</v>
          </cell>
          <cell r="D33">
            <v>22.2</v>
          </cell>
          <cell r="E33">
            <v>72.5</v>
          </cell>
          <cell r="F33">
            <v>90</v>
          </cell>
          <cell r="G33">
            <v>46</v>
          </cell>
          <cell r="H33">
            <v>18</v>
          </cell>
          <cell r="I33" t="str">
            <v>NO</v>
          </cell>
          <cell r="J33">
            <v>36.36</v>
          </cell>
          <cell r="K33">
            <v>0.2</v>
          </cell>
        </row>
        <row r="34">
          <cell r="B34">
            <v>27.058333333333334</v>
          </cell>
          <cell r="C34">
            <v>33</v>
          </cell>
          <cell r="D34">
            <v>22.3</v>
          </cell>
          <cell r="E34">
            <v>70.625</v>
          </cell>
          <cell r="F34">
            <v>87</v>
          </cell>
          <cell r="G34">
            <v>50</v>
          </cell>
          <cell r="H34">
            <v>20.88</v>
          </cell>
          <cell r="I34" t="str">
            <v>NO</v>
          </cell>
          <cell r="J34">
            <v>41.76</v>
          </cell>
          <cell r="K34">
            <v>0.2</v>
          </cell>
        </row>
        <row r="35">
          <cell r="B35">
            <v>27.149999999999995</v>
          </cell>
          <cell r="C35">
            <v>32</v>
          </cell>
          <cell r="D35">
            <v>23.9</v>
          </cell>
          <cell r="E35">
            <v>69.75</v>
          </cell>
          <cell r="F35">
            <v>84</v>
          </cell>
          <cell r="G35">
            <v>46</v>
          </cell>
          <cell r="H35">
            <v>24.12</v>
          </cell>
          <cell r="I35" t="str">
            <v>N</v>
          </cell>
          <cell r="J35">
            <v>47.88</v>
          </cell>
          <cell r="K35">
            <v>11</v>
          </cell>
        </row>
        <row r="36">
          <cell r="I36" t="str">
            <v>NO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25.045833333333338</v>
          </cell>
          <cell r="C5">
            <v>32.6</v>
          </cell>
          <cell r="D5">
            <v>21.6</v>
          </cell>
          <cell r="E5">
            <v>81.208333333333329</v>
          </cell>
          <cell r="F5">
            <v>95</v>
          </cell>
          <cell r="G5">
            <v>44</v>
          </cell>
          <cell r="H5">
            <v>23.040000000000003</v>
          </cell>
          <cell r="I5" t="str">
            <v>L</v>
          </cell>
          <cell r="J5">
            <v>51.12</v>
          </cell>
          <cell r="K5">
            <v>11</v>
          </cell>
        </row>
        <row r="6">
          <cell r="B6">
            <v>22.354166666666668</v>
          </cell>
          <cell r="C6">
            <v>24.6</v>
          </cell>
          <cell r="D6">
            <v>20.9</v>
          </cell>
          <cell r="E6">
            <v>92.875</v>
          </cell>
          <cell r="F6">
            <v>97</v>
          </cell>
          <cell r="G6">
            <v>79</v>
          </cell>
          <cell r="H6">
            <v>16.2</v>
          </cell>
          <cell r="I6" t="str">
            <v>NO</v>
          </cell>
          <cell r="J6">
            <v>35.64</v>
          </cell>
          <cell r="K6">
            <v>65.2</v>
          </cell>
        </row>
        <row r="7">
          <cell r="B7">
            <v>23.245833333333341</v>
          </cell>
          <cell r="C7">
            <v>27.7</v>
          </cell>
          <cell r="D7">
            <v>21</v>
          </cell>
          <cell r="E7">
            <v>85.458333333333329</v>
          </cell>
          <cell r="F7">
            <v>96</v>
          </cell>
          <cell r="G7">
            <v>64</v>
          </cell>
          <cell r="H7">
            <v>14.76</v>
          </cell>
          <cell r="I7" t="str">
            <v>SO</v>
          </cell>
          <cell r="J7">
            <v>21.96</v>
          </cell>
          <cell r="K7">
            <v>0</v>
          </cell>
        </row>
        <row r="8">
          <cell r="B8">
            <v>23.983333333333334</v>
          </cell>
          <cell r="C8">
            <v>29.5</v>
          </cell>
          <cell r="D8">
            <v>21.5</v>
          </cell>
          <cell r="E8">
            <v>85.708333333333329</v>
          </cell>
          <cell r="F8">
            <v>97</v>
          </cell>
          <cell r="G8">
            <v>60</v>
          </cell>
          <cell r="H8">
            <v>19.440000000000001</v>
          </cell>
          <cell r="I8" t="str">
            <v>NE</v>
          </cell>
          <cell r="J8">
            <v>30.240000000000002</v>
          </cell>
          <cell r="K8">
            <v>1.2</v>
          </cell>
        </row>
        <row r="9">
          <cell r="B9">
            <v>23.487499999999997</v>
          </cell>
          <cell r="C9">
            <v>29.9</v>
          </cell>
          <cell r="D9">
            <v>20.9</v>
          </cell>
          <cell r="E9">
            <v>85.208333333333329</v>
          </cell>
          <cell r="F9">
            <v>94</v>
          </cell>
          <cell r="G9">
            <v>57</v>
          </cell>
          <cell r="H9">
            <v>19.079999999999998</v>
          </cell>
          <cell r="I9" t="str">
            <v>L</v>
          </cell>
          <cell r="J9">
            <v>50.04</v>
          </cell>
          <cell r="K9">
            <v>33.6</v>
          </cell>
        </row>
        <row r="10">
          <cell r="B10">
            <v>23.458333333333329</v>
          </cell>
          <cell r="C10">
            <v>28.9</v>
          </cell>
          <cell r="D10">
            <v>21.5</v>
          </cell>
          <cell r="E10">
            <v>85.458333333333329</v>
          </cell>
          <cell r="F10">
            <v>94</v>
          </cell>
          <cell r="G10">
            <v>58</v>
          </cell>
          <cell r="H10">
            <v>24.12</v>
          </cell>
          <cell r="I10" t="str">
            <v>NE</v>
          </cell>
          <cell r="J10">
            <v>44.28</v>
          </cell>
          <cell r="K10">
            <v>17.8</v>
          </cell>
        </row>
        <row r="11">
          <cell r="B11">
            <v>23.620833333333334</v>
          </cell>
          <cell r="C11">
            <v>29.6</v>
          </cell>
          <cell r="D11">
            <v>21.4</v>
          </cell>
          <cell r="E11">
            <v>82.958333333333329</v>
          </cell>
          <cell r="F11">
            <v>95</v>
          </cell>
          <cell r="G11">
            <v>54</v>
          </cell>
          <cell r="H11">
            <v>24.12</v>
          </cell>
          <cell r="I11" t="str">
            <v>NE</v>
          </cell>
          <cell r="J11">
            <v>37.440000000000005</v>
          </cell>
          <cell r="K11">
            <v>0</v>
          </cell>
        </row>
        <row r="12">
          <cell r="B12">
            <v>23.524999999999995</v>
          </cell>
          <cell r="C12">
            <v>28.5</v>
          </cell>
          <cell r="D12">
            <v>20.100000000000001</v>
          </cell>
          <cell r="E12">
            <v>80.416666666666671</v>
          </cell>
          <cell r="F12">
            <v>91</v>
          </cell>
          <cell r="G12">
            <v>60</v>
          </cell>
          <cell r="H12">
            <v>29.16</v>
          </cell>
          <cell r="I12" t="str">
            <v>NE</v>
          </cell>
          <cell r="J12">
            <v>43.56</v>
          </cell>
          <cell r="K12">
            <v>0.4</v>
          </cell>
        </row>
        <row r="13">
          <cell r="B13">
            <v>22.383333333333329</v>
          </cell>
          <cell r="C13">
            <v>27.4</v>
          </cell>
          <cell r="D13">
            <v>20.3</v>
          </cell>
          <cell r="E13">
            <v>89.541666666666671</v>
          </cell>
          <cell r="F13">
            <v>96</v>
          </cell>
          <cell r="G13">
            <v>68</v>
          </cell>
          <cell r="H13">
            <v>26.64</v>
          </cell>
          <cell r="I13" t="str">
            <v>N</v>
          </cell>
          <cell r="J13">
            <v>51.480000000000004</v>
          </cell>
          <cell r="K13">
            <v>28.599999999999998</v>
          </cell>
        </row>
        <row r="14">
          <cell r="B14">
            <v>24.024999999999995</v>
          </cell>
          <cell r="C14">
            <v>29.7</v>
          </cell>
          <cell r="D14">
            <v>20.7</v>
          </cell>
          <cell r="E14">
            <v>83.458333333333329</v>
          </cell>
          <cell r="F14">
            <v>95</v>
          </cell>
          <cell r="G14">
            <v>59</v>
          </cell>
          <cell r="H14">
            <v>25.92</v>
          </cell>
          <cell r="I14" t="str">
            <v>NE</v>
          </cell>
          <cell r="J14">
            <v>52.92</v>
          </cell>
          <cell r="K14">
            <v>4.8000000000000007</v>
          </cell>
        </row>
        <row r="15">
          <cell r="B15">
            <v>24.329166666666662</v>
          </cell>
          <cell r="C15">
            <v>29.3</v>
          </cell>
          <cell r="D15">
            <v>21.6</v>
          </cell>
          <cell r="E15">
            <v>84.458333333333329</v>
          </cell>
          <cell r="F15">
            <v>96</v>
          </cell>
          <cell r="G15">
            <v>62</v>
          </cell>
          <cell r="H15">
            <v>14.76</v>
          </cell>
          <cell r="I15" t="str">
            <v>NE</v>
          </cell>
          <cell r="J15">
            <v>27</v>
          </cell>
          <cell r="K15">
            <v>27.599999999999998</v>
          </cell>
        </row>
        <row r="16">
          <cell r="B16">
            <v>22.354166666666668</v>
          </cell>
          <cell r="C16">
            <v>26.4</v>
          </cell>
          <cell r="D16">
            <v>19.2</v>
          </cell>
          <cell r="E16">
            <v>89.541666666666671</v>
          </cell>
          <cell r="F16">
            <v>96</v>
          </cell>
          <cell r="G16">
            <v>68</v>
          </cell>
          <cell r="H16">
            <v>27.720000000000002</v>
          </cell>
          <cell r="I16" t="str">
            <v>NE</v>
          </cell>
          <cell r="J16">
            <v>36.36</v>
          </cell>
          <cell r="K16">
            <v>41.800000000000004</v>
          </cell>
        </row>
        <row r="17">
          <cell r="B17">
            <v>23.912499999999998</v>
          </cell>
          <cell r="C17">
            <v>29.1</v>
          </cell>
          <cell r="D17">
            <v>20</v>
          </cell>
          <cell r="E17">
            <v>83.291666666666671</v>
          </cell>
          <cell r="F17">
            <v>96</v>
          </cell>
          <cell r="G17">
            <v>57</v>
          </cell>
          <cell r="H17">
            <v>19.440000000000001</v>
          </cell>
          <cell r="I17" t="str">
            <v>NE</v>
          </cell>
          <cell r="J17">
            <v>27.720000000000002</v>
          </cell>
          <cell r="K17">
            <v>0</v>
          </cell>
        </row>
        <row r="18">
          <cell r="B18">
            <v>25.512499999999999</v>
          </cell>
          <cell r="C18">
            <v>31.4</v>
          </cell>
          <cell r="D18">
            <v>21.2</v>
          </cell>
          <cell r="E18">
            <v>80.375</v>
          </cell>
          <cell r="F18">
            <v>95</v>
          </cell>
          <cell r="G18">
            <v>57</v>
          </cell>
          <cell r="H18">
            <v>15.840000000000002</v>
          </cell>
          <cell r="I18" t="str">
            <v>SO</v>
          </cell>
          <cell r="J18">
            <v>27.720000000000002</v>
          </cell>
          <cell r="K18">
            <v>0</v>
          </cell>
        </row>
        <row r="19">
          <cell r="B19">
            <v>25.791666666666668</v>
          </cell>
          <cell r="C19">
            <v>31</v>
          </cell>
          <cell r="D19">
            <v>22.9</v>
          </cell>
          <cell r="E19">
            <v>81.208333333333329</v>
          </cell>
          <cell r="F19">
            <v>94</v>
          </cell>
          <cell r="G19">
            <v>59</v>
          </cell>
          <cell r="H19">
            <v>17.64</v>
          </cell>
          <cell r="I19" t="str">
            <v>NE</v>
          </cell>
          <cell r="J19">
            <v>27</v>
          </cell>
          <cell r="K19">
            <v>4.2</v>
          </cell>
        </row>
        <row r="20">
          <cell r="B20">
            <v>26.562499999999996</v>
          </cell>
          <cell r="C20">
            <v>31.1</v>
          </cell>
          <cell r="D20">
            <v>23</v>
          </cell>
          <cell r="E20">
            <v>78.833333333333329</v>
          </cell>
          <cell r="F20">
            <v>92</v>
          </cell>
          <cell r="G20">
            <v>57</v>
          </cell>
          <cell r="H20">
            <v>18.36</v>
          </cell>
          <cell r="I20" t="str">
            <v>NE</v>
          </cell>
          <cell r="J20">
            <v>31.319999999999997</v>
          </cell>
          <cell r="K20">
            <v>0</v>
          </cell>
        </row>
        <row r="21">
          <cell r="B21">
            <v>23.641666666666666</v>
          </cell>
          <cell r="C21">
            <v>26.4</v>
          </cell>
          <cell r="D21">
            <v>19.3</v>
          </cell>
          <cell r="E21">
            <v>86.5</v>
          </cell>
          <cell r="F21">
            <v>96</v>
          </cell>
          <cell r="G21">
            <v>72</v>
          </cell>
          <cell r="H21">
            <v>22.32</v>
          </cell>
          <cell r="I21" t="str">
            <v>NE</v>
          </cell>
          <cell r="J21">
            <v>39.96</v>
          </cell>
          <cell r="K21">
            <v>39.6</v>
          </cell>
        </row>
        <row r="22">
          <cell r="B22">
            <v>24.679166666666671</v>
          </cell>
          <cell r="C22">
            <v>30.1</v>
          </cell>
          <cell r="D22">
            <v>20.9</v>
          </cell>
          <cell r="E22">
            <v>83.541666666666671</v>
          </cell>
          <cell r="F22">
            <v>96</v>
          </cell>
          <cell r="G22">
            <v>63</v>
          </cell>
          <cell r="H22">
            <v>20.52</v>
          </cell>
          <cell r="I22" t="str">
            <v>O</v>
          </cell>
          <cell r="J22">
            <v>50.04</v>
          </cell>
          <cell r="K22">
            <v>14.6</v>
          </cell>
        </row>
        <row r="23">
          <cell r="B23">
            <v>24.070833333333329</v>
          </cell>
          <cell r="C23">
            <v>30</v>
          </cell>
          <cell r="D23">
            <v>21.1</v>
          </cell>
          <cell r="E23">
            <v>85</v>
          </cell>
          <cell r="F23">
            <v>96</v>
          </cell>
          <cell r="G23">
            <v>57</v>
          </cell>
          <cell r="H23">
            <v>15.48</v>
          </cell>
          <cell r="I23" t="str">
            <v>NE</v>
          </cell>
          <cell r="J23">
            <v>33.119999999999997</v>
          </cell>
          <cell r="K23">
            <v>8</v>
          </cell>
        </row>
        <row r="24">
          <cell r="B24">
            <v>24.020833333333339</v>
          </cell>
          <cell r="C24">
            <v>29.3</v>
          </cell>
          <cell r="D24">
            <v>22.2</v>
          </cell>
          <cell r="E24">
            <v>85.666666666666671</v>
          </cell>
          <cell r="F24">
            <v>94</v>
          </cell>
          <cell r="G24">
            <v>65</v>
          </cell>
          <cell r="H24">
            <v>27.720000000000002</v>
          </cell>
          <cell r="I24" t="str">
            <v>NE</v>
          </cell>
          <cell r="J24">
            <v>45.72</v>
          </cell>
          <cell r="K24">
            <v>1.9999999999999998</v>
          </cell>
        </row>
        <row r="25">
          <cell r="B25">
            <v>24.349999999999998</v>
          </cell>
          <cell r="C25">
            <v>30.1</v>
          </cell>
          <cell r="D25">
            <v>21.9</v>
          </cell>
          <cell r="E25">
            <v>83.333333333333329</v>
          </cell>
          <cell r="F25">
            <v>93</v>
          </cell>
          <cell r="G25">
            <v>59</v>
          </cell>
          <cell r="H25">
            <v>26.64</v>
          </cell>
          <cell r="I25" t="str">
            <v>NE</v>
          </cell>
          <cell r="J25">
            <v>43.56</v>
          </cell>
          <cell r="K25">
            <v>0</v>
          </cell>
        </row>
        <row r="26">
          <cell r="B26">
            <v>23.279166666666665</v>
          </cell>
          <cell r="C26">
            <v>25.4</v>
          </cell>
          <cell r="D26">
            <v>22.1</v>
          </cell>
          <cell r="E26">
            <v>90.166666666666671</v>
          </cell>
          <cell r="F26">
            <v>96</v>
          </cell>
          <cell r="G26">
            <v>81</v>
          </cell>
          <cell r="H26">
            <v>20.52</v>
          </cell>
          <cell r="I26" t="str">
            <v>N</v>
          </cell>
          <cell r="J26">
            <v>38.519999999999996</v>
          </cell>
          <cell r="K26">
            <v>18.8</v>
          </cell>
        </row>
        <row r="27">
          <cell r="B27">
            <v>23.058333333333337</v>
          </cell>
          <cell r="C27">
            <v>28.1</v>
          </cell>
          <cell r="D27">
            <v>21.2</v>
          </cell>
          <cell r="E27">
            <v>91.5</v>
          </cell>
          <cell r="F27">
            <v>96</v>
          </cell>
          <cell r="G27">
            <v>70</v>
          </cell>
          <cell r="H27">
            <v>17.28</v>
          </cell>
          <cell r="I27" t="str">
            <v>NO</v>
          </cell>
          <cell r="J27">
            <v>27.36</v>
          </cell>
          <cell r="K27">
            <v>5</v>
          </cell>
        </row>
        <row r="28">
          <cell r="B28">
            <v>23.216666666666669</v>
          </cell>
          <cell r="C28">
            <v>28.7</v>
          </cell>
          <cell r="D28">
            <v>21.1</v>
          </cell>
          <cell r="E28">
            <v>90.5</v>
          </cell>
          <cell r="F28">
            <v>97</v>
          </cell>
          <cell r="G28">
            <v>66</v>
          </cell>
          <cell r="H28">
            <v>20.88</v>
          </cell>
          <cell r="I28" t="str">
            <v>N</v>
          </cell>
          <cell r="J28">
            <v>37.440000000000005</v>
          </cell>
          <cell r="K28">
            <v>24.6</v>
          </cell>
        </row>
        <row r="29">
          <cell r="B29">
            <v>24.737499999999997</v>
          </cell>
          <cell r="C29">
            <v>31.1</v>
          </cell>
          <cell r="D29">
            <v>21.7</v>
          </cell>
          <cell r="E29">
            <v>80.625</v>
          </cell>
          <cell r="F29">
            <v>93</v>
          </cell>
          <cell r="G29">
            <v>50</v>
          </cell>
          <cell r="H29">
            <v>16.559999999999999</v>
          </cell>
          <cell r="I29" t="str">
            <v>L</v>
          </cell>
          <cell r="J29">
            <v>45</v>
          </cell>
          <cell r="K29">
            <v>0.2</v>
          </cell>
        </row>
        <row r="30">
          <cell r="B30">
            <v>25.17916666666666</v>
          </cell>
          <cell r="C30">
            <v>31.6</v>
          </cell>
          <cell r="D30">
            <v>21.2</v>
          </cell>
          <cell r="E30">
            <v>79.916666666666671</v>
          </cell>
          <cell r="F30">
            <v>94</v>
          </cell>
          <cell r="G30">
            <v>52</v>
          </cell>
          <cell r="H30">
            <v>13.68</v>
          </cell>
          <cell r="I30" t="str">
            <v>L</v>
          </cell>
          <cell r="J30">
            <v>42.480000000000004</v>
          </cell>
          <cell r="K30">
            <v>1.7999999999999998</v>
          </cell>
        </row>
        <row r="31">
          <cell r="B31">
            <v>26.183333333333337</v>
          </cell>
          <cell r="C31">
            <v>33.700000000000003</v>
          </cell>
          <cell r="D31">
            <v>20.2</v>
          </cell>
          <cell r="E31">
            <v>70</v>
          </cell>
          <cell r="F31">
            <v>90</v>
          </cell>
          <cell r="G31">
            <v>35</v>
          </cell>
          <cell r="H31">
            <v>12.96</v>
          </cell>
          <cell r="I31" t="str">
            <v>NE</v>
          </cell>
          <cell r="J31">
            <v>31.319999999999997</v>
          </cell>
          <cell r="K31">
            <v>0</v>
          </cell>
        </row>
        <row r="32">
          <cell r="B32">
            <v>27.412499999999994</v>
          </cell>
          <cell r="C32">
            <v>33.700000000000003</v>
          </cell>
          <cell r="D32">
            <v>23</v>
          </cell>
          <cell r="E32">
            <v>68.208333333333329</v>
          </cell>
          <cell r="F32">
            <v>86</v>
          </cell>
          <cell r="G32">
            <v>32</v>
          </cell>
          <cell r="H32">
            <v>18.720000000000002</v>
          </cell>
          <cell r="I32" t="str">
            <v>L</v>
          </cell>
          <cell r="J32">
            <v>33.840000000000003</v>
          </cell>
          <cell r="K32">
            <v>0</v>
          </cell>
        </row>
        <row r="33">
          <cell r="B33">
            <v>27.345833333333335</v>
          </cell>
          <cell r="C33">
            <v>33.1</v>
          </cell>
          <cell r="D33">
            <v>21.8</v>
          </cell>
          <cell r="E33">
            <v>70.375</v>
          </cell>
          <cell r="F33">
            <v>92</v>
          </cell>
          <cell r="G33">
            <v>46</v>
          </cell>
          <cell r="H33">
            <v>18.36</v>
          </cell>
          <cell r="I33" t="str">
            <v>SE</v>
          </cell>
          <cell r="J33">
            <v>33.119999999999997</v>
          </cell>
          <cell r="K33">
            <v>0</v>
          </cell>
        </row>
        <row r="34">
          <cell r="B34">
            <v>27.570833333333336</v>
          </cell>
          <cell r="C34">
            <v>32.799999999999997</v>
          </cell>
          <cell r="D34">
            <v>23</v>
          </cell>
          <cell r="E34">
            <v>69.375</v>
          </cell>
          <cell r="F34">
            <v>89</v>
          </cell>
          <cell r="G34">
            <v>46</v>
          </cell>
          <cell r="H34">
            <v>22.32</v>
          </cell>
          <cell r="I34" t="str">
            <v>NO</v>
          </cell>
          <cell r="J34">
            <v>46.440000000000005</v>
          </cell>
          <cell r="K34">
            <v>0</v>
          </cell>
        </row>
        <row r="35">
          <cell r="B35">
            <v>25.920833333333334</v>
          </cell>
          <cell r="C35">
            <v>31.4</v>
          </cell>
          <cell r="D35">
            <v>21.9</v>
          </cell>
          <cell r="E35">
            <v>72.416666666666671</v>
          </cell>
          <cell r="F35">
            <v>88</v>
          </cell>
          <cell r="G35">
            <v>52</v>
          </cell>
          <cell r="H35">
            <v>21.240000000000002</v>
          </cell>
          <cell r="I35" t="str">
            <v>NE</v>
          </cell>
          <cell r="J35">
            <v>47.519999999999996</v>
          </cell>
          <cell r="K35">
            <v>0</v>
          </cell>
        </row>
        <row r="36">
          <cell r="I36" t="str">
            <v>NE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26.958333333333329</v>
          </cell>
          <cell r="C5">
            <v>33</v>
          </cell>
          <cell r="D5">
            <v>22.8</v>
          </cell>
          <cell r="E5">
            <v>74.541666666666671</v>
          </cell>
          <cell r="F5">
            <v>92</v>
          </cell>
          <cell r="G5">
            <v>44</v>
          </cell>
          <cell r="H5">
            <v>11.520000000000001</v>
          </cell>
          <cell r="I5" t="str">
            <v>NE</v>
          </cell>
          <cell r="J5">
            <v>31.680000000000003</v>
          </cell>
          <cell r="K5">
            <v>0</v>
          </cell>
        </row>
        <row r="6">
          <cell r="B6">
            <v>27.320833333333329</v>
          </cell>
          <cell r="C6">
            <v>34</v>
          </cell>
          <cell r="D6">
            <v>24.5</v>
          </cell>
          <cell r="E6">
            <v>72.25</v>
          </cell>
          <cell r="F6">
            <v>84</v>
          </cell>
          <cell r="G6">
            <v>48</v>
          </cell>
          <cell r="H6">
            <v>18</v>
          </cell>
          <cell r="I6" t="str">
            <v>NE</v>
          </cell>
          <cell r="J6">
            <v>39.24</v>
          </cell>
          <cell r="K6">
            <v>0</v>
          </cell>
        </row>
        <row r="7">
          <cell r="B7">
            <v>25.612499999999997</v>
          </cell>
          <cell r="C7">
            <v>31.7</v>
          </cell>
          <cell r="D7">
            <v>22.8</v>
          </cell>
          <cell r="E7">
            <v>77.25</v>
          </cell>
          <cell r="F7">
            <v>93</v>
          </cell>
          <cell r="G7">
            <v>52</v>
          </cell>
          <cell r="H7">
            <v>11.879999999999999</v>
          </cell>
          <cell r="I7" t="str">
            <v>N</v>
          </cell>
          <cell r="J7">
            <v>28.44</v>
          </cell>
          <cell r="K7">
            <v>1.7999999999999998</v>
          </cell>
        </row>
        <row r="8">
          <cell r="B8">
            <v>26.733333333333338</v>
          </cell>
          <cell r="C8">
            <v>32.299999999999997</v>
          </cell>
          <cell r="D8">
            <v>22.8</v>
          </cell>
          <cell r="E8">
            <v>76.25</v>
          </cell>
          <cell r="F8">
            <v>92</v>
          </cell>
          <cell r="G8">
            <v>48</v>
          </cell>
          <cell r="H8">
            <v>9.3600000000000012</v>
          </cell>
          <cell r="I8" t="str">
            <v>SO</v>
          </cell>
          <cell r="J8">
            <v>25.2</v>
          </cell>
          <cell r="K8">
            <v>1.4</v>
          </cell>
        </row>
        <row r="9">
          <cell r="B9">
            <v>25.366666666666664</v>
          </cell>
          <cell r="C9">
            <v>31.1</v>
          </cell>
          <cell r="D9">
            <v>21.5</v>
          </cell>
          <cell r="E9">
            <v>71.75</v>
          </cell>
          <cell r="F9">
            <v>88</v>
          </cell>
          <cell r="G9">
            <v>52</v>
          </cell>
          <cell r="H9">
            <v>10.8</v>
          </cell>
          <cell r="I9" t="str">
            <v>SE</v>
          </cell>
          <cell r="J9">
            <v>47.16</v>
          </cell>
          <cell r="K9">
            <v>0</v>
          </cell>
        </row>
        <row r="10">
          <cell r="B10">
            <v>26.466666666666669</v>
          </cell>
          <cell r="C10">
            <v>32</v>
          </cell>
          <cell r="D10">
            <v>20.6</v>
          </cell>
          <cell r="E10">
            <v>63</v>
          </cell>
          <cell r="F10">
            <v>77</v>
          </cell>
          <cell r="G10">
            <v>46</v>
          </cell>
          <cell r="H10">
            <v>11.520000000000001</v>
          </cell>
          <cell r="I10" t="str">
            <v>L</v>
          </cell>
          <cell r="J10">
            <v>34.56</v>
          </cell>
          <cell r="K10">
            <v>0</v>
          </cell>
        </row>
        <row r="11">
          <cell r="B11">
            <v>27.020833333333332</v>
          </cell>
          <cell r="C11">
            <v>34</v>
          </cell>
          <cell r="D11">
            <v>22</v>
          </cell>
          <cell r="E11">
            <v>66.583333333333329</v>
          </cell>
          <cell r="F11">
            <v>85</v>
          </cell>
          <cell r="G11">
            <v>39</v>
          </cell>
          <cell r="H11">
            <v>18</v>
          </cell>
          <cell r="I11" t="str">
            <v>NE</v>
          </cell>
          <cell r="J11">
            <v>37.440000000000005</v>
          </cell>
          <cell r="K11">
            <v>0</v>
          </cell>
        </row>
        <row r="12">
          <cell r="B12">
            <v>26.537499999999998</v>
          </cell>
          <cell r="C12">
            <v>32</v>
          </cell>
          <cell r="D12">
            <v>23.7</v>
          </cell>
          <cell r="E12">
            <v>67.125</v>
          </cell>
          <cell r="F12">
            <v>80</v>
          </cell>
          <cell r="G12">
            <v>43</v>
          </cell>
          <cell r="H12">
            <v>19.8</v>
          </cell>
          <cell r="I12" t="str">
            <v>NE</v>
          </cell>
          <cell r="J12">
            <v>42.12</v>
          </cell>
          <cell r="K12">
            <v>0</v>
          </cell>
        </row>
        <row r="13">
          <cell r="B13">
            <v>25.791666666666671</v>
          </cell>
          <cell r="C13">
            <v>31.9</v>
          </cell>
          <cell r="D13">
            <v>22.9</v>
          </cell>
          <cell r="E13">
            <v>72.75</v>
          </cell>
          <cell r="F13">
            <v>87</v>
          </cell>
          <cell r="G13">
            <v>45</v>
          </cell>
          <cell r="H13">
            <v>17.28</v>
          </cell>
          <cell r="I13" t="str">
            <v>NE</v>
          </cell>
          <cell r="J13">
            <v>39.24</v>
          </cell>
          <cell r="K13">
            <v>0</v>
          </cell>
        </row>
        <row r="14">
          <cell r="B14">
            <v>25.012500000000006</v>
          </cell>
          <cell r="C14">
            <v>30</v>
          </cell>
          <cell r="D14">
            <v>22.2</v>
          </cell>
          <cell r="E14">
            <v>80.125</v>
          </cell>
          <cell r="F14">
            <v>95</v>
          </cell>
          <cell r="G14">
            <v>58</v>
          </cell>
          <cell r="H14">
            <v>11.879999999999999</v>
          </cell>
          <cell r="I14" t="str">
            <v>N</v>
          </cell>
          <cell r="J14">
            <v>39.24</v>
          </cell>
          <cell r="K14">
            <v>24.6</v>
          </cell>
        </row>
        <row r="15">
          <cell r="B15">
            <v>26.845833333333335</v>
          </cell>
          <cell r="C15">
            <v>33.1</v>
          </cell>
          <cell r="D15">
            <v>22.8</v>
          </cell>
          <cell r="E15">
            <v>74.208333333333329</v>
          </cell>
          <cell r="F15">
            <v>94</v>
          </cell>
          <cell r="G15">
            <v>49</v>
          </cell>
          <cell r="H15">
            <v>11.16</v>
          </cell>
          <cell r="I15" t="str">
            <v>NE</v>
          </cell>
          <cell r="J15">
            <v>29.16</v>
          </cell>
          <cell r="K15">
            <v>16.399999999999999</v>
          </cell>
        </row>
        <row r="16">
          <cell r="B16">
            <v>24.875000000000011</v>
          </cell>
          <cell r="C16">
            <v>30.9</v>
          </cell>
          <cell r="D16">
            <v>22.5</v>
          </cell>
          <cell r="E16">
            <v>83.541666666666671</v>
          </cell>
          <cell r="F16">
            <v>94</v>
          </cell>
          <cell r="G16">
            <v>55</v>
          </cell>
          <cell r="H16">
            <v>10.44</v>
          </cell>
          <cell r="I16" t="str">
            <v>N</v>
          </cell>
          <cell r="J16">
            <v>21.6</v>
          </cell>
          <cell r="K16">
            <v>8.6</v>
          </cell>
        </row>
        <row r="17">
          <cell r="B17">
            <v>25.024999999999995</v>
          </cell>
          <cell r="C17">
            <v>30.1</v>
          </cell>
          <cell r="D17">
            <v>22</v>
          </cell>
          <cell r="E17">
            <v>82.166666666666671</v>
          </cell>
          <cell r="F17">
            <v>94</v>
          </cell>
          <cell r="G17">
            <v>58</v>
          </cell>
          <cell r="H17">
            <v>15.120000000000001</v>
          </cell>
          <cell r="I17" t="str">
            <v>NO</v>
          </cell>
          <cell r="J17">
            <v>34.200000000000003</v>
          </cell>
          <cell r="K17">
            <v>16.2</v>
          </cell>
        </row>
        <row r="18">
          <cell r="B18">
            <v>27.595833333333331</v>
          </cell>
          <cell r="C18">
            <v>35</v>
          </cell>
          <cell r="D18">
            <v>23.3</v>
          </cell>
          <cell r="E18">
            <v>74.166666666666671</v>
          </cell>
          <cell r="F18">
            <v>93</v>
          </cell>
          <cell r="G18">
            <v>41</v>
          </cell>
          <cell r="H18">
            <v>13.32</v>
          </cell>
          <cell r="I18" t="str">
            <v>NO</v>
          </cell>
          <cell r="J18">
            <v>44.64</v>
          </cell>
          <cell r="K18">
            <v>0.2</v>
          </cell>
        </row>
        <row r="19">
          <cell r="B19">
            <v>27.212500000000002</v>
          </cell>
          <cell r="C19">
            <v>33.799999999999997</v>
          </cell>
          <cell r="D19">
            <v>22.4</v>
          </cell>
          <cell r="E19">
            <v>68.458333333333329</v>
          </cell>
          <cell r="F19">
            <v>88</v>
          </cell>
          <cell r="G19">
            <v>45</v>
          </cell>
          <cell r="H19">
            <v>10.8</v>
          </cell>
          <cell r="I19" t="str">
            <v>SE</v>
          </cell>
          <cell r="J19">
            <v>27.36</v>
          </cell>
          <cell r="K19">
            <v>0</v>
          </cell>
        </row>
        <row r="20">
          <cell r="B20">
            <v>27.316666666666663</v>
          </cell>
          <cell r="C20">
            <v>34.200000000000003</v>
          </cell>
          <cell r="D20">
            <v>21.2</v>
          </cell>
          <cell r="E20">
            <v>55.75</v>
          </cell>
          <cell r="F20">
            <v>73</v>
          </cell>
          <cell r="G20">
            <v>40</v>
          </cell>
          <cell r="H20">
            <v>9.7200000000000006</v>
          </cell>
          <cell r="I20" t="str">
            <v>SE</v>
          </cell>
          <cell r="J20">
            <v>26.28</v>
          </cell>
          <cell r="K20">
            <v>0</v>
          </cell>
        </row>
        <row r="21">
          <cell r="B21">
            <v>28.499999999999996</v>
          </cell>
          <cell r="C21">
            <v>34.6</v>
          </cell>
          <cell r="D21">
            <v>22.5</v>
          </cell>
          <cell r="E21">
            <v>60.791666666666664</v>
          </cell>
          <cell r="F21">
            <v>79</v>
          </cell>
          <cell r="G21">
            <v>41</v>
          </cell>
          <cell r="H21">
            <v>7.9200000000000008</v>
          </cell>
          <cell r="I21" t="str">
            <v>S</v>
          </cell>
          <cell r="J21">
            <v>20.88</v>
          </cell>
          <cell r="K21">
            <v>0</v>
          </cell>
        </row>
        <row r="22">
          <cell r="B22">
            <v>27.025000000000009</v>
          </cell>
          <cell r="C22">
            <v>32.6</v>
          </cell>
          <cell r="D22">
            <v>23.1</v>
          </cell>
          <cell r="E22">
            <v>73.083333333333329</v>
          </cell>
          <cell r="F22">
            <v>89</v>
          </cell>
          <cell r="G22">
            <v>53</v>
          </cell>
          <cell r="H22">
            <v>15.120000000000001</v>
          </cell>
          <cell r="I22" t="str">
            <v>S</v>
          </cell>
          <cell r="J22">
            <v>35.28</v>
          </cell>
          <cell r="K22">
            <v>4</v>
          </cell>
        </row>
        <row r="23">
          <cell r="B23">
            <v>28.033333333333335</v>
          </cell>
          <cell r="C23">
            <v>34.799999999999997</v>
          </cell>
          <cell r="D23">
            <v>23.2</v>
          </cell>
          <cell r="E23">
            <v>66.416666666666671</v>
          </cell>
          <cell r="F23">
            <v>86</v>
          </cell>
          <cell r="G23">
            <v>36</v>
          </cell>
          <cell r="H23">
            <v>10.08</v>
          </cell>
          <cell r="I23" t="str">
            <v>N</v>
          </cell>
          <cell r="J23">
            <v>29.52</v>
          </cell>
          <cell r="K23">
            <v>0</v>
          </cell>
        </row>
        <row r="24">
          <cell r="B24">
            <v>27.941666666666663</v>
          </cell>
          <cell r="C24">
            <v>33.5</v>
          </cell>
          <cell r="D24">
            <v>24.6</v>
          </cell>
          <cell r="E24">
            <v>70.916666666666671</v>
          </cell>
          <cell r="F24">
            <v>84</v>
          </cell>
          <cell r="G24">
            <v>48</v>
          </cell>
          <cell r="H24">
            <v>15.120000000000001</v>
          </cell>
          <cell r="I24" t="str">
            <v>N</v>
          </cell>
          <cell r="J24">
            <v>42.480000000000004</v>
          </cell>
          <cell r="K24">
            <v>0</v>
          </cell>
        </row>
        <row r="25">
          <cell r="B25">
            <v>27.166666666666661</v>
          </cell>
          <cell r="C25">
            <v>31.4</v>
          </cell>
          <cell r="D25">
            <v>24.5</v>
          </cell>
          <cell r="E25">
            <v>73.333333333333329</v>
          </cell>
          <cell r="F25">
            <v>87</v>
          </cell>
          <cell r="G25">
            <v>58</v>
          </cell>
          <cell r="H25">
            <v>16.920000000000002</v>
          </cell>
          <cell r="I25" t="str">
            <v>N</v>
          </cell>
          <cell r="J25">
            <v>38.519999999999996</v>
          </cell>
          <cell r="K25">
            <v>0</v>
          </cell>
        </row>
        <row r="26">
          <cell r="B26">
            <v>26.345833333333328</v>
          </cell>
          <cell r="C26">
            <v>33.1</v>
          </cell>
          <cell r="D26">
            <v>22.9</v>
          </cell>
          <cell r="E26">
            <v>76.791666666666671</v>
          </cell>
          <cell r="F26">
            <v>92</v>
          </cell>
          <cell r="G26">
            <v>49</v>
          </cell>
          <cell r="H26">
            <v>18.720000000000002</v>
          </cell>
          <cell r="I26" t="str">
            <v>N</v>
          </cell>
          <cell r="J26">
            <v>66.960000000000008</v>
          </cell>
          <cell r="K26">
            <v>15.6</v>
          </cell>
        </row>
        <row r="27">
          <cell r="B27">
            <v>25.841666666666665</v>
          </cell>
          <cell r="C27">
            <v>32</v>
          </cell>
          <cell r="D27">
            <v>23.2</v>
          </cell>
          <cell r="E27">
            <v>79.5</v>
          </cell>
          <cell r="F27">
            <v>92</v>
          </cell>
          <cell r="G27">
            <v>53</v>
          </cell>
          <cell r="H27">
            <v>14.04</v>
          </cell>
          <cell r="I27" t="str">
            <v>SE</v>
          </cell>
          <cell r="J27">
            <v>32.4</v>
          </cell>
          <cell r="K27">
            <v>0</v>
          </cell>
        </row>
        <row r="28">
          <cell r="B28">
            <v>24.512499999999999</v>
          </cell>
          <cell r="C28">
            <v>31.1</v>
          </cell>
          <cell r="D28">
            <v>20.8</v>
          </cell>
          <cell r="E28">
            <v>81.083333333333329</v>
          </cell>
          <cell r="F28">
            <v>94</v>
          </cell>
          <cell r="G28">
            <v>60</v>
          </cell>
          <cell r="H28">
            <v>13.32</v>
          </cell>
          <cell r="I28" t="str">
            <v>SE</v>
          </cell>
          <cell r="J28">
            <v>33.480000000000004</v>
          </cell>
          <cell r="K28">
            <v>6</v>
          </cell>
        </row>
        <row r="29">
          <cell r="B29">
            <v>26.508333333333329</v>
          </cell>
          <cell r="C29">
            <v>34.799999999999997</v>
          </cell>
          <cell r="D29">
            <v>22.5</v>
          </cell>
          <cell r="E29">
            <v>75.416666666666671</v>
          </cell>
          <cell r="F29">
            <v>93</v>
          </cell>
          <cell r="G29">
            <v>44</v>
          </cell>
          <cell r="H29">
            <v>8.64</v>
          </cell>
          <cell r="I29" t="str">
            <v>NO</v>
          </cell>
          <cell r="J29">
            <v>37.440000000000005</v>
          </cell>
          <cell r="K29">
            <v>0.4</v>
          </cell>
        </row>
        <row r="30">
          <cell r="B30">
            <v>28.624999999999996</v>
          </cell>
          <cell r="C30">
            <v>36</v>
          </cell>
          <cell r="D30">
            <v>22.4</v>
          </cell>
          <cell r="E30">
            <v>63.083333333333336</v>
          </cell>
          <cell r="F30">
            <v>90</v>
          </cell>
          <cell r="G30">
            <v>27</v>
          </cell>
          <cell r="H30">
            <v>10.44</v>
          </cell>
          <cell r="I30" t="str">
            <v>NE</v>
          </cell>
          <cell r="J30">
            <v>25.92</v>
          </cell>
          <cell r="K30">
            <v>0</v>
          </cell>
        </row>
        <row r="31">
          <cell r="B31">
            <v>30.004166666666659</v>
          </cell>
          <cell r="C31">
            <v>36.1</v>
          </cell>
          <cell r="D31">
            <v>24.3</v>
          </cell>
          <cell r="E31">
            <v>58.666666666666664</v>
          </cell>
          <cell r="F31">
            <v>84</v>
          </cell>
          <cell r="G31">
            <v>35</v>
          </cell>
          <cell r="H31">
            <v>6.84</v>
          </cell>
          <cell r="I31" t="str">
            <v>N</v>
          </cell>
          <cell r="J31">
            <v>20.88</v>
          </cell>
          <cell r="K31">
            <v>0</v>
          </cell>
        </row>
        <row r="32">
          <cell r="B32">
            <v>30.987499999999994</v>
          </cell>
          <cell r="C32">
            <v>37.4</v>
          </cell>
          <cell r="D32">
            <v>24.7</v>
          </cell>
          <cell r="E32">
            <v>54.583333333333336</v>
          </cell>
          <cell r="F32">
            <v>85</v>
          </cell>
          <cell r="G32">
            <v>25</v>
          </cell>
          <cell r="H32">
            <v>13.32</v>
          </cell>
          <cell r="I32" t="str">
            <v>NO</v>
          </cell>
          <cell r="J32">
            <v>29.880000000000003</v>
          </cell>
          <cell r="K32">
            <v>0</v>
          </cell>
        </row>
        <row r="33">
          <cell r="B33">
            <v>29.458333333333332</v>
          </cell>
          <cell r="C33">
            <v>35.700000000000003</v>
          </cell>
          <cell r="D33">
            <v>24.5</v>
          </cell>
          <cell r="E33">
            <v>57.583333333333336</v>
          </cell>
          <cell r="F33">
            <v>78</v>
          </cell>
          <cell r="G33">
            <v>37</v>
          </cell>
          <cell r="H33">
            <v>17.64</v>
          </cell>
          <cell r="I33" t="str">
            <v>NO</v>
          </cell>
          <cell r="J33">
            <v>33.840000000000003</v>
          </cell>
          <cell r="K33">
            <v>0</v>
          </cell>
        </row>
        <row r="34">
          <cell r="B34">
            <v>27.133333333333329</v>
          </cell>
          <cell r="C34">
            <v>35.6</v>
          </cell>
          <cell r="D34">
            <v>22.4</v>
          </cell>
          <cell r="E34">
            <v>70.083333333333329</v>
          </cell>
          <cell r="F34">
            <v>90</v>
          </cell>
          <cell r="G34">
            <v>37</v>
          </cell>
          <cell r="H34">
            <v>16.559999999999999</v>
          </cell>
          <cell r="I34" t="str">
            <v>N</v>
          </cell>
          <cell r="J34">
            <v>41.04</v>
          </cell>
          <cell r="K34">
            <v>1.6</v>
          </cell>
        </row>
        <row r="35">
          <cell r="B35">
            <v>28.204166666666666</v>
          </cell>
          <cell r="C35">
            <v>34.9</v>
          </cell>
          <cell r="D35">
            <v>23.4</v>
          </cell>
          <cell r="E35">
            <v>66.083333333333329</v>
          </cell>
          <cell r="F35">
            <v>85</v>
          </cell>
          <cell r="G35">
            <v>42</v>
          </cell>
          <cell r="H35">
            <v>13.68</v>
          </cell>
          <cell r="I35" t="str">
            <v>N</v>
          </cell>
          <cell r="J35">
            <v>34.56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27.441666666666663</v>
          </cell>
          <cell r="C5">
            <v>34.4</v>
          </cell>
          <cell r="D5">
            <v>23.7</v>
          </cell>
          <cell r="E5">
            <v>79.583333333333329</v>
          </cell>
          <cell r="F5">
            <v>95</v>
          </cell>
          <cell r="G5">
            <v>55</v>
          </cell>
          <cell r="H5">
            <v>19.8</v>
          </cell>
          <cell r="I5" t="str">
            <v>NE</v>
          </cell>
          <cell r="J5">
            <v>39.6</v>
          </cell>
          <cell r="K5">
            <v>7.0000000000000009</v>
          </cell>
        </row>
        <row r="6">
          <cell r="B6">
            <v>24.945833333333329</v>
          </cell>
          <cell r="C6">
            <v>30</v>
          </cell>
          <cell r="D6">
            <v>22</v>
          </cell>
          <cell r="E6">
            <v>81.708333333333329</v>
          </cell>
          <cell r="F6">
            <v>94</v>
          </cell>
          <cell r="G6">
            <v>61</v>
          </cell>
          <cell r="H6">
            <v>9.7200000000000006</v>
          </cell>
          <cell r="I6" t="str">
            <v>NO</v>
          </cell>
          <cell r="J6">
            <v>21.96</v>
          </cell>
          <cell r="K6">
            <v>0</v>
          </cell>
        </row>
        <row r="7">
          <cell r="B7">
            <v>24.566666666666666</v>
          </cell>
          <cell r="C7">
            <v>29.6</v>
          </cell>
          <cell r="D7">
            <v>21.1</v>
          </cell>
          <cell r="E7">
            <v>74.541666666666671</v>
          </cell>
          <cell r="F7">
            <v>89</v>
          </cell>
          <cell r="G7">
            <v>57</v>
          </cell>
          <cell r="H7">
            <v>7.5600000000000005</v>
          </cell>
          <cell r="I7" t="str">
            <v>SO</v>
          </cell>
          <cell r="J7">
            <v>26.28</v>
          </cell>
          <cell r="K7">
            <v>0</v>
          </cell>
        </row>
        <row r="8">
          <cell r="B8">
            <v>27.762500000000003</v>
          </cell>
          <cell r="C8">
            <v>34.200000000000003</v>
          </cell>
          <cell r="D8">
            <v>22.7</v>
          </cell>
          <cell r="E8">
            <v>69.208333333333329</v>
          </cell>
          <cell r="F8">
            <v>92</v>
          </cell>
          <cell r="G8">
            <v>41</v>
          </cell>
          <cell r="H8">
            <v>11.16</v>
          </cell>
          <cell r="I8" t="str">
            <v>S</v>
          </cell>
          <cell r="J8">
            <v>21.240000000000002</v>
          </cell>
          <cell r="K8">
            <v>0.2</v>
          </cell>
        </row>
        <row r="9">
          <cell r="B9">
            <v>28.354166666666668</v>
          </cell>
          <cell r="C9">
            <v>34</v>
          </cell>
          <cell r="D9">
            <v>23.4</v>
          </cell>
          <cell r="E9">
            <v>71.833333333333329</v>
          </cell>
          <cell r="F9">
            <v>94</v>
          </cell>
          <cell r="G9">
            <v>46</v>
          </cell>
          <cell r="H9">
            <v>12.24</v>
          </cell>
          <cell r="I9" t="str">
            <v>SE</v>
          </cell>
          <cell r="J9">
            <v>23.400000000000002</v>
          </cell>
          <cell r="K9">
            <v>0</v>
          </cell>
        </row>
        <row r="10">
          <cell r="B10">
            <v>28.441666666666663</v>
          </cell>
          <cell r="C10">
            <v>34.9</v>
          </cell>
          <cell r="D10">
            <v>22</v>
          </cell>
          <cell r="E10">
            <v>66</v>
          </cell>
          <cell r="F10">
            <v>90</v>
          </cell>
          <cell r="G10">
            <v>43</v>
          </cell>
          <cell r="H10">
            <v>14.04</v>
          </cell>
          <cell r="I10" t="str">
            <v>SE</v>
          </cell>
          <cell r="J10">
            <v>28.44</v>
          </cell>
          <cell r="K10">
            <v>0</v>
          </cell>
        </row>
        <row r="11">
          <cell r="B11">
            <v>26.275000000000006</v>
          </cell>
          <cell r="C11">
            <v>31.9</v>
          </cell>
          <cell r="D11">
            <v>22.6</v>
          </cell>
          <cell r="E11">
            <v>81.458333333333329</v>
          </cell>
          <cell r="F11">
            <v>98</v>
          </cell>
          <cell r="G11">
            <v>52</v>
          </cell>
          <cell r="H11">
            <v>13.32</v>
          </cell>
          <cell r="I11" t="str">
            <v>NE</v>
          </cell>
          <cell r="J11">
            <v>42.480000000000004</v>
          </cell>
          <cell r="K11">
            <v>22.599999999999998</v>
          </cell>
        </row>
        <row r="12">
          <cell r="B12">
            <v>24.725000000000005</v>
          </cell>
          <cell r="C12">
            <v>32.9</v>
          </cell>
          <cell r="D12">
            <v>20.100000000000001</v>
          </cell>
          <cell r="E12">
            <v>78.375</v>
          </cell>
          <cell r="F12">
            <v>97</v>
          </cell>
          <cell r="G12">
            <v>52</v>
          </cell>
          <cell r="H12">
            <v>13.68</v>
          </cell>
          <cell r="I12" t="str">
            <v>L</v>
          </cell>
          <cell r="J12">
            <v>35.28</v>
          </cell>
          <cell r="K12">
            <v>31.2</v>
          </cell>
        </row>
        <row r="13">
          <cell r="B13">
            <v>25.870833333333337</v>
          </cell>
          <cell r="C13">
            <v>31.7</v>
          </cell>
          <cell r="D13">
            <v>21.4</v>
          </cell>
          <cell r="E13">
            <v>80.666666666666671</v>
          </cell>
          <cell r="F13">
            <v>97</v>
          </cell>
          <cell r="G13">
            <v>57</v>
          </cell>
          <cell r="H13">
            <v>14.76</v>
          </cell>
          <cell r="I13" t="str">
            <v>N</v>
          </cell>
          <cell r="J13">
            <v>27</v>
          </cell>
          <cell r="K13">
            <v>0</v>
          </cell>
        </row>
        <row r="14">
          <cell r="B14">
            <v>27.383333333333329</v>
          </cell>
          <cell r="C14">
            <v>33.799999999999997</v>
          </cell>
          <cell r="D14">
            <v>23.7</v>
          </cell>
          <cell r="E14">
            <v>76.041666666666671</v>
          </cell>
          <cell r="F14">
            <v>90</v>
          </cell>
          <cell r="G14">
            <v>54</v>
          </cell>
          <cell r="H14">
            <v>15.120000000000001</v>
          </cell>
          <cell r="I14" t="str">
            <v>N</v>
          </cell>
          <cell r="J14">
            <v>37.080000000000005</v>
          </cell>
          <cell r="K14">
            <v>0.60000000000000009</v>
          </cell>
        </row>
        <row r="15">
          <cell r="B15">
            <v>26.637500000000003</v>
          </cell>
          <cell r="C15">
            <v>33.9</v>
          </cell>
          <cell r="D15">
            <v>23.3</v>
          </cell>
          <cell r="E15">
            <v>83.75</v>
          </cell>
          <cell r="F15">
            <v>97</v>
          </cell>
          <cell r="G15">
            <v>56</v>
          </cell>
          <cell r="H15">
            <v>12.6</v>
          </cell>
          <cell r="I15" t="str">
            <v>NO</v>
          </cell>
          <cell r="J15">
            <v>39.96</v>
          </cell>
          <cell r="K15">
            <v>0.4</v>
          </cell>
        </row>
        <row r="16">
          <cell r="B16">
            <v>25.945833333333329</v>
          </cell>
          <cell r="C16">
            <v>31.6</v>
          </cell>
          <cell r="D16">
            <v>22.5</v>
          </cell>
          <cell r="E16">
            <v>84.5</v>
          </cell>
          <cell r="F16">
            <v>97</v>
          </cell>
          <cell r="G16">
            <v>60</v>
          </cell>
          <cell r="H16">
            <v>12.96</v>
          </cell>
          <cell r="I16" t="str">
            <v>NO</v>
          </cell>
          <cell r="J16">
            <v>26.28</v>
          </cell>
          <cell r="K16">
            <v>4.2</v>
          </cell>
        </row>
        <row r="17">
          <cell r="B17">
            <v>26.958333333333332</v>
          </cell>
          <cell r="C17">
            <v>33.200000000000003</v>
          </cell>
          <cell r="D17">
            <v>22.9</v>
          </cell>
          <cell r="E17">
            <v>79.166666666666671</v>
          </cell>
          <cell r="F17">
            <v>96</v>
          </cell>
          <cell r="G17">
            <v>53</v>
          </cell>
          <cell r="H17">
            <v>13.68</v>
          </cell>
          <cell r="I17" t="str">
            <v>NO</v>
          </cell>
          <cell r="J17">
            <v>29.52</v>
          </cell>
          <cell r="K17">
            <v>1.5999999999999999</v>
          </cell>
        </row>
        <row r="18">
          <cell r="B18">
            <v>28.279166666666669</v>
          </cell>
          <cell r="C18">
            <v>35.9</v>
          </cell>
          <cell r="D18">
            <v>23.7</v>
          </cell>
          <cell r="E18">
            <v>77</v>
          </cell>
          <cell r="F18">
            <v>97</v>
          </cell>
          <cell r="G18">
            <v>46</v>
          </cell>
          <cell r="H18">
            <v>7.2</v>
          </cell>
          <cell r="I18" t="str">
            <v>NE</v>
          </cell>
          <cell r="J18">
            <v>28.44</v>
          </cell>
          <cell r="K18">
            <v>0</v>
          </cell>
        </row>
        <row r="19">
          <cell r="B19">
            <v>28.854166666666675</v>
          </cell>
          <cell r="C19">
            <v>37.4</v>
          </cell>
          <cell r="D19">
            <v>23.5</v>
          </cell>
          <cell r="E19">
            <v>74.041666666666671</v>
          </cell>
          <cell r="F19">
            <v>96</v>
          </cell>
          <cell r="G19">
            <v>40</v>
          </cell>
          <cell r="H19">
            <v>15.48</v>
          </cell>
          <cell r="I19" t="str">
            <v>SE</v>
          </cell>
          <cell r="J19">
            <v>42.84</v>
          </cell>
          <cell r="K19">
            <v>10.4</v>
          </cell>
        </row>
        <row r="20">
          <cell r="B20">
            <v>27.474999999999998</v>
          </cell>
          <cell r="C20">
            <v>34.700000000000003</v>
          </cell>
          <cell r="D20">
            <v>24.2</v>
          </cell>
          <cell r="E20">
            <v>83.541666666666671</v>
          </cell>
          <cell r="F20">
            <v>96</v>
          </cell>
          <cell r="G20">
            <v>54</v>
          </cell>
          <cell r="H20">
            <v>9.3600000000000012</v>
          </cell>
          <cell r="I20" t="str">
            <v>SE</v>
          </cell>
          <cell r="J20">
            <v>30.96</v>
          </cell>
          <cell r="K20">
            <v>2</v>
          </cell>
        </row>
        <row r="21">
          <cell r="B21">
            <v>26.666666666666668</v>
          </cell>
          <cell r="C21">
            <v>33.1</v>
          </cell>
          <cell r="D21">
            <v>24.2</v>
          </cell>
          <cell r="E21">
            <v>86.75</v>
          </cell>
          <cell r="F21">
            <v>97</v>
          </cell>
          <cell r="G21">
            <v>64</v>
          </cell>
          <cell r="H21">
            <v>12.24</v>
          </cell>
          <cell r="I21" t="str">
            <v>NO</v>
          </cell>
          <cell r="J21">
            <v>38.519999999999996</v>
          </cell>
          <cell r="K21">
            <v>17.599999999999998</v>
          </cell>
        </row>
        <row r="22">
          <cell r="B22">
            <v>26.166666666666668</v>
          </cell>
          <cell r="C22">
            <v>33</v>
          </cell>
          <cell r="D22">
            <v>23.7</v>
          </cell>
          <cell r="E22">
            <v>84.416666666666671</v>
          </cell>
          <cell r="F22">
            <v>95</v>
          </cell>
          <cell r="G22">
            <v>58</v>
          </cell>
          <cell r="H22">
            <v>12.6</v>
          </cell>
          <cell r="I22" t="str">
            <v>SE</v>
          </cell>
          <cell r="J22">
            <v>23.759999999999998</v>
          </cell>
          <cell r="K22">
            <v>4.2</v>
          </cell>
        </row>
        <row r="23">
          <cell r="B23">
            <v>27.433333333333326</v>
          </cell>
          <cell r="C23">
            <v>33.799999999999997</v>
          </cell>
          <cell r="D23">
            <v>22.8</v>
          </cell>
          <cell r="E23">
            <v>76.708333333333329</v>
          </cell>
          <cell r="F23">
            <v>95</v>
          </cell>
          <cell r="G23">
            <v>50</v>
          </cell>
          <cell r="H23">
            <v>8.64</v>
          </cell>
          <cell r="I23" t="str">
            <v>NO</v>
          </cell>
          <cell r="J23">
            <v>22.68</v>
          </cell>
          <cell r="K23">
            <v>0</v>
          </cell>
        </row>
        <row r="24">
          <cell r="B24">
            <v>27.170833333333334</v>
          </cell>
          <cell r="C24">
            <v>32.1</v>
          </cell>
          <cell r="D24">
            <v>23.6</v>
          </cell>
          <cell r="E24">
            <v>78.958333333333329</v>
          </cell>
          <cell r="F24">
            <v>93</v>
          </cell>
          <cell r="G24">
            <v>63</v>
          </cell>
          <cell r="H24">
            <v>18.720000000000002</v>
          </cell>
          <cell r="I24" t="str">
            <v>NE</v>
          </cell>
          <cell r="J24">
            <v>40.32</v>
          </cell>
          <cell r="K24">
            <v>3.4</v>
          </cell>
        </row>
        <row r="25">
          <cell r="B25">
            <v>28.595833333333331</v>
          </cell>
          <cell r="C25">
            <v>33.9</v>
          </cell>
          <cell r="D25">
            <v>25.5</v>
          </cell>
          <cell r="E25">
            <v>70.416666666666671</v>
          </cell>
          <cell r="F25">
            <v>85</v>
          </cell>
          <cell r="G25">
            <v>52</v>
          </cell>
          <cell r="H25">
            <v>19.079999999999998</v>
          </cell>
          <cell r="I25" t="str">
            <v>N</v>
          </cell>
          <cell r="J25">
            <v>45</v>
          </cell>
          <cell r="K25">
            <v>0.2</v>
          </cell>
        </row>
        <row r="26">
          <cell r="B26">
            <v>24.233333333333334</v>
          </cell>
          <cell r="C26">
            <v>29.4</v>
          </cell>
          <cell r="D26">
            <v>22.2</v>
          </cell>
          <cell r="E26">
            <v>92.666666666666671</v>
          </cell>
          <cell r="F26">
            <v>97</v>
          </cell>
          <cell r="G26">
            <v>67</v>
          </cell>
          <cell r="H26">
            <v>15.48</v>
          </cell>
          <cell r="I26" t="str">
            <v>N</v>
          </cell>
          <cell r="J26">
            <v>42.84</v>
          </cell>
          <cell r="K26">
            <v>85.000000000000014</v>
          </cell>
        </row>
        <row r="27">
          <cell r="B27">
            <v>24.545833333333334</v>
          </cell>
          <cell r="C27">
            <v>29.8</v>
          </cell>
          <cell r="D27">
            <v>21.1</v>
          </cell>
          <cell r="E27">
            <v>84.375</v>
          </cell>
          <cell r="F27">
            <v>97</v>
          </cell>
          <cell r="G27">
            <v>63</v>
          </cell>
          <cell r="H27">
            <v>11.16</v>
          </cell>
          <cell r="I27" t="str">
            <v>S</v>
          </cell>
          <cell r="J27">
            <v>21.240000000000002</v>
          </cell>
          <cell r="K27">
            <v>2.6</v>
          </cell>
        </row>
        <row r="28">
          <cell r="B28">
            <v>26.679166666666664</v>
          </cell>
          <cell r="C28">
            <v>32.6</v>
          </cell>
          <cell r="D28">
            <v>22.8</v>
          </cell>
          <cell r="E28">
            <v>76.791666666666671</v>
          </cell>
          <cell r="F28">
            <v>92</v>
          </cell>
          <cell r="G28">
            <v>53</v>
          </cell>
          <cell r="H28">
            <v>12.6</v>
          </cell>
          <cell r="I28" t="str">
            <v>SE</v>
          </cell>
          <cell r="J28">
            <v>23.040000000000003</v>
          </cell>
          <cell r="K28">
            <v>0</v>
          </cell>
        </row>
        <row r="29">
          <cell r="B29">
            <v>27.6875</v>
          </cell>
          <cell r="C29">
            <v>34.200000000000003</v>
          </cell>
          <cell r="D29">
            <v>23.6</v>
          </cell>
          <cell r="E29">
            <v>78.458333333333329</v>
          </cell>
          <cell r="F29">
            <v>98</v>
          </cell>
          <cell r="G29">
            <v>51</v>
          </cell>
          <cell r="H29">
            <v>16.920000000000002</v>
          </cell>
          <cell r="I29" t="str">
            <v>NE</v>
          </cell>
          <cell r="J29">
            <v>38.159999999999997</v>
          </cell>
          <cell r="K29">
            <v>7.6000000000000005</v>
          </cell>
        </row>
        <row r="30">
          <cell r="B30">
            <v>28.670833333333334</v>
          </cell>
          <cell r="C30">
            <v>35.200000000000003</v>
          </cell>
          <cell r="D30">
            <v>23.6</v>
          </cell>
          <cell r="E30">
            <v>72.625</v>
          </cell>
          <cell r="F30">
            <v>94</v>
          </cell>
          <cell r="G30">
            <v>45</v>
          </cell>
          <cell r="H30">
            <v>10.8</v>
          </cell>
          <cell r="I30" t="str">
            <v>NO</v>
          </cell>
          <cell r="J30">
            <v>27</v>
          </cell>
          <cell r="K30">
            <v>0.2</v>
          </cell>
        </row>
        <row r="31">
          <cell r="B31">
            <v>28.970833333333331</v>
          </cell>
          <cell r="C31">
            <v>35.200000000000003</v>
          </cell>
          <cell r="D31">
            <v>23.9</v>
          </cell>
          <cell r="E31">
            <v>74.5</v>
          </cell>
          <cell r="F31">
            <v>95</v>
          </cell>
          <cell r="G31">
            <v>49</v>
          </cell>
          <cell r="H31">
            <v>9.7200000000000006</v>
          </cell>
          <cell r="I31" t="str">
            <v>NO</v>
          </cell>
          <cell r="J31">
            <v>28.44</v>
          </cell>
          <cell r="K31">
            <v>0</v>
          </cell>
        </row>
        <row r="32">
          <cell r="B32">
            <v>28.162499999999994</v>
          </cell>
          <cell r="C32">
            <v>35.799999999999997</v>
          </cell>
          <cell r="D32">
            <v>24.1</v>
          </cell>
          <cell r="E32">
            <v>77.625</v>
          </cell>
          <cell r="F32">
            <v>96</v>
          </cell>
          <cell r="G32">
            <v>46</v>
          </cell>
          <cell r="H32">
            <v>24.12</v>
          </cell>
          <cell r="I32" t="str">
            <v>SE</v>
          </cell>
          <cell r="J32">
            <v>45.36</v>
          </cell>
          <cell r="K32">
            <v>0</v>
          </cell>
        </row>
        <row r="33">
          <cell r="B33">
            <v>27.716666666666669</v>
          </cell>
          <cell r="C33">
            <v>35.6</v>
          </cell>
          <cell r="D33">
            <v>22.4</v>
          </cell>
          <cell r="E33">
            <v>78.75</v>
          </cell>
          <cell r="F33">
            <v>97</v>
          </cell>
          <cell r="G33">
            <v>48</v>
          </cell>
          <cell r="H33">
            <v>16.559999999999999</v>
          </cell>
          <cell r="I33" t="str">
            <v>NO</v>
          </cell>
          <cell r="J33">
            <v>37.440000000000005</v>
          </cell>
          <cell r="K33">
            <v>0</v>
          </cell>
        </row>
        <row r="34">
          <cell r="B34">
            <v>28.758333333333329</v>
          </cell>
          <cell r="C34">
            <v>35.200000000000003</v>
          </cell>
          <cell r="D34">
            <v>23.1</v>
          </cell>
          <cell r="E34">
            <v>75.583333333333329</v>
          </cell>
          <cell r="F34">
            <v>96</v>
          </cell>
          <cell r="G34">
            <v>48</v>
          </cell>
          <cell r="H34">
            <v>15.840000000000002</v>
          </cell>
          <cell r="I34" t="str">
            <v>NO</v>
          </cell>
          <cell r="J34">
            <v>35.28</v>
          </cell>
          <cell r="K34">
            <v>0</v>
          </cell>
        </row>
        <row r="35">
          <cell r="B35">
            <v>29.120833333333337</v>
          </cell>
          <cell r="C35">
            <v>33.700000000000003</v>
          </cell>
          <cell r="D35">
            <v>24.9</v>
          </cell>
          <cell r="E35">
            <v>69.791666666666671</v>
          </cell>
          <cell r="F35">
            <v>87</v>
          </cell>
          <cell r="G35">
            <v>54</v>
          </cell>
          <cell r="H35">
            <v>20.16</v>
          </cell>
          <cell r="I35" t="str">
            <v>N</v>
          </cell>
          <cell r="J35">
            <v>56.88</v>
          </cell>
          <cell r="K35">
            <v>2</v>
          </cell>
        </row>
        <row r="36">
          <cell r="I36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25.349999999999998</v>
          </cell>
          <cell r="C5">
            <v>30.4</v>
          </cell>
          <cell r="D5">
            <v>21.8</v>
          </cell>
          <cell r="E5">
            <v>79.625</v>
          </cell>
          <cell r="F5">
            <v>94</v>
          </cell>
          <cell r="G5">
            <v>58</v>
          </cell>
          <cell r="H5">
            <v>16.2</v>
          </cell>
          <cell r="I5" t="str">
            <v>L</v>
          </cell>
          <cell r="J5">
            <v>32.4</v>
          </cell>
          <cell r="K5">
            <v>0.2</v>
          </cell>
        </row>
        <row r="6">
          <cell r="B6">
            <v>25.808333333333337</v>
          </cell>
          <cell r="C6">
            <v>32.299999999999997</v>
          </cell>
          <cell r="D6">
            <v>22.2</v>
          </cell>
          <cell r="E6">
            <v>78.666666666666671</v>
          </cell>
          <cell r="F6">
            <v>93</v>
          </cell>
          <cell r="G6">
            <v>50</v>
          </cell>
          <cell r="H6">
            <v>18.720000000000002</v>
          </cell>
          <cell r="I6" t="str">
            <v>L</v>
          </cell>
          <cell r="J6">
            <v>45.72</v>
          </cell>
          <cell r="K6">
            <v>8.8000000000000007</v>
          </cell>
        </row>
        <row r="7">
          <cell r="B7">
            <v>24.433333333333334</v>
          </cell>
          <cell r="C7">
            <v>28.9</v>
          </cell>
          <cell r="D7">
            <v>22.1</v>
          </cell>
          <cell r="E7">
            <v>83.75</v>
          </cell>
          <cell r="F7">
            <v>93</v>
          </cell>
          <cell r="G7">
            <v>61</v>
          </cell>
          <cell r="H7">
            <v>18.720000000000002</v>
          </cell>
          <cell r="I7" t="str">
            <v>NE</v>
          </cell>
          <cell r="J7">
            <v>27.720000000000002</v>
          </cell>
          <cell r="K7">
            <v>5.8000000000000007</v>
          </cell>
        </row>
        <row r="8">
          <cell r="B8">
            <v>25.704166666666666</v>
          </cell>
          <cell r="C8">
            <v>31.7</v>
          </cell>
          <cell r="D8">
            <v>21.1</v>
          </cell>
          <cell r="E8">
            <v>79.125</v>
          </cell>
          <cell r="F8">
            <v>95</v>
          </cell>
          <cell r="G8">
            <v>51</v>
          </cell>
          <cell r="H8">
            <v>28.44</v>
          </cell>
          <cell r="I8" t="str">
            <v>SO</v>
          </cell>
          <cell r="J8">
            <v>57.24</v>
          </cell>
          <cell r="K8">
            <v>15.2</v>
          </cell>
        </row>
        <row r="9">
          <cell r="B9">
            <v>24.037499999999998</v>
          </cell>
          <cell r="C9">
            <v>29.2</v>
          </cell>
          <cell r="D9">
            <v>19.899999999999999</v>
          </cell>
          <cell r="E9">
            <v>75.041666666666671</v>
          </cell>
          <cell r="F9">
            <v>95</v>
          </cell>
          <cell r="G9">
            <v>54</v>
          </cell>
          <cell r="H9">
            <v>25.56</v>
          </cell>
          <cell r="I9" t="str">
            <v>L</v>
          </cell>
          <cell r="J9">
            <v>43.56</v>
          </cell>
          <cell r="K9">
            <v>8.1999999999999993</v>
          </cell>
        </row>
        <row r="10">
          <cell r="B10">
            <v>24.704166666666662</v>
          </cell>
          <cell r="C10">
            <v>30</v>
          </cell>
          <cell r="D10">
            <v>19</v>
          </cell>
          <cell r="E10">
            <v>65.791666666666671</v>
          </cell>
          <cell r="F10">
            <v>80</v>
          </cell>
          <cell r="G10">
            <v>53</v>
          </cell>
          <cell r="H10">
            <v>25.56</v>
          </cell>
          <cell r="I10" t="str">
            <v>L</v>
          </cell>
          <cell r="J10">
            <v>41.76</v>
          </cell>
          <cell r="K10">
            <v>0</v>
          </cell>
        </row>
        <row r="11">
          <cell r="B11">
            <v>25.983333333333338</v>
          </cell>
          <cell r="C11">
            <v>31.3</v>
          </cell>
          <cell r="D11">
            <v>21.6</v>
          </cell>
          <cell r="E11">
            <v>69.125</v>
          </cell>
          <cell r="F11">
            <v>87</v>
          </cell>
          <cell r="G11">
            <v>45</v>
          </cell>
          <cell r="H11">
            <v>22.68</v>
          </cell>
          <cell r="I11" t="str">
            <v>L</v>
          </cell>
          <cell r="J11">
            <v>56.519999999999996</v>
          </cell>
          <cell r="K11">
            <v>2.2000000000000002</v>
          </cell>
        </row>
        <row r="12">
          <cell r="B12">
            <v>23.958333333333332</v>
          </cell>
          <cell r="C12">
            <v>29.6</v>
          </cell>
          <cell r="D12">
            <v>21.9</v>
          </cell>
          <cell r="E12">
            <v>78.583333333333329</v>
          </cell>
          <cell r="F12">
            <v>92</v>
          </cell>
          <cell r="G12">
            <v>51</v>
          </cell>
          <cell r="H12">
            <v>21.240000000000002</v>
          </cell>
          <cell r="I12" t="str">
            <v>NE</v>
          </cell>
          <cell r="J12">
            <v>43.56</v>
          </cell>
          <cell r="K12">
            <v>6.8</v>
          </cell>
        </row>
        <row r="13">
          <cell r="B13">
            <v>23.891666666666666</v>
          </cell>
          <cell r="C13">
            <v>29.7</v>
          </cell>
          <cell r="D13">
            <v>21.2</v>
          </cell>
          <cell r="E13">
            <v>82.875</v>
          </cell>
          <cell r="F13">
            <v>92</v>
          </cell>
          <cell r="G13">
            <v>56</v>
          </cell>
          <cell r="H13">
            <v>17.64</v>
          </cell>
          <cell r="I13" t="str">
            <v>NE</v>
          </cell>
          <cell r="J13">
            <v>34.200000000000003</v>
          </cell>
          <cell r="K13">
            <v>2.8000000000000003</v>
          </cell>
        </row>
        <row r="14">
          <cell r="B14">
            <v>24.354166666666671</v>
          </cell>
          <cell r="C14">
            <v>29.9</v>
          </cell>
          <cell r="D14">
            <v>21.5</v>
          </cell>
          <cell r="E14">
            <v>83.041666666666671</v>
          </cell>
          <cell r="F14">
            <v>94</v>
          </cell>
          <cell r="G14">
            <v>58</v>
          </cell>
          <cell r="H14">
            <v>21.240000000000002</v>
          </cell>
          <cell r="I14" t="str">
            <v>NE</v>
          </cell>
          <cell r="J14">
            <v>39.96</v>
          </cell>
          <cell r="K14">
            <v>5.6</v>
          </cell>
        </row>
        <row r="15">
          <cell r="B15">
            <v>25.941666666666666</v>
          </cell>
          <cell r="C15">
            <v>31</v>
          </cell>
          <cell r="D15">
            <v>22.7</v>
          </cell>
          <cell r="E15">
            <v>78.833333333333329</v>
          </cell>
          <cell r="F15">
            <v>93</v>
          </cell>
          <cell r="G15">
            <v>50</v>
          </cell>
          <cell r="H15">
            <v>14.04</v>
          </cell>
          <cell r="I15" t="str">
            <v>NE</v>
          </cell>
          <cell r="J15">
            <v>28.44</v>
          </cell>
          <cell r="K15">
            <v>0</v>
          </cell>
        </row>
        <row r="16">
          <cell r="B16">
            <v>25.424999999999997</v>
          </cell>
          <cell r="C16">
            <v>29.9</v>
          </cell>
          <cell r="D16">
            <v>22.2</v>
          </cell>
          <cell r="E16">
            <v>78.916666666666671</v>
          </cell>
          <cell r="F16">
            <v>94</v>
          </cell>
          <cell r="G16">
            <v>58</v>
          </cell>
          <cell r="H16">
            <v>17.64</v>
          </cell>
          <cell r="I16" t="str">
            <v>NE</v>
          </cell>
          <cell r="J16">
            <v>34.56</v>
          </cell>
          <cell r="K16">
            <v>1.4000000000000001</v>
          </cell>
        </row>
        <row r="17">
          <cell r="B17">
            <v>25.849999999999998</v>
          </cell>
          <cell r="C17">
            <v>31.6</v>
          </cell>
          <cell r="D17">
            <v>22.5</v>
          </cell>
          <cell r="E17">
            <v>79.416666666666671</v>
          </cell>
          <cell r="F17">
            <v>94</v>
          </cell>
          <cell r="G17">
            <v>54</v>
          </cell>
          <cell r="H17">
            <v>17.64</v>
          </cell>
          <cell r="I17" t="str">
            <v>NO</v>
          </cell>
          <cell r="J17">
            <v>35.28</v>
          </cell>
          <cell r="K17">
            <v>0</v>
          </cell>
        </row>
        <row r="18">
          <cell r="B18">
            <v>27.650000000000002</v>
          </cell>
          <cell r="C18">
            <v>33.799999999999997</v>
          </cell>
          <cell r="D18">
            <v>23.4</v>
          </cell>
          <cell r="E18">
            <v>72.583333333333329</v>
          </cell>
          <cell r="F18">
            <v>93</v>
          </cell>
          <cell r="G18">
            <v>44</v>
          </cell>
          <cell r="H18">
            <v>22.68</v>
          </cell>
          <cell r="I18" t="str">
            <v>O</v>
          </cell>
          <cell r="J18">
            <v>40.32</v>
          </cell>
          <cell r="K18">
            <v>0.4</v>
          </cell>
        </row>
        <row r="19">
          <cell r="B19">
            <v>26.416666666666671</v>
          </cell>
          <cell r="C19">
            <v>31.3</v>
          </cell>
          <cell r="D19">
            <v>22</v>
          </cell>
          <cell r="E19">
            <v>67.291666666666671</v>
          </cell>
          <cell r="F19">
            <v>88</v>
          </cell>
          <cell r="G19">
            <v>47</v>
          </cell>
          <cell r="H19">
            <v>28.44</v>
          </cell>
          <cell r="I19" t="str">
            <v>L</v>
          </cell>
          <cell r="J19">
            <v>42.480000000000004</v>
          </cell>
          <cell r="K19">
            <v>0</v>
          </cell>
        </row>
        <row r="20">
          <cell r="B20">
            <v>25.729166666666668</v>
          </cell>
          <cell r="C20">
            <v>31.1</v>
          </cell>
          <cell r="D20">
            <v>20.399999999999999</v>
          </cell>
          <cell r="E20">
            <v>53.166666666666664</v>
          </cell>
          <cell r="F20">
            <v>72</v>
          </cell>
          <cell r="G20">
            <v>34</v>
          </cell>
          <cell r="H20">
            <v>22.68</v>
          </cell>
          <cell r="I20" t="str">
            <v>L</v>
          </cell>
          <cell r="J20">
            <v>39.96</v>
          </cell>
          <cell r="K20">
            <v>0</v>
          </cell>
        </row>
        <row r="21">
          <cell r="B21">
            <v>26.687500000000004</v>
          </cell>
          <cell r="C21">
            <v>33.1</v>
          </cell>
          <cell r="D21">
            <v>21.5</v>
          </cell>
          <cell r="E21">
            <v>61.625</v>
          </cell>
          <cell r="F21">
            <v>78</v>
          </cell>
          <cell r="G21">
            <v>42</v>
          </cell>
          <cell r="H21">
            <v>24.12</v>
          </cell>
          <cell r="I21" t="str">
            <v>SE</v>
          </cell>
          <cell r="J21">
            <v>35.28</v>
          </cell>
          <cell r="K21">
            <v>0</v>
          </cell>
        </row>
        <row r="22">
          <cell r="B22">
            <v>26.620833333333334</v>
          </cell>
          <cell r="C22">
            <v>32.1</v>
          </cell>
          <cell r="D22">
            <v>22.2</v>
          </cell>
          <cell r="E22">
            <v>69.583333333333329</v>
          </cell>
          <cell r="F22">
            <v>94</v>
          </cell>
          <cell r="G22">
            <v>41</v>
          </cell>
          <cell r="H22">
            <v>20.88</v>
          </cell>
          <cell r="I22" t="str">
            <v>SO</v>
          </cell>
          <cell r="J22">
            <v>37.080000000000005</v>
          </cell>
          <cell r="K22">
            <v>0</v>
          </cell>
        </row>
        <row r="23">
          <cell r="B23">
            <v>27.699999999999992</v>
          </cell>
          <cell r="C23">
            <v>33.6</v>
          </cell>
          <cell r="D23">
            <v>23</v>
          </cell>
          <cell r="E23">
            <v>67.125</v>
          </cell>
          <cell r="F23">
            <v>90</v>
          </cell>
          <cell r="G23">
            <v>42</v>
          </cell>
          <cell r="H23">
            <v>14.4</v>
          </cell>
          <cell r="I23" t="str">
            <v>NO</v>
          </cell>
          <cell r="J23">
            <v>27.36</v>
          </cell>
          <cell r="K23">
            <v>0</v>
          </cell>
        </row>
        <row r="24">
          <cell r="B24">
            <v>27.479166666666668</v>
          </cell>
          <cell r="C24">
            <v>33.6</v>
          </cell>
          <cell r="D24">
            <v>23.2</v>
          </cell>
          <cell r="E24">
            <v>69.458333333333329</v>
          </cell>
          <cell r="F24">
            <v>92</v>
          </cell>
          <cell r="G24">
            <v>40</v>
          </cell>
          <cell r="H24">
            <v>20.88</v>
          </cell>
          <cell r="I24" t="str">
            <v>N</v>
          </cell>
          <cell r="J24">
            <v>44.64</v>
          </cell>
          <cell r="K24">
            <v>0</v>
          </cell>
        </row>
        <row r="25">
          <cell r="B25">
            <v>25.729166666666671</v>
          </cell>
          <cell r="C25">
            <v>31.5</v>
          </cell>
          <cell r="D25">
            <v>23</v>
          </cell>
          <cell r="E25">
            <v>78.208333333333329</v>
          </cell>
          <cell r="F25">
            <v>89</v>
          </cell>
          <cell r="G25">
            <v>56</v>
          </cell>
          <cell r="H25">
            <v>19.8</v>
          </cell>
          <cell r="I25" t="str">
            <v>N</v>
          </cell>
          <cell r="J25">
            <v>54</v>
          </cell>
          <cell r="K25">
            <v>0</v>
          </cell>
        </row>
        <row r="26">
          <cell r="B26">
            <v>25.574999999999999</v>
          </cell>
          <cell r="C26">
            <v>29.3</v>
          </cell>
          <cell r="D26">
            <v>23.2</v>
          </cell>
          <cell r="E26">
            <v>79.416666666666671</v>
          </cell>
          <cell r="F26">
            <v>94</v>
          </cell>
          <cell r="G26">
            <v>64</v>
          </cell>
          <cell r="H26">
            <v>26.28</v>
          </cell>
          <cell r="I26" t="str">
            <v>N</v>
          </cell>
          <cell r="J26">
            <v>52.92</v>
          </cell>
          <cell r="K26">
            <v>12.200000000000001</v>
          </cell>
        </row>
        <row r="27">
          <cell r="B27">
            <v>23.945833333333336</v>
          </cell>
          <cell r="C27">
            <v>28.3</v>
          </cell>
          <cell r="D27">
            <v>22</v>
          </cell>
          <cell r="E27">
            <v>84.958333333333329</v>
          </cell>
          <cell r="F27">
            <v>95</v>
          </cell>
          <cell r="G27">
            <v>68</v>
          </cell>
          <cell r="H27">
            <v>25.2</v>
          </cell>
          <cell r="I27" t="str">
            <v>SE</v>
          </cell>
          <cell r="J27">
            <v>43.92</v>
          </cell>
          <cell r="K27">
            <v>2.8</v>
          </cell>
        </row>
        <row r="28">
          <cell r="B28">
            <v>23.266666666666666</v>
          </cell>
          <cell r="C28">
            <v>29.3</v>
          </cell>
          <cell r="D28">
            <v>20.399999999999999</v>
          </cell>
          <cell r="E28">
            <v>78.583333333333329</v>
          </cell>
          <cell r="F28">
            <v>88</v>
          </cell>
          <cell r="G28">
            <v>61</v>
          </cell>
          <cell r="H28">
            <v>28.08</v>
          </cell>
          <cell r="I28" t="str">
            <v>L</v>
          </cell>
          <cell r="J28">
            <v>50.4</v>
          </cell>
          <cell r="K28">
            <v>0</v>
          </cell>
        </row>
        <row r="29">
          <cell r="B29">
            <v>24.970833333333331</v>
          </cell>
          <cell r="C29">
            <v>30</v>
          </cell>
          <cell r="D29">
            <v>22</v>
          </cell>
          <cell r="E29">
            <v>83.875</v>
          </cell>
          <cell r="F29">
            <v>95</v>
          </cell>
          <cell r="G29">
            <v>64</v>
          </cell>
          <cell r="H29">
            <v>18.720000000000002</v>
          </cell>
          <cell r="I29" t="str">
            <v>NE</v>
          </cell>
          <cell r="J29">
            <v>32.4</v>
          </cell>
          <cell r="K29">
            <v>25.2</v>
          </cell>
        </row>
        <row r="30">
          <cell r="B30">
            <v>27.216666666666669</v>
          </cell>
          <cell r="C30">
            <v>34.5</v>
          </cell>
          <cell r="D30">
            <v>21.7</v>
          </cell>
          <cell r="E30">
            <v>70.291666666666671</v>
          </cell>
          <cell r="F30">
            <v>94</v>
          </cell>
          <cell r="G30">
            <v>31</v>
          </cell>
          <cell r="H30">
            <v>15.840000000000002</v>
          </cell>
          <cell r="I30" t="str">
            <v>L</v>
          </cell>
          <cell r="J30">
            <v>27.36</v>
          </cell>
          <cell r="K30">
            <v>0</v>
          </cell>
        </row>
        <row r="31">
          <cell r="B31">
            <v>29.037499999999991</v>
          </cell>
          <cell r="C31">
            <v>34</v>
          </cell>
          <cell r="D31">
            <v>23.7</v>
          </cell>
          <cell r="E31">
            <v>63.916666666666664</v>
          </cell>
          <cell r="F31">
            <v>90</v>
          </cell>
          <cell r="G31">
            <v>40</v>
          </cell>
          <cell r="H31">
            <v>13.32</v>
          </cell>
          <cell r="I31" t="str">
            <v>L</v>
          </cell>
          <cell r="J31">
            <v>30.240000000000002</v>
          </cell>
          <cell r="K31">
            <v>0</v>
          </cell>
        </row>
        <row r="32">
          <cell r="B32">
            <v>29.895833333333329</v>
          </cell>
          <cell r="C32">
            <v>35.6</v>
          </cell>
          <cell r="D32">
            <v>24.4</v>
          </cell>
          <cell r="E32">
            <v>57.916666666666664</v>
          </cell>
          <cell r="F32">
            <v>89</v>
          </cell>
          <cell r="G32">
            <v>29</v>
          </cell>
          <cell r="H32">
            <v>20.52</v>
          </cell>
          <cell r="I32" t="str">
            <v>L</v>
          </cell>
          <cell r="J32">
            <v>39.24</v>
          </cell>
          <cell r="K32">
            <v>0</v>
          </cell>
        </row>
        <row r="33">
          <cell r="B33">
            <v>28.020833333333339</v>
          </cell>
          <cell r="C33">
            <v>35.700000000000003</v>
          </cell>
          <cell r="D33">
            <v>23.1</v>
          </cell>
          <cell r="E33">
            <v>63.083333333333336</v>
          </cell>
          <cell r="F33">
            <v>83</v>
          </cell>
          <cell r="G33">
            <v>34</v>
          </cell>
          <cell r="H33">
            <v>23.040000000000003</v>
          </cell>
          <cell r="I33" t="str">
            <v>NO</v>
          </cell>
          <cell r="J33">
            <v>50.76</v>
          </cell>
          <cell r="K33">
            <v>0</v>
          </cell>
        </row>
        <row r="34">
          <cell r="B34">
            <v>24.670833333333331</v>
          </cell>
          <cell r="C34">
            <v>33.9</v>
          </cell>
          <cell r="D34">
            <v>21.3</v>
          </cell>
          <cell r="E34">
            <v>82.125</v>
          </cell>
          <cell r="F34">
            <v>95</v>
          </cell>
          <cell r="G34">
            <v>45</v>
          </cell>
          <cell r="H34">
            <v>18</v>
          </cell>
          <cell r="I34" t="str">
            <v>N</v>
          </cell>
          <cell r="J34">
            <v>56.519999999999996</v>
          </cell>
          <cell r="K34">
            <v>18.799999999999997</v>
          </cell>
        </row>
        <row r="35">
          <cell r="B35">
            <v>27.058333333333334</v>
          </cell>
          <cell r="C35">
            <v>33.700000000000003</v>
          </cell>
          <cell r="D35">
            <v>22.3</v>
          </cell>
          <cell r="E35">
            <v>70.333333333333329</v>
          </cell>
          <cell r="F35">
            <v>92</v>
          </cell>
          <cell r="G35">
            <v>42</v>
          </cell>
          <cell r="H35">
            <v>21.96</v>
          </cell>
          <cell r="I35" t="str">
            <v>N</v>
          </cell>
          <cell r="J35">
            <v>39.96</v>
          </cell>
          <cell r="K35">
            <v>0.2</v>
          </cell>
        </row>
        <row r="36">
          <cell r="I36" t="str">
            <v>L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26.679166666666664</v>
          </cell>
          <cell r="C5">
            <v>30</v>
          </cell>
          <cell r="D5">
            <v>22.9</v>
          </cell>
          <cell r="E5">
            <v>100</v>
          </cell>
          <cell r="F5">
            <v>100</v>
          </cell>
          <cell r="G5">
            <v>62</v>
          </cell>
          <cell r="H5">
            <v>15.48</v>
          </cell>
          <cell r="I5" t="str">
            <v>NE</v>
          </cell>
          <cell r="J5">
            <v>32.76</v>
          </cell>
          <cell r="K5">
            <v>0</v>
          </cell>
        </row>
        <row r="6">
          <cell r="B6">
            <v>20.916666666666668</v>
          </cell>
          <cell r="C6">
            <v>24.1</v>
          </cell>
          <cell r="D6">
            <v>18</v>
          </cell>
          <cell r="E6">
            <v>92</v>
          </cell>
          <cell r="F6">
            <v>100</v>
          </cell>
          <cell r="G6">
            <v>70</v>
          </cell>
          <cell r="H6">
            <v>13.68</v>
          </cell>
          <cell r="I6" t="str">
            <v>SO</v>
          </cell>
          <cell r="J6">
            <v>25.56</v>
          </cell>
          <cell r="K6">
            <v>0</v>
          </cell>
        </row>
        <row r="7">
          <cell r="B7">
            <v>22.262500000000006</v>
          </cell>
          <cell r="C7">
            <v>27.2</v>
          </cell>
          <cell r="D7">
            <v>19.100000000000001</v>
          </cell>
          <cell r="E7">
            <v>100</v>
          </cell>
          <cell r="F7">
            <v>100</v>
          </cell>
          <cell r="G7">
            <v>62</v>
          </cell>
          <cell r="H7">
            <v>12.96</v>
          </cell>
          <cell r="I7" t="str">
            <v>SO</v>
          </cell>
          <cell r="J7">
            <v>23.759999999999998</v>
          </cell>
          <cell r="K7">
            <v>0</v>
          </cell>
        </row>
        <row r="8">
          <cell r="B8">
            <v>25.516666666666666</v>
          </cell>
          <cell r="C8">
            <v>32.799999999999997</v>
          </cell>
          <cell r="D8">
            <v>18.600000000000001</v>
          </cell>
          <cell r="E8">
            <v>100</v>
          </cell>
          <cell r="F8">
            <v>100</v>
          </cell>
          <cell r="G8">
            <v>44</v>
          </cell>
          <cell r="H8">
            <v>14.76</v>
          </cell>
          <cell r="I8" t="str">
            <v>S</v>
          </cell>
          <cell r="J8">
            <v>25.2</v>
          </cell>
          <cell r="K8">
            <v>0</v>
          </cell>
        </row>
        <row r="9">
          <cell r="B9">
            <v>25.883333333333326</v>
          </cell>
          <cell r="C9">
            <v>33.700000000000003</v>
          </cell>
          <cell r="D9">
            <v>18.5</v>
          </cell>
          <cell r="E9">
            <v>100</v>
          </cell>
          <cell r="F9">
            <v>100</v>
          </cell>
          <cell r="G9">
            <v>48</v>
          </cell>
          <cell r="H9">
            <v>12.24</v>
          </cell>
          <cell r="I9" t="str">
            <v>NE</v>
          </cell>
          <cell r="J9">
            <v>27</v>
          </cell>
          <cell r="K9">
            <v>0</v>
          </cell>
        </row>
        <row r="10">
          <cell r="B10">
            <v>28</v>
          </cell>
          <cell r="C10">
            <v>35</v>
          </cell>
          <cell r="D10">
            <v>20.9</v>
          </cell>
          <cell r="E10">
            <v>100</v>
          </cell>
          <cell r="F10">
            <v>100</v>
          </cell>
          <cell r="G10">
            <v>42</v>
          </cell>
          <cell r="H10">
            <v>13.32</v>
          </cell>
          <cell r="I10" t="str">
            <v>NE</v>
          </cell>
          <cell r="J10">
            <v>33.119999999999997</v>
          </cell>
          <cell r="K10">
            <v>0</v>
          </cell>
        </row>
        <row r="11">
          <cell r="B11">
            <v>27.600000000000005</v>
          </cell>
          <cell r="C11">
            <v>34.200000000000003</v>
          </cell>
          <cell r="D11">
            <v>22.4</v>
          </cell>
          <cell r="E11">
            <v>96</v>
          </cell>
          <cell r="F11">
            <v>99</v>
          </cell>
          <cell r="G11">
            <v>45</v>
          </cell>
          <cell r="H11">
            <v>10.8</v>
          </cell>
          <cell r="I11" t="str">
            <v>NE</v>
          </cell>
          <cell r="J11">
            <v>55.440000000000005</v>
          </cell>
          <cell r="K11">
            <v>0</v>
          </cell>
        </row>
        <row r="12">
          <cell r="B12">
            <v>25.662499999999998</v>
          </cell>
          <cell r="C12">
            <v>33.5</v>
          </cell>
          <cell r="D12">
            <v>21</v>
          </cell>
          <cell r="E12">
            <v>93</v>
          </cell>
          <cell r="F12">
            <v>93</v>
          </cell>
          <cell r="G12">
            <v>42</v>
          </cell>
          <cell r="H12">
            <v>14.76</v>
          </cell>
          <cell r="I12" t="str">
            <v>NE</v>
          </cell>
          <cell r="J12">
            <v>36.72</v>
          </cell>
          <cell r="K12">
            <v>0.6</v>
          </cell>
        </row>
        <row r="13">
          <cell r="B13">
            <v>24.712500000000002</v>
          </cell>
          <cell r="C13">
            <v>31.3</v>
          </cell>
          <cell r="D13">
            <v>19.899999999999999</v>
          </cell>
          <cell r="E13">
            <v>100</v>
          </cell>
          <cell r="F13">
            <v>100</v>
          </cell>
          <cell r="G13">
            <v>58</v>
          </cell>
          <cell r="H13">
            <v>12.6</v>
          </cell>
          <cell r="I13" t="str">
            <v>NE</v>
          </cell>
          <cell r="J13">
            <v>39.6</v>
          </cell>
          <cell r="K13">
            <v>1</v>
          </cell>
        </row>
        <row r="14">
          <cell r="B14">
            <v>26.504166666666666</v>
          </cell>
          <cell r="C14">
            <v>32.4</v>
          </cell>
          <cell r="D14">
            <v>23.2</v>
          </cell>
          <cell r="E14">
            <v>100</v>
          </cell>
          <cell r="F14">
            <v>100</v>
          </cell>
          <cell r="G14">
            <v>61</v>
          </cell>
          <cell r="H14">
            <v>12.6</v>
          </cell>
          <cell r="I14" t="str">
            <v>NE</v>
          </cell>
          <cell r="J14">
            <v>26.64</v>
          </cell>
          <cell r="K14">
            <v>0.2</v>
          </cell>
        </row>
        <row r="15">
          <cell r="B15">
            <v>27.258333333333336</v>
          </cell>
          <cell r="C15">
            <v>34.9</v>
          </cell>
          <cell r="D15">
            <v>22.7</v>
          </cell>
          <cell r="E15">
            <v>98</v>
          </cell>
          <cell r="F15">
            <v>100</v>
          </cell>
          <cell r="G15">
            <v>46</v>
          </cell>
          <cell r="H15">
            <v>16.2</v>
          </cell>
          <cell r="I15" t="str">
            <v>NE</v>
          </cell>
          <cell r="J15">
            <v>39.6</v>
          </cell>
          <cell r="K15">
            <v>7.8</v>
          </cell>
        </row>
        <row r="16">
          <cell r="B16">
            <v>25.904166666666665</v>
          </cell>
          <cell r="C16">
            <v>33</v>
          </cell>
          <cell r="D16">
            <v>22.4</v>
          </cell>
          <cell r="E16">
            <v>79</v>
          </cell>
          <cell r="F16">
            <v>100</v>
          </cell>
          <cell r="G16">
            <v>56</v>
          </cell>
          <cell r="H16">
            <v>14.04</v>
          </cell>
          <cell r="I16" t="str">
            <v>N</v>
          </cell>
          <cell r="J16">
            <v>32.4</v>
          </cell>
          <cell r="K16">
            <v>0.8</v>
          </cell>
        </row>
        <row r="17">
          <cell r="B17">
            <v>26.795833333333338</v>
          </cell>
          <cell r="C17">
            <v>33.9</v>
          </cell>
          <cell r="D17">
            <v>22.2</v>
          </cell>
          <cell r="E17">
            <v>93</v>
          </cell>
          <cell r="F17">
            <v>96</v>
          </cell>
          <cell r="G17">
            <v>50</v>
          </cell>
          <cell r="H17">
            <v>11.879999999999999</v>
          </cell>
          <cell r="I17" t="str">
            <v>S</v>
          </cell>
          <cell r="J17">
            <v>28.08</v>
          </cell>
          <cell r="K17">
            <v>25.2</v>
          </cell>
        </row>
        <row r="18">
          <cell r="B18">
            <v>28.316666666666666</v>
          </cell>
          <cell r="C18">
            <v>35.700000000000003</v>
          </cell>
          <cell r="D18">
            <v>22.5</v>
          </cell>
          <cell r="E18">
            <v>98</v>
          </cell>
          <cell r="F18">
            <v>100</v>
          </cell>
          <cell r="G18">
            <v>39</v>
          </cell>
          <cell r="H18">
            <v>11.879999999999999</v>
          </cell>
          <cell r="I18" t="str">
            <v>S</v>
          </cell>
          <cell r="J18">
            <v>21.6</v>
          </cell>
          <cell r="K18">
            <v>0</v>
          </cell>
        </row>
        <row r="19">
          <cell r="B19">
            <v>29.366666666666664</v>
          </cell>
          <cell r="C19">
            <v>36.9</v>
          </cell>
          <cell r="D19">
            <v>22.5</v>
          </cell>
          <cell r="E19">
            <v>97</v>
          </cell>
          <cell r="F19">
            <v>100</v>
          </cell>
          <cell r="G19">
            <v>37</v>
          </cell>
          <cell r="H19">
            <v>7.5600000000000005</v>
          </cell>
          <cell r="I19" t="str">
            <v>NE</v>
          </cell>
          <cell r="J19">
            <v>21.96</v>
          </cell>
          <cell r="K19">
            <v>0</v>
          </cell>
        </row>
        <row r="20">
          <cell r="B20">
            <v>28.149999999999995</v>
          </cell>
          <cell r="C20">
            <v>34.9</v>
          </cell>
          <cell r="D20">
            <v>23.8</v>
          </cell>
          <cell r="E20">
            <v>98</v>
          </cell>
          <cell r="F20">
            <v>99</v>
          </cell>
          <cell r="G20">
            <v>50</v>
          </cell>
          <cell r="H20">
            <v>17.28</v>
          </cell>
          <cell r="I20" t="str">
            <v>NE</v>
          </cell>
          <cell r="J20">
            <v>46.440000000000005</v>
          </cell>
          <cell r="K20">
            <v>19.600000000000001</v>
          </cell>
        </row>
        <row r="21">
          <cell r="B21">
            <v>25.116666666666664</v>
          </cell>
          <cell r="C21">
            <v>31.9</v>
          </cell>
          <cell r="D21">
            <v>21.7</v>
          </cell>
          <cell r="E21">
            <v>100</v>
          </cell>
          <cell r="F21">
            <v>100</v>
          </cell>
          <cell r="G21">
            <v>66</v>
          </cell>
          <cell r="H21">
            <v>24.840000000000003</v>
          </cell>
          <cell r="I21" t="str">
            <v>NE</v>
          </cell>
          <cell r="J21">
            <v>46.800000000000004</v>
          </cell>
          <cell r="K21">
            <v>105.60000000000001</v>
          </cell>
        </row>
        <row r="22">
          <cell r="B22">
            <v>24.595833333333331</v>
          </cell>
          <cell r="C22">
            <v>30.7</v>
          </cell>
          <cell r="D22">
            <v>20.9</v>
          </cell>
          <cell r="E22">
            <v>91</v>
          </cell>
          <cell r="F22">
            <v>100</v>
          </cell>
          <cell r="G22">
            <v>60</v>
          </cell>
          <cell r="H22">
            <v>13.32</v>
          </cell>
          <cell r="I22" t="str">
            <v>S</v>
          </cell>
          <cell r="J22">
            <v>21.240000000000002</v>
          </cell>
          <cell r="K22">
            <v>2.4</v>
          </cell>
        </row>
        <row r="23">
          <cell r="B23">
            <v>27.212500000000002</v>
          </cell>
          <cell r="C23">
            <v>33.9</v>
          </cell>
          <cell r="D23">
            <v>22.7</v>
          </cell>
          <cell r="E23">
            <v>100</v>
          </cell>
          <cell r="F23">
            <v>100</v>
          </cell>
          <cell r="G23">
            <v>50</v>
          </cell>
          <cell r="H23">
            <v>9</v>
          </cell>
          <cell r="I23" t="str">
            <v>NE</v>
          </cell>
          <cell r="J23">
            <v>27.720000000000002</v>
          </cell>
          <cell r="K23">
            <v>15.8</v>
          </cell>
        </row>
        <row r="24">
          <cell r="B24">
            <v>27.425000000000008</v>
          </cell>
          <cell r="C24">
            <v>34.299999999999997</v>
          </cell>
          <cell r="D24">
            <v>23.2</v>
          </cell>
          <cell r="E24">
            <v>89</v>
          </cell>
          <cell r="F24">
            <v>100</v>
          </cell>
          <cell r="G24">
            <v>49</v>
          </cell>
          <cell r="H24">
            <v>19.079999999999998</v>
          </cell>
          <cell r="I24" t="str">
            <v>NE</v>
          </cell>
          <cell r="J24">
            <v>34.92</v>
          </cell>
          <cell r="K24">
            <v>0.2</v>
          </cell>
        </row>
        <row r="25">
          <cell r="B25">
            <v>26.129166666666663</v>
          </cell>
          <cell r="C25">
            <v>32.299999999999997</v>
          </cell>
          <cell r="D25">
            <v>24.2</v>
          </cell>
          <cell r="E25">
            <v>100</v>
          </cell>
          <cell r="F25">
            <v>100</v>
          </cell>
          <cell r="G25">
            <v>54</v>
          </cell>
          <cell r="H25">
            <v>22.68</v>
          </cell>
          <cell r="I25" t="str">
            <v>N</v>
          </cell>
          <cell r="J25">
            <v>51.480000000000004</v>
          </cell>
          <cell r="K25">
            <v>5.8000000000000007</v>
          </cell>
        </row>
        <row r="26">
          <cell r="B26">
            <v>24.07083333333334</v>
          </cell>
          <cell r="C26">
            <v>27.3</v>
          </cell>
          <cell r="D26">
            <v>20.9</v>
          </cell>
          <cell r="E26">
            <v>100</v>
          </cell>
          <cell r="F26">
            <v>100</v>
          </cell>
          <cell r="G26">
            <v>68</v>
          </cell>
          <cell r="H26">
            <v>17.28</v>
          </cell>
          <cell r="I26" t="str">
            <v>N</v>
          </cell>
          <cell r="J26">
            <v>33.119999999999997</v>
          </cell>
          <cell r="K26">
            <v>5.8</v>
          </cell>
        </row>
        <row r="27">
          <cell r="B27">
            <v>23.679166666666671</v>
          </cell>
          <cell r="C27">
            <v>29.8</v>
          </cell>
          <cell r="D27">
            <v>18.600000000000001</v>
          </cell>
          <cell r="E27">
            <v>99</v>
          </cell>
          <cell r="F27">
            <v>100</v>
          </cell>
          <cell r="G27">
            <v>56</v>
          </cell>
          <cell r="H27">
            <v>17.28</v>
          </cell>
          <cell r="I27" t="str">
            <v>S</v>
          </cell>
          <cell r="J27">
            <v>34.200000000000003</v>
          </cell>
          <cell r="K27">
            <v>0</v>
          </cell>
        </row>
        <row r="28">
          <cell r="B28">
            <v>25.749999999999996</v>
          </cell>
          <cell r="C28">
            <v>32</v>
          </cell>
          <cell r="D28">
            <v>21.4</v>
          </cell>
          <cell r="E28">
            <v>100</v>
          </cell>
          <cell r="F28">
            <v>100</v>
          </cell>
          <cell r="G28">
            <v>52</v>
          </cell>
          <cell r="H28">
            <v>10.8</v>
          </cell>
          <cell r="I28" t="str">
            <v>NE</v>
          </cell>
          <cell r="J28">
            <v>24.48</v>
          </cell>
          <cell r="K28">
            <v>0</v>
          </cell>
        </row>
        <row r="29">
          <cell r="B29">
            <v>26.791666666666661</v>
          </cell>
          <cell r="C29">
            <v>33.200000000000003</v>
          </cell>
          <cell r="D29">
            <v>22.7</v>
          </cell>
          <cell r="E29">
            <v>100</v>
          </cell>
          <cell r="F29">
            <v>100</v>
          </cell>
          <cell r="G29">
            <v>55</v>
          </cell>
          <cell r="H29">
            <v>10.8</v>
          </cell>
          <cell r="I29" t="str">
            <v>NE</v>
          </cell>
          <cell r="J29">
            <v>36</v>
          </cell>
          <cell r="K29">
            <v>15.4</v>
          </cell>
        </row>
        <row r="30">
          <cell r="B30">
            <v>28.445833333333336</v>
          </cell>
          <cell r="C30">
            <v>34.700000000000003</v>
          </cell>
          <cell r="D30">
            <v>23.6</v>
          </cell>
          <cell r="E30">
            <v>99</v>
          </cell>
          <cell r="F30">
            <v>100</v>
          </cell>
          <cell r="G30">
            <v>45</v>
          </cell>
          <cell r="H30">
            <v>12.24</v>
          </cell>
          <cell r="I30" t="str">
            <v>NE</v>
          </cell>
          <cell r="J30">
            <v>29.16</v>
          </cell>
          <cell r="K30">
            <v>0.2</v>
          </cell>
        </row>
        <row r="31">
          <cell r="B31">
            <v>27.999999999999996</v>
          </cell>
          <cell r="C31">
            <v>34.799999999999997</v>
          </cell>
          <cell r="D31">
            <v>22.6</v>
          </cell>
          <cell r="E31">
            <v>100</v>
          </cell>
          <cell r="F31">
            <v>100</v>
          </cell>
          <cell r="G31">
            <v>50</v>
          </cell>
          <cell r="H31">
            <v>10.08</v>
          </cell>
          <cell r="I31" t="str">
            <v>NE</v>
          </cell>
          <cell r="J31">
            <v>35.64</v>
          </cell>
          <cell r="K31">
            <v>2.2000000000000002</v>
          </cell>
        </row>
        <row r="32">
          <cell r="B32">
            <v>28.4375</v>
          </cell>
          <cell r="C32">
            <v>36.1</v>
          </cell>
          <cell r="D32">
            <v>21.7</v>
          </cell>
          <cell r="E32">
            <v>76</v>
          </cell>
          <cell r="F32">
            <v>100</v>
          </cell>
          <cell r="G32">
            <v>40</v>
          </cell>
          <cell r="H32">
            <v>13.68</v>
          </cell>
          <cell r="I32" t="str">
            <v>N</v>
          </cell>
          <cell r="J32">
            <v>28.44</v>
          </cell>
          <cell r="K32">
            <v>0</v>
          </cell>
        </row>
        <row r="33">
          <cell r="B33">
            <v>29.041666666666671</v>
          </cell>
          <cell r="C33">
            <v>35.799999999999997</v>
          </cell>
          <cell r="D33">
            <v>23.5</v>
          </cell>
          <cell r="E33">
            <v>100</v>
          </cell>
          <cell r="F33">
            <v>100</v>
          </cell>
          <cell r="G33">
            <v>43</v>
          </cell>
          <cell r="H33">
            <v>19.079999999999998</v>
          </cell>
          <cell r="I33" t="str">
            <v>NE</v>
          </cell>
          <cell r="J33">
            <v>38.519999999999996</v>
          </cell>
          <cell r="K33">
            <v>0</v>
          </cell>
        </row>
        <row r="34">
          <cell r="B34">
            <v>28.583333333333339</v>
          </cell>
          <cell r="C34">
            <v>35.1</v>
          </cell>
          <cell r="D34">
            <v>23.3</v>
          </cell>
          <cell r="E34">
            <v>95</v>
          </cell>
          <cell r="F34">
            <v>97</v>
          </cell>
          <cell r="G34">
            <v>45</v>
          </cell>
          <cell r="H34">
            <v>21.6</v>
          </cell>
          <cell r="I34" t="str">
            <v>NE</v>
          </cell>
          <cell r="J34">
            <v>41.76</v>
          </cell>
          <cell r="K34">
            <v>0</v>
          </cell>
        </row>
        <row r="35">
          <cell r="B35">
            <v>29.862500000000001</v>
          </cell>
          <cell r="C35">
            <v>35.200000000000003</v>
          </cell>
          <cell r="D35">
            <v>25.6</v>
          </cell>
          <cell r="E35">
            <v>88</v>
          </cell>
          <cell r="F35">
            <v>89</v>
          </cell>
          <cell r="G35">
            <v>41</v>
          </cell>
          <cell r="H35">
            <v>23.040000000000003</v>
          </cell>
          <cell r="I35" t="str">
            <v>N</v>
          </cell>
          <cell r="J35">
            <v>46.440000000000005</v>
          </cell>
          <cell r="K35">
            <v>0</v>
          </cell>
        </row>
        <row r="36">
          <cell r="I36" t="str">
            <v>NE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24.166666666666668</v>
          </cell>
          <cell r="C5">
            <v>31.2</v>
          </cell>
          <cell r="D5">
            <v>21.5</v>
          </cell>
          <cell r="E5">
            <v>83.916666666666671</v>
          </cell>
          <cell r="F5">
            <v>94</v>
          </cell>
          <cell r="G5">
            <v>56</v>
          </cell>
          <cell r="H5">
            <v>19.079999999999998</v>
          </cell>
          <cell r="I5" t="str">
            <v>N</v>
          </cell>
          <cell r="J5">
            <v>47.88</v>
          </cell>
          <cell r="K5">
            <v>29.2</v>
          </cell>
        </row>
        <row r="6">
          <cell r="B6">
            <v>22.533333333333335</v>
          </cell>
          <cell r="C6">
            <v>25.1</v>
          </cell>
          <cell r="D6">
            <v>20.2</v>
          </cell>
          <cell r="E6">
            <v>91.833333333333329</v>
          </cell>
          <cell r="F6">
            <v>95</v>
          </cell>
          <cell r="G6">
            <v>79</v>
          </cell>
          <cell r="H6">
            <v>6.84</v>
          </cell>
          <cell r="I6" t="str">
            <v>N</v>
          </cell>
          <cell r="J6">
            <v>18.720000000000002</v>
          </cell>
          <cell r="K6">
            <v>2.6000000000000005</v>
          </cell>
        </row>
        <row r="7">
          <cell r="B7">
            <v>23.745833333333334</v>
          </cell>
          <cell r="C7">
            <v>29.2</v>
          </cell>
          <cell r="D7">
            <v>19.7</v>
          </cell>
          <cell r="E7">
            <v>80.583333333333329</v>
          </cell>
          <cell r="F7">
            <v>95</v>
          </cell>
          <cell r="G7">
            <v>58</v>
          </cell>
          <cell r="H7">
            <v>11.16</v>
          </cell>
          <cell r="I7" t="str">
            <v>N</v>
          </cell>
          <cell r="J7">
            <v>24.840000000000003</v>
          </cell>
          <cell r="K7">
            <v>0</v>
          </cell>
        </row>
        <row r="8">
          <cell r="B8">
            <v>25.116666666666674</v>
          </cell>
          <cell r="C8">
            <v>31.2</v>
          </cell>
          <cell r="D8">
            <v>21.3</v>
          </cell>
          <cell r="E8">
            <v>73.041666666666671</v>
          </cell>
          <cell r="F8">
            <v>89</v>
          </cell>
          <cell r="G8">
            <v>48</v>
          </cell>
          <cell r="H8">
            <v>16.2</v>
          </cell>
          <cell r="I8" t="str">
            <v>N</v>
          </cell>
          <cell r="J8">
            <v>27</v>
          </cell>
          <cell r="K8">
            <v>0</v>
          </cell>
        </row>
        <row r="9">
          <cell r="B9">
            <v>25.295833333333334</v>
          </cell>
          <cell r="C9">
            <v>30.8</v>
          </cell>
          <cell r="D9">
            <v>19.3</v>
          </cell>
          <cell r="E9">
            <v>71.166666666666671</v>
          </cell>
          <cell r="F9">
            <v>91</v>
          </cell>
          <cell r="G9">
            <v>49</v>
          </cell>
          <cell r="H9">
            <v>27</v>
          </cell>
          <cell r="I9" t="str">
            <v>L</v>
          </cell>
          <cell r="J9">
            <v>48.24</v>
          </cell>
          <cell r="K9">
            <v>0</v>
          </cell>
        </row>
        <row r="10">
          <cell r="B10">
            <v>26.216666666666669</v>
          </cell>
          <cell r="C10">
            <v>32.299999999999997</v>
          </cell>
          <cell r="D10">
            <v>21.1</v>
          </cell>
          <cell r="E10">
            <v>65.958333333333329</v>
          </cell>
          <cell r="F10">
            <v>85</v>
          </cell>
          <cell r="G10">
            <v>43</v>
          </cell>
          <cell r="H10">
            <v>21.96</v>
          </cell>
          <cell r="I10" t="str">
            <v>L</v>
          </cell>
          <cell r="J10">
            <v>41.04</v>
          </cell>
          <cell r="K10">
            <v>0</v>
          </cell>
        </row>
        <row r="11">
          <cell r="B11">
            <v>24.195833333333336</v>
          </cell>
          <cell r="C11">
            <v>29.6</v>
          </cell>
          <cell r="D11">
            <v>20.8</v>
          </cell>
          <cell r="E11">
            <v>76.375</v>
          </cell>
          <cell r="F11">
            <v>92</v>
          </cell>
          <cell r="G11">
            <v>40</v>
          </cell>
          <cell r="H11">
            <v>24.840000000000003</v>
          </cell>
          <cell r="I11" t="str">
            <v>NE</v>
          </cell>
          <cell r="J11">
            <v>44.64</v>
          </cell>
          <cell r="K11">
            <v>5.4</v>
          </cell>
        </row>
        <row r="12">
          <cell r="B12">
            <v>22.858333333333331</v>
          </cell>
          <cell r="C12">
            <v>30.4</v>
          </cell>
          <cell r="D12">
            <v>18.7</v>
          </cell>
          <cell r="E12">
            <v>77.208333333333329</v>
          </cell>
          <cell r="F12">
            <v>93</v>
          </cell>
          <cell r="G12">
            <v>48</v>
          </cell>
          <cell r="H12">
            <v>29.52</v>
          </cell>
          <cell r="I12" t="str">
            <v>L</v>
          </cell>
          <cell r="J12">
            <v>55.080000000000005</v>
          </cell>
          <cell r="K12">
            <v>20.8</v>
          </cell>
        </row>
        <row r="13">
          <cell r="B13">
            <v>23.175000000000001</v>
          </cell>
          <cell r="C13">
            <v>27.8</v>
          </cell>
          <cell r="D13">
            <v>19.7</v>
          </cell>
          <cell r="E13">
            <v>81.666666666666671</v>
          </cell>
          <cell r="F13">
            <v>91</v>
          </cell>
          <cell r="G13">
            <v>66</v>
          </cell>
          <cell r="H13">
            <v>15.120000000000001</v>
          </cell>
          <cell r="I13" t="str">
            <v>N</v>
          </cell>
          <cell r="J13">
            <v>42.12</v>
          </cell>
          <cell r="K13">
            <v>1.8</v>
          </cell>
        </row>
        <row r="14">
          <cell r="B14">
            <v>24.429166666666664</v>
          </cell>
          <cell r="C14">
            <v>30.7</v>
          </cell>
          <cell r="D14">
            <v>21.4</v>
          </cell>
          <cell r="E14">
            <v>79.375</v>
          </cell>
          <cell r="F14">
            <v>92</v>
          </cell>
          <cell r="G14">
            <v>53</v>
          </cell>
          <cell r="H14">
            <v>18</v>
          </cell>
          <cell r="I14" t="str">
            <v>N</v>
          </cell>
          <cell r="J14">
            <v>36.72</v>
          </cell>
          <cell r="K14">
            <v>0.2</v>
          </cell>
        </row>
        <row r="15">
          <cell r="B15">
            <v>25.045833333333334</v>
          </cell>
          <cell r="C15">
            <v>30.5</v>
          </cell>
          <cell r="D15">
            <v>22.1</v>
          </cell>
          <cell r="E15">
            <v>79.5</v>
          </cell>
          <cell r="F15">
            <v>90</v>
          </cell>
          <cell r="G15">
            <v>58</v>
          </cell>
          <cell r="H15">
            <v>15.48</v>
          </cell>
          <cell r="I15" t="str">
            <v>N</v>
          </cell>
          <cell r="J15">
            <v>32.4</v>
          </cell>
          <cell r="K15">
            <v>0.2</v>
          </cell>
        </row>
        <row r="16">
          <cell r="B16">
            <v>24.420833333333334</v>
          </cell>
          <cell r="C16">
            <v>28.7</v>
          </cell>
          <cell r="D16">
            <v>21.6</v>
          </cell>
          <cell r="E16">
            <v>83.291666666666671</v>
          </cell>
          <cell r="F16">
            <v>95</v>
          </cell>
          <cell r="G16">
            <v>65</v>
          </cell>
          <cell r="H16">
            <v>14.4</v>
          </cell>
          <cell r="I16" t="str">
            <v>N</v>
          </cell>
          <cell r="J16">
            <v>32.04</v>
          </cell>
          <cell r="K16">
            <v>0.6</v>
          </cell>
        </row>
        <row r="17">
          <cell r="B17">
            <v>24.037500000000005</v>
          </cell>
          <cell r="C17">
            <v>29.9</v>
          </cell>
          <cell r="D17">
            <v>19.5</v>
          </cell>
          <cell r="E17">
            <v>80.416666666666671</v>
          </cell>
          <cell r="F17">
            <v>94</v>
          </cell>
          <cell r="G17">
            <v>55</v>
          </cell>
          <cell r="H17">
            <v>13.68</v>
          </cell>
          <cell r="I17" t="str">
            <v>N</v>
          </cell>
          <cell r="J17">
            <v>32.76</v>
          </cell>
          <cell r="K17">
            <v>6.3999999999999995</v>
          </cell>
        </row>
        <row r="18">
          <cell r="B18">
            <v>25.704166666666669</v>
          </cell>
          <cell r="C18">
            <v>32.5</v>
          </cell>
          <cell r="D18">
            <v>21</v>
          </cell>
          <cell r="E18">
            <v>77.875</v>
          </cell>
          <cell r="F18">
            <v>93</v>
          </cell>
          <cell r="G18">
            <v>51</v>
          </cell>
          <cell r="H18">
            <v>22.32</v>
          </cell>
          <cell r="I18" t="str">
            <v>N</v>
          </cell>
          <cell r="J18">
            <v>50.4</v>
          </cell>
          <cell r="K18">
            <v>22.6</v>
          </cell>
        </row>
        <row r="19">
          <cell r="B19">
            <v>26.762499999999999</v>
          </cell>
          <cell r="C19">
            <v>33.5</v>
          </cell>
          <cell r="D19">
            <v>21.4</v>
          </cell>
          <cell r="E19">
            <v>75.958333333333329</v>
          </cell>
          <cell r="F19">
            <v>93</v>
          </cell>
          <cell r="G19">
            <v>46</v>
          </cell>
          <cell r="H19">
            <v>16.559999999999999</v>
          </cell>
          <cell r="I19" t="str">
            <v>L</v>
          </cell>
          <cell r="J19">
            <v>28.8</v>
          </cell>
          <cell r="K19">
            <v>0</v>
          </cell>
        </row>
        <row r="20">
          <cell r="B20">
            <v>27.191666666666663</v>
          </cell>
          <cell r="C20">
            <v>32.6</v>
          </cell>
          <cell r="D20">
            <v>24</v>
          </cell>
          <cell r="E20">
            <v>70.416666666666671</v>
          </cell>
          <cell r="F20">
            <v>90</v>
          </cell>
          <cell r="G20">
            <v>49</v>
          </cell>
          <cell r="H20">
            <v>24.12</v>
          </cell>
          <cell r="I20" t="str">
            <v>L</v>
          </cell>
          <cell r="J20">
            <v>42.480000000000004</v>
          </cell>
          <cell r="K20">
            <v>5.2</v>
          </cell>
        </row>
        <row r="21">
          <cell r="B21">
            <v>24.708333333333332</v>
          </cell>
          <cell r="C21">
            <v>29.7</v>
          </cell>
          <cell r="D21">
            <v>20.6</v>
          </cell>
          <cell r="E21">
            <v>84.333333333333329</v>
          </cell>
          <cell r="F21">
            <v>95</v>
          </cell>
          <cell r="G21">
            <v>66</v>
          </cell>
          <cell r="H21">
            <v>15.840000000000002</v>
          </cell>
          <cell r="I21" t="str">
            <v>N</v>
          </cell>
          <cell r="J21">
            <v>43.92</v>
          </cell>
          <cell r="K21">
            <v>42.6</v>
          </cell>
        </row>
        <row r="22">
          <cell r="B22">
            <v>24.154166666666665</v>
          </cell>
          <cell r="C22">
            <v>31.6</v>
          </cell>
          <cell r="D22">
            <v>20.8</v>
          </cell>
          <cell r="E22">
            <v>82.75</v>
          </cell>
          <cell r="F22">
            <v>94</v>
          </cell>
          <cell r="G22">
            <v>50</v>
          </cell>
          <cell r="H22">
            <v>18.36</v>
          </cell>
          <cell r="I22" t="str">
            <v>N</v>
          </cell>
          <cell r="J22">
            <v>32.76</v>
          </cell>
          <cell r="K22">
            <v>44.8</v>
          </cell>
        </row>
        <row r="23">
          <cell r="B23">
            <v>24.399999999999995</v>
          </cell>
          <cell r="C23">
            <v>31.2</v>
          </cell>
          <cell r="D23">
            <v>20.2</v>
          </cell>
          <cell r="E23">
            <v>81.083333333333329</v>
          </cell>
          <cell r="F23">
            <v>94</v>
          </cell>
          <cell r="G23">
            <v>55</v>
          </cell>
          <cell r="H23">
            <v>12.6</v>
          </cell>
          <cell r="I23" t="str">
            <v>N</v>
          </cell>
          <cell r="J23">
            <v>50.4</v>
          </cell>
          <cell r="K23">
            <v>25.6</v>
          </cell>
        </row>
        <row r="24">
          <cell r="B24">
            <v>23.704166666666669</v>
          </cell>
          <cell r="C24">
            <v>28.3</v>
          </cell>
          <cell r="D24">
            <v>21.5</v>
          </cell>
          <cell r="E24">
            <v>84.416666666666671</v>
          </cell>
          <cell r="F24">
            <v>94</v>
          </cell>
          <cell r="G24">
            <v>69</v>
          </cell>
          <cell r="H24">
            <v>16.559999999999999</v>
          </cell>
          <cell r="I24" t="str">
            <v>NE</v>
          </cell>
          <cell r="J24">
            <v>34.92</v>
          </cell>
          <cell r="K24">
            <v>14.4</v>
          </cell>
        </row>
        <row r="25">
          <cell r="B25">
            <v>25.424999999999997</v>
          </cell>
          <cell r="C25">
            <v>29.9</v>
          </cell>
          <cell r="D25">
            <v>22.9</v>
          </cell>
          <cell r="E25">
            <v>76.625</v>
          </cell>
          <cell r="F25">
            <v>91</v>
          </cell>
          <cell r="G25">
            <v>56</v>
          </cell>
          <cell r="H25">
            <v>28.08</v>
          </cell>
          <cell r="I25" t="str">
            <v>N</v>
          </cell>
          <cell r="J25">
            <v>56.16</v>
          </cell>
          <cell r="K25">
            <v>1.5999999999999999</v>
          </cell>
        </row>
        <row r="26">
          <cell r="B26">
            <v>22.529166666666669</v>
          </cell>
          <cell r="C26">
            <v>25.7</v>
          </cell>
          <cell r="D26">
            <v>20.7</v>
          </cell>
          <cell r="E26">
            <v>91.25</v>
          </cell>
          <cell r="F26">
            <v>95</v>
          </cell>
          <cell r="G26">
            <v>76</v>
          </cell>
          <cell r="H26">
            <v>29.880000000000003</v>
          </cell>
          <cell r="I26" t="str">
            <v>N</v>
          </cell>
          <cell r="J26">
            <v>60.480000000000004</v>
          </cell>
          <cell r="K26">
            <v>40</v>
          </cell>
        </row>
        <row r="27">
          <cell r="B27">
            <v>22.841666666666669</v>
          </cell>
          <cell r="C27">
            <v>28.1</v>
          </cell>
          <cell r="D27">
            <v>20.7</v>
          </cell>
          <cell r="E27">
            <v>85.458333333333329</v>
          </cell>
          <cell r="F27">
            <v>94</v>
          </cell>
          <cell r="G27">
            <v>65</v>
          </cell>
          <cell r="H27">
            <v>16.920000000000002</v>
          </cell>
          <cell r="I27" t="str">
            <v>N</v>
          </cell>
          <cell r="J27">
            <v>29.16</v>
          </cell>
          <cell r="K27">
            <v>0.2</v>
          </cell>
        </row>
        <row r="28">
          <cell r="B28">
            <v>23.870833333333337</v>
          </cell>
          <cell r="C28">
            <v>29.1</v>
          </cell>
          <cell r="D28">
            <v>21.2</v>
          </cell>
          <cell r="E28">
            <v>83.625</v>
          </cell>
          <cell r="F28">
            <v>92</v>
          </cell>
          <cell r="G28">
            <v>64</v>
          </cell>
          <cell r="H28">
            <v>20.16</v>
          </cell>
          <cell r="I28" t="str">
            <v>SE</v>
          </cell>
          <cell r="J28">
            <v>37.800000000000004</v>
          </cell>
          <cell r="K28">
            <v>4.5999999999999996</v>
          </cell>
        </row>
        <row r="29">
          <cell r="B29">
            <v>24.970833333333335</v>
          </cell>
          <cell r="C29">
            <v>30.1</v>
          </cell>
          <cell r="D29">
            <v>21.6</v>
          </cell>
          <cell r="E29">
            <v>80.583333333333329</v>
          </cell>
          <cell r="F29">
            <v>95</v>
          </cell>
          <cell r="G29">
            <v>57</v>
          </cell>
          <cell r="H29">
            <v>15.120000000000001</v>
          </cell>
          <cell r="I29" t="str">
            <v>N</v>
          </cell>
          <cell r="J29">
            <v>30.96</v>
          </cell>
          <cell r="K29">
            <v>87.4</v>
          </cell>
        </row>
        <row r="30">
          <cell r="B30">
            <v>25.708333333333332</v>
          </cell>
          <cell r="C30">
            <v>32.200000000000003</v>
          </cell>
          <cell r="D30">
            <v>20.7</v>
          </cell>
          <cell r="E30">
            <v>73</v>
          </cell>
          <cell r="F30">
            <v>88</v>
          </cell>
          <cell r="G30">
            <v>47</v>
          </cell>
          <cell r="H30">
            <v>14.4</v>
          </cell>
          <cell r="I30" t="str">
            <v>NE</v>
          </cell>
          <cell r="J30">
            <v>29.16</v>
          </cell>
          <cell r="K30">
            <v>0.4</v>
          </cell>
        </row>
        <row r="31">
          <cell r="B31">
            <v>26.858333333333331</v>
          </cell>
          <cell r="C31">
            <v>32.9</v>
          </cell>
          <cell r="D31">
            <v>21.5</v>
          </cell>
          <cell r="E31">
            <v>68.833333333333329</v>
          </cell>
          <cell r="F31">
            <v>88</v>
          </cell>
          <cell r="G31">
            <v>45</v>
          </cell>
          <cell r="H31">
            <v>11.520000000000001</v>
          </cell>
          <cell r="I31" t="str">
            <v>N</v>
          </cell>
          <cell r="J31">
            <v>22.68</v>
          </cell>
          <cell r="K31">
            <v>0</v>
          </cell>
        </row>
        <row r="32">
          <cell r="B32">
            <v>26.954166666666666</v>
          </cell>
          <cell r="C32">
            <v>32.5</v>
          </cell>
          <cell r="D32">
            <v>21.4</v>
          </cell>
          <cell r="E32">
            <v>70.291666666666671</v>
          </cell>
          <cell r="F32">
            <v>91</v>
          </cell>
          <cell r="G32">
            <v>45</v>
          </cell>
          <cell r="H32">
            <v>18.720000000000002</v>
          </cell>
          <cell r="I32" t="str">
            <v>N</v>
          </cell>
          <cell r="J32">
            <v>38.519999999999996</v>
          </cell>
          <cell r="K32">
            <v>0</v>
          </cell>
        </row>
        <row r="33">
          <cell r="B33">
            <v>26.375</v>
          </cell>
          <cell r="C33">
            <v>33.299999999999997</v>
          </cell>
          <cell r="D33">
            <v>20.8</v>
          </cell>
          <cell r="E33">
            <v>71.875</v>
          </cell>
          <cell r="F33">
            <v>91</v>
          </cell>
          <cell r="G33">
            <v>42</v>
          </cell>
          <cell r="H33">
            <v>19.079999999999998</v>
          </cell>
          <cell r="I33" t="str">
            <v>N</v>
          </cell>
          <cell r="J33">
            <v>38.880000000000003</v>
          </cell>
          <cell r="K33">
            <v>6.6</v>
          </cell>
        </row>
        <row r="34">
          <cell r="B34">
            <v>25.987499999999997</v>
          </cell>
          <cell r="C34">
            <v>32.4</v>
          </cell>
          <cell r="D34">
            <v>22.2</v>
          </cell>
          <cell r="E34">
            <v>73.208333333333329</v>
          </cell>
          <cell r="F34">
            <v>90</v>
          </cell>
          <cell r="G34">
            <v>50</v>
          </cell>
          <cell r="H34">
            <v>21.240000000000002</v>
          </cell>
          <cell r="I34" t="str">
            <v>NE</v>
          </cell>
          <cell r="J34">
            <v>47.16</v>
          </cell>
          <cell r="K34">
            <v>0.8</v>
          </cell>
        </row>
        <row r="35">
          <cell r="B35">
            <v>26.587500000000002</v>
          </cell>
          <cell r="C35">
            <v>31.5</v>
          </cell>
          <cell r="D35">
            <v>23.6</v>
          </cell>
          <cell r="E35">
            <v>69.666666666666671</v>
          </cell>
          <cell r="F35">
            <v>84</v>
          </cell>
          <cell r="G35">
            <v>50</v>
          </cell>
          <cell r="H35">
            <v>25.92</v>
          </cell>
          <cell r="I35" t="str">
            <v>N</v>
          </cell>
          <cell r="J35">
            <v>47.88</v>
          </cell>
          <cell r="K35">
            <v>0.2</v>
          </cell>
        </row>
        <row r="36">
          <cell r="I36" t="str">
            <v>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25.158333333333335</v>
          </cell>
          <cell r="C5">
            <v>31.8</v>
          </cell>
          <cell r="D5">
            <v>20.7</v>
          </cell>
          <cell r="E5">
            <v>77.541666666666671</v>
          </cell>
          <cell r="F5">
            <v>95</v>
          </cell>
          <cell r="G5">
            <v>48</v>
          </cell>
          <cell r="H5">
            <v>13.68</v>
          </cell>
          <cell r="I5" t="str">
            <v>L</v>
          </cell>
          <cell r="J5">
            <v>23.759999999999998</v>
          </cell>
          <cell r="K5">
            <v>14</v>
          </cell>
        </row>
        <row r="6">
          <cell r="B6">
            <v>24.537499999999998</v>
          </cell>
          <cell r="C6">
            <v>29</v>
          </cell>
          <cell r="D6">
            <v>22.1</v>
          </cell>
          <cell r="E6">
            <v>82.666666666666671</v>
          </cell>
          <cell r="F6">
            <v>93</v>
          </cell>
          <cell r="G6">
            <v>65</v>
          </cell>
          <cell r="H6">
            <v>17.28</v>
          </cell>
          <cell r="I6" t="str">
            <v>NO</v>
          </cell>
          <cell r="J6">
            <v>35.64</v>
          </cell>
          <cell r="K6">
            <v>8.0000000000000036</v>
          </cell>
        </row>
        <row r="7">
          <cell r="B7">
            <v>23.808333333333337</v>
          </cell>
          <cell r="C7">
            <v>30.1</v>
          </cell>
          <cell r="D7">
            <v>21.8</v>
          </cell>
          <cell r="E7">
            <v>81.083333333333329</v>
          </cell>
          <cell r="F7">
            <v>92</v>
          </cell>
          <cell r="G7">
            <v>52</v>
          </cell>
          <cell r="H7">
            <v>14.4</v>
          </cell>
          <cell r="I7" t="str">
            <v>NO</v>
          </cell>
          <cell r="J7">
            <v>30.240000000000002</v>
          </cell>
          <cell r="K7">
            <v>3.2000000000000006</v>
          </cell>
        </row>
        <row r="8">
          <cell r="B8">
            <v>25.754166666666663</v>
          </cell>
          <cell r="C8">
            <v>33.1</v>
          </cell>
          <cell r="D8">
            <v>21.6</v>
          </cell>
          <cell r="E8">
            <v>74</v>
          </cell>
          <cell r="F8">
            <v>92</v>
          </cell>
          <cell r="G8">
            <v>38</v>
          </cell>
          <cell r="H8">
            <v>7.9200000000000008</v>
          </cell>
          <cell r="I8" t="str">
            <v>NO</v>
          </cell>
          <cell r="J8">
            <v>29.880000000000003</v>
          </cell>
          <cell r="K8">
            <v>2.1999999999999997</v>
          </cell>
        </row>
        <row r="9">
          <cell r="B9">
            <v>24.808333333333334</v>
          </cell>
          <cell r="C9">
            <v>30.1</v>
          </cell>
          <cell r="D9">
            <v>20.5</v>
          </cell>
          <cell r="E9">
            <v>75.958333333333329</v>
          </cell>
          <cell r="F9">
            <v>93</v>
          </cell>
          <cell r="G9">
            <v>51</v>
          </cell>
          <cell r="H9">
            <v>14.04</v>
          </cell>
          <cell r="I9" t="str">
            <v>L</v>
          </cell>
          <cell r="J9">
            <v>32.4</v>
          </cell>
          <cell r="K9">
            <v>1.2</v>
          </cell>
        </row>
        <row r="10">
          <cell r="B10">
            <v>25.070833333333336</v>
          </cell>
          <cell r="C10">
            <v>30.6</v>
          </cell>
          <cell r="D10">
            <v>21.1</v>
          </cell>
          <cell r="E10">
            <v>73.5</v>
          </cell>
          <cell r="F10">
            <v>90</v>
          </cell>
          <cell r="G10">
            <v>48</v>
          </cell>
          <cell r="H10">
            <v>13.68</v>
          </cell>
          <cell r="I10" t="str">
            <v>NE</v>
          </cell>
          <cell r="J10">
            <v>39.24</v>
          </cell>
          <cell r="K10">
            <v>0.60000000000000009</v>
          </cell>
        </row>
        <row r="11">
          <cell r="B11">
            <v>22.720833333333335</v>
          </cell>
          <cell r="C11">
            <v>27.7</v>
          </cell>
          <cell r="D11">
            <v>20.2</v>
          </cell>
          <cell r="E11">
            <v>84.75</v>
          </cell>
          <cell r="F11">
            <v>94</v>
          </cell>
          <cell r="G11">
            <v>60</v>
          </cell>
          <cell r="H11">
            <v>17.64</v>
          </cell>
          <cell r="I11" t="str">
            <v>L</v>
          </cell>
          <cell r="J11">
            <v>43.92</v>
          </cell>
          <cell r="K11">
            <v>0.4</v>
          </cell>
        </row>
        <row r="12">
          <cell r="B12">
            <v>22.229166666666668</v>
          </cell>
          <cell r="C12">
            <v>27.6</v>
          </cell>
          <cell r="D12">
            <v>20.2</v>
          </cell>
          <cell r="E12">
            <v>83.708333333333329</v>
          </cell>
          <cell r="F12">
            <v>93</v>
          </cell>
          <cell r="G12">
            <v>61</v>
          </cell>
          <cell r="H12">
            <v>14.04</v>
          </cell>
          <cell r="I12" t="str">
            <v>L</v>
          </cell>
          <cell r="J12">
            <v>45.36</v>
          </cell>
          <cell r="K12">
            <v>0.60000000000000009</v>
          </cell>
        </row>
        <row r="13">
          <cell r="B13">
            <v>22.720833333333335</v>
          </cell>
          <cell r="C13">
            <v>28.5</v>
          </cell>
          <cell r="D13">
            <v>20.5</v>
          </cell>
          <cell r="E13">
            <v>85.208333333333329</v>
          </cell>
          <cell r="F13">
            <v>94</v>
          </cell>
          <cell r="G13">
            <v>57</v>
          </cell>
          <cell r="H13">
            <v>12.6</v>
          </cell>
          <cell r="I13" t="str">
            <v>L</v>
          </cell>
          <cell r="J13">
            <v>38.880000000000003</v>
          </cell>
          <cell r="K13">
            <v>1.4</v>
          </cell>
        </row>
        <row r="14">
          <cell r="B14">
            <v>23.345833333333335</v>
          </cell>
          <cell r="C14">
            <v>29.8</v>
          </cell>
          <cell r="D14">
            <v>20.7</v>
          </cell>
          <cell r="E14">
            <v>84.541666666666671</v>
          </cell>
          <cell r="F14">
            <v>95</v>
          </cell>
          <cell r="G14">
            <v>55</v>
          </cell>
          <cell r="H14">
            <v>15.840000000000002</v>
          </cell>
          <cell r="I14" t="str">
            <v>L</v>
          </cell>
          <cell r="J14">
            <v>46.440000000000005</v>
          </cell>
          <cell r="K14">
            <v>1.9999999999999998</v>
          </cell>
        </row>
        <row r="15">
          <cell r="B15">
            <v>24.645833333333332</v>
          </cell>
          <cell r="C15">
            <v>32</v>
          </cell>
          <cell r="D15">
            <v>21.8</v>
          </cell>
          <cell r="E15">
            <v>80.875</v>
          </cell>
          <cell r="F15">
            <v>93</v>
          </cell>
          <cell r="G15">
            <v>41</v>
          </cell>
          <cell r="H15">
            <v>11.16</v>
          </cell>
          <cell r="I15" t="str">
            <v>NO</v>
          </cell>
          <cell r="J15">
            <v>34.200000000000003</v>
          </cell>
          <cell r="K15">
            <v>1.4</v>
          </cell>
        </row>
        <row r="16">
          <cell r="B16">
            <v>22.870833333333337</v>
          </cell>
          <cell r="C16">
            <v>27.5</v>
          </cell>
          <cell r="D16">
            <v>20.399999999999999</v>
          </cell>
          <cell r="E16">
            <v>87.375</v>
          </cell>
          <cell r="F16">
            <v>94</v>
          </cell>
          <cell r="G16">
            <v>64</v>
          </cell>
          <cell r="H16">
            <v>17.64</v>
          </cell>
          <cell r="I16" t="str">
            <v>NO</v>
          </cell>
          <cell r="J16">
            <v>40.680000000000007</v>
          </cell>
          <cell r="K16">
            <v>0.8</v>
          </cell>
        </row>
        <row r="17">
          <cell r="B17">
            <v>24.850000000000005</v>
          </cell>
          <cell r="C17">
            <v>31</v>
          </cell>
          <cell r="D17">
            <v>21.1</v>
          </cell>
          <cell r="E17">
            <v>75.875</v>
          </cell>
          <cell r="F17">
            <v>91</v>
          </cell>
          <cell r="G17">
            <v>48</v>
          </cell>
          <cell r="H17">
            <v>15.48</v>
          </cell>
          <cell r="I17" t="str">
            <v>NO</v>
          </cell>
          <cell r="J17">
            <v>37.440000000000005</v>
          </cell>
          <cell r="K17">
            <v>0.8</v>
          </cell>
        </row>
        <row r="18">
          <cell r="B18">
            <v>26.250000000000004</v>
          </cell>
          <cell r="C18">
            <v>33.799999999999997</v>
          </cell>
          <cell r="D18">
            <v>20.9</v>
          </cell>
          <cell r="E18">
            <v>72.458333333333329</v>
          </cell>
          <cell r="F18">
            <v>94</v>
          </cell>
          <cell r="G18">
            <v>37</v>
          </cell>
          <cell r="H18">
            <v>6.84</v>
          </cell>
          <cell r="I18" t="str">
            <v>O</v>
          </cell>
          <cell r="J18">
            <v>34.56</v>
          </cell>
          <cell r="K18">
            <v>0.8</v>
          </cell>
        </row>
        <row r="19">
          <cell r="B19">
            <v>27.133333333333336</v>
          </cell>
          <cell r="C19">
            <v>33.4</v>
          </cell>
          <cell r="D19">
            <v>23.1</v>
          </cell>
          <cell r="E19">
            <v>72.375</v>
          </cell>
          <cell r="F19">
            <v>91</v>
          </cell>
          <cell r="G19">
            <v>44</v>
          </cell>
          <cell r="H19">
            <v>11.879999999999999</v>
          </cell>
          <cell r="I19" t="str">
            <v>L</v>
          </cell>
          <cell r="J19">
            <v>23.759999999999998</v>
          </cell>
          <cell r="K19">
            <v>0.60000000000000009</v>
          </cell>
        </row>
        <row r="20">
          <cell r="B20">
            <v>27.55416666666666</v>
          </cell>
          <cell r="C20">
            <v>34.1</v>
          </cell>
          <cell r="D20">
            <v>22.5</v>
          </cell>
          <cell r="E20">
            <v>66.958333333333329</v>
          </cell>
          <cell r="F20">
            <v>92</v>
          </cell>
          <cell r="G20">
            <v>41</v>
          </cell>
          <cell r="H20">
            <v>10.08</v>
          </cell>
          <cell r="I20" t="str">
            <v>L</v>
          </cell>
          <cell r="J20">
            <v>21.6</v>
          </cell>
          <cell r="K20">
            <v>0.4</v>
          </cell>
        </row>
        <row r="21">
          <cell r="B21">
            <v>27.104166666666661</v>
          </cell>
          <cell r="C21">
            <v>34.4</v>
          </cell>
          <cell r="D21">
            <v>20.6</v>
          </cell>
          <cell r="E21">
            <v>71.333333333333329</v>
          </cell>
          <cell r="F21">
            <v>95</v>
          </cell>
          <cell r="G21">
            <v>42</v>
          </cell>
          <cell r="H21">
            <v>15.48</v>
          </cell>
          <cell r="I21" t="str">
            <v>SO</v>
          </cell>
          <cell r="J21">
            <v>63.360000000000007</v>
          </cell>
          <cell r="K21">
            <v>0.4</v>
          </cell>
        </row>
        <row r="22">
          <cell r="B22">
            <v>25.270833333333329</v>
          </cell>
          <cell r="C22">
            <v>32.1</v>
          </cell>
          <cell r="D22">
            <v>20.7</v>
          </cell>
          <cell r="E22">
            <v>71.958333333333329</v>
          </cell>
          <cell r="F22">
            <v>95</v>
          </cell>
          <cell r="G22">
            <v>40</v>
          </cell>
          <cell r="H22">
            <v>7.5600000000000005</v>
          </cell>
          <cell r="I22" t="str">
            <v>L</v>
          </cell>
          <cell r="J22">
            <v>43.56</v>
          </cell>
          <cell r="K22">
            <v>0.8</v>
          </cell>
        </row>
        <row r="23">
          <cell r="B23">
            <v>25.029166666666672</v>
          </cell>
          <cell r="C23">
            <v>33.4</v>
          </cell>
          <cell r="D23">
            <v>21.2</v>
          </cell>
          <cell r="E23">
            <v>78.375</v>
          </cell>
          <cell r="F23">
            <v>94</v>
          </cell>
          <cell r="G23">
            <v>43</v>
          </cell>
          <cell r="H23">
            <v>17.64</v>
          </cell>
          <cell r="I23" t="str">
            <v>NE</v>
          </cell>
          <cell r="J23">
            <v>34.200000000000003</v>
          </cell>
          <cell r="K23">
            <v>56.2</v>
          </cell>
        </row>
        <row r="24">
          <cell r="B24">
            <v>24.395833333333339</v>
          </cell>
          <cell r="C24">
            <v>30.3</v>
          </cell>
          <cell r="D24">
            <v>21.9</v>
          </cell>
          <cell r="E24">
            <v>83.583333333333329</v>
          </cell>
          <cell r="F24">
            <v>93</v>
          </cell>
          <cell r="G24">
            <v>59</v>
          </cell>
          <cell r="H24">
            <v>12.24</v>
          </cell>
          <cell r="I24" t="str">
            <v>NO</v>
          </cell>
          <cell r="J24">
            <v>38.880000000000003</v>
          </cell>
          <cell r="K24">
            <v>4.4000000000000004</v>
          </cell>
        </row>
        <row r="25">
          <cell r="B25">
            <v>24.645833333333332</v>
          </cell>
          <cell r="C25">
            <v>30.2</v>
          </cell>
          <cell r="D25">
            <v>22.2</v>
          </cell>
          <cell r="E25">
            <v>82.5</v>
          </cell>
          <cell r="F25">
            <v>95</v>
          </cell>
          <cell r="G25">
            <v>56</v>
          </cell>
          <cell r="H25">
            <v>19.079999999999998</v>
          </cell>
          <cell r="I25" t="str">
            <v>NO</v>
          </cell>
          <cell r="J25">
            <v>51.84</v>
          </cell>
          <cell r="K25">
            <v>33</v>
          </cell>
        </row>
        <row r="26">
          <cell r="B26">
            <v>25.245833333333337</v>
          </cell>
          <cell r="C26">
            <v>29.6</v>
          </cell>
          <cell r="D26">
            <v>23.5</v>
          </cell>
          <cell r="E26">
            <v>76.958333333333329</v>
          </cell>
          <cell r="F26">
            <v>90</v>
          </cell>
          <cell r="G26">
            <v>57</v>
          </cell>
          <cell r="H26">
            <v>21.96</v>
          </cell>
          <cell r="I26" t="str">
            <v>O</v>
          </cell>
          <cell r="J26">
            <v>43.2</v>
          </cell>
          <cell r="K26">
            <v>0</v>
          </cell>
        </row>
        <row r="27">
          <cell r="B27">
            <v>23.641666666666669</v>
          </cell>
          <cell r="C27">
            <v>29</v>
          </cell>
          <cell r="D27">
            <v>22.1</v>
          </cell>
          <cell r="E27">
            <v>85.166666666666671</v>
          </cell>
          <cell r="F27">
            <v>93</v>
          </cell>
          <cell r="G27">
            <v>61</v>
          </cell>
          <cell r="H27">
            <v>7.9200000000000008</v>
          </cell>
          <cell r="I27" t="str">
            <v>O</v>
          </cell>
          <cell r="J27">
            <v>23.400000000000002</v>
          </cell>
          <cell r="K27">
            <v>6.2</v>
          </cell>
        </row>
        <row r="28">
          <cell r="B28">
            <v>24.079166666666666</v>
          </cell>
          <cell r="C28">
            <v>29.9</v>
          </cell>
          <cell r="D28">
            <v>22.1</v>
          </cell>
          <cell r="E28">
            <v>82.791666666666671</v>
          </cell>
          <cell r="F28">
            <v>94</v>
          </cell>
          <cell r="G28">
            <v>57</v>
          </cell>
          <cell r="H28">
            <v>12.24</v>
          </cell>
          <cell r="I28" t="str">
            <v>L</v>
          </cell>
          <cell r="J28">
            <v>30.96</v>
          </cell>
          <cell r="K28">
            <v>6.0000000000000018</v>
          </cell>
        </row>
        <row r="29">
          <cell r="B29">
            <v>24.558333333333334</v>
          </cell>
          <cell r="C29">
            <v>31.7</v>
          </cell>
          <cell r="D29">
            <v>21.1</v>
          </cell>
          <cell r="E29">
            <v>81.625</v>
          </cell>
          <cell r="F29">
            <v>94</v>
          </cell>
          <cell r="G29">
            <v>52</v>
          </cell>
          <cell r="H29">
            <v>11.879999999999999</v>
          </cell>
          <cell r="I29" t="str">
            <v>SO</v>
          </cell>
          <cell r="J29">
            <v>52.2</v>
          </cell>
          <cell r="K29">
            <v>4.6000000000000005</v>
          </cell>
        </row>
        <row r="30">
          <cell r="B30">
            <v>26.650000000000002</v>
          </cell>
          <cell r="C30">
            <v>34.6</v>
          </cell>
          <cell r="D30">
            <v>20.6</v>
          </cell>
          <cell r="E30">
            <v>71.166666666666671</v>
          </cell>
          <cell r="F30">
            <v>95</v>
          </cell>
          <cell r="G30">
            <v>32</v>
          </cell>
          <cell r="H30">
            <v>10.08</v>
          </cell>
          <cell r="I30" t="str">
            <v>NE</v>
          </cell>
          <cell r="J30">
            <v>27.36</v>
          </cell>
          <cell r="K30">
            <v>5.200000000000002</v>
          </cell>
        </row>
        <row r="31">
          <cell r="B31">
            <v>27.891666666666669</v>
          </cell>
          <cell r="C31">
            <v>35.5</v>
          </cell>
          <cell r="D31">
            <v>20.8</v>
          </cell>
          <cell r="E31">
            <v>62.333333333333336</v>
          </cell>
          <cell r="F31">
            <v>91</v>
          </cell>
          <cell r="G31">
            <v>27</v>
          </cell>
          <cell r="H31">
            <v>19.440000000000001</v>
          </cell>
          <cell r="I31" t="str">
            <v>O</v>
          </cell>
          <cell r="J31">
            <v>31.680000000000003</v>
          </cell>
          <cell r="K31">
            <v>0.8</v>
          </cell>
        </row>
        <row r="32">
          <cell r="B32">
            <v>28.412500000000005</v>
          </cell>
          <cell r="C32">
            <v>35.700000000000003</v>
          </cell>
          <cell r="D32">
            <v>20.5</v>
          </cell>
          <cell r="E32">
            <v>55.708333333333336</v>
          </cell>
          <cell r="F32">
            <v>91</v>
          </cell>
          <cell r="G32">
            <v>19</v>
          </cell>
          <cell r="H32">
            <v>14.4</v>
          </cell>
          <cell r="I32" t="str">
            <v>SO</v>
          </cell>
          <cell r="J32">
            <v>28.8</v>
          </cell>
          <cell r="K32">
            <v>0.4</v>
          </cell>
        </row>
        <row r="33">
          <cell r="B33">
            <v>25.279166666666669</v>
          </cell>
          <cell r="C33">
            <v>33.799999999999997</v>
          </cell>
          <cell r="D33">
            <v>20.8</v>
          </cell>
          <cell r="E33">
            <v>69.666666666666671</v>
          </cell>
          <cell r="F33">
            <v>86</v>
          </cell>
          <cell r="G33">
            <v>40</v>
          </cell>
          <cell r="H33">
            <v>18</v>
          </cell>
          <cell r="I33" t="str">
            <v>SO</v>
          </cell>
          <cell r="J33">
            <v>51.480000000000004</v>
          </cell>
          <cell r="K33">
            <v>0.60000000000000009</v>
          </cell>
        </row>
        <row r="34">
          <cell r="B34">
            <v>26.520833333333329</v>
          </cell>
          <cell r="C34">
            <v>34.5</v>
          </cell>
          <cell r="D34">
            <v>21.4</v>
          </cell>
          <cell r="E34">
            <v>68.166666666666671</v>
          </cell>
          <cell r="F34">
            <v>91</v>
          </cell>
          <cell r="G34">
            <v>34</v>
          </cell>
          <cell r="H34">
            <v>16.559999999999999</v>
          </cell>
          <cell r="I34" t="str">
            <v>NO</v>
          </cell>
          <cell r="J34">
            <v>37.800000000000004</v>
          </cell>
          <cell r="K34">
            <v>0.2</v>
          </cell>
        </row>
        <row r="35">
          <cell r="B35">
            <v>26.116666666666671</v>
          </cell>
          <cell r="C35">
            <v>32.4</v>
          </cell>
          <cell r="D35">
            <v>22.3</v>
          </cell>
          <cell r="E35">
            <v>71.5</v>
          </cell>
          <cell r="F35">
            <v>93</v>
          </cell>
          <cell r="G35">
            <v>39</v>
          </cell>
          <cell r="H35">
            <v>11.520000000000001</v>
          </cell>
          <cell r="I35" t="str">
            <v>NO</v>
          </cell>
          <cell r="J35">
            <v>29.880000000000003</v>
          </cell>
          <cell r="K35">
            <v>2.6</v>
          </cell>
        </row>
        <row r="36">
          <cell r="I36" t="str">
            <v>L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22.733333333333331</v>
          </cell>
          <cell r="C5">
            <v>29.2</v>
          </cell>
          <cell r="D5">
            <v>19</v>
          </cell>
          <cell r="E5">
            <v>84.083333333333329</v>
          </cell>
          <cell r="F5">
            <v>95</v>
          </cell>
          <cell r="G5">
            <v>51</v>
          </cell>
          <cell r="H5">
            <v>11.520000000000001</v>
          </cell>
          <cell r="I5" t="str">
            <v>L</v>
          </cell>
          <cell r="J5">
            <v>30.96</v>
          </cell>
          <cell r="K5">
            <v>0</v>
          </cell>
        </row>
        <row r="6">
          <cell r="B6">
            <v>22.258333333333336</v>
          </cell>
          <cell r="C6">
            <v>27.9</v>
          </cell>
          <cell r="D6">
            <v>18.8</v>
          </cell>
          <cell r="E6">
            <v>86.625</v>
          </cell>
          <cell r="F6">
            <v>95</v>
          </cell>
          <cell r="G6">
            <v>65</v>
          </cell>
          <cell r="H6">
            <v>20.88</v>
          </cell>
          <cell r="I6" t="str">
            <v>O</v>
          </cell>
          <cell r="J6">
            <v>43.2</v>
          </cell>
          <cell r="K6">
            <v>0</v>
          </cell>
        </row>
        <row r="7">
          <cell r="B7">
            <v>21.537499999999998</v>
          </cell>
          <cell r="C7">
            <v>26.2</v>
          </cell>
          <cell r="D7">
            <v>19.5</v>
          </cell>
          <cell r="E7">
            <v>88.208333333333329</v>
          </cell>
          <cell r="F7">
            <v>96</v>
          </cell>
          <cell r="G7">
            <v>69</v>
          </cell>
          <cell r="H7">
            <v>22.68</v>
          </cell>
          <cell r="I7" t="str">
            <v>NO</v>
          </cell>
          <cell r="J7">
            <v>38.159999999999997</v>
          </cell>
          <cell r="K7">
            <v>0</v>
          </cell>
        </row>
        <row r="8">
          <cell r="B8">
            <v>23.004166666666666</v>
          </cell>
          <cell r="C8">
            <v>28</v>
          </cell>
          <cell r="D8">
            <v>20</v>
          </cell>
          <cell r="E8">
            <v>81.875</v>
          </cell>
          <cell r="F8">
            <v>94</v>
          </cell>
          <cell r="G8">
            <v>58</v>
          </cell>
          <cell r="H8">
            <v>1.8</v>
          </cell>
          <cell r="I8" t="str">
            <v>N</v>
          </cell>
          <cell r="J8">
            <v>25.2</v>
          </cell>
          <cell r="K8">
            <v>0</v>
          </cell>
        </row>
        <row r="9">
          <cell r="B9">
            <v>22.245833333333334</v>
          </cell>
          <cell r="C9">
            <v>26.3</v>
          </cell>
          <cell r="D9">
            <v>19.399999999999999</v>
          </cell>
          <cell r="E9">
            <v>85.5</v>
          </cell>
          <cell r="F9">
            <v>95</v>
          </cell>
          <cell r="G9">
            <v>66</v>
          </cell>
          <cell r="H9">
            <v>6.48</v>
          </cell>
          <cell r="I9" t="str">
            <v>NE</v>
          </cell>
          <cell r="J9">
            <v>37.080000000000005</v>
          </cell>
          <cell r="K9">
            <v>0</v>
          </cell>
        </row>
        <row r="10">
          <cell r="B10">
            <v>22.491666666666671</v>
          </cell>
          <cell r="C10">
            <v>28</v>
          </cell>
          <cell r="D10">
            <v>18.899999999999999</v>
          </cell>
          <cell r="E10">
            <v>81.583333333333329</v>
          </cell>
          <cell r="F10">
            <v>95</v>
          </cell>
          <cell r="G10">
            <v>56</v>
          </cell>
          <cell r="H10">
            <v>17.64</v>
          </cell>
          <cell r="I10" t="str">
            <v>L</v>
          </cell>
          <cell r="J10">
            <v>34.92</v>
          </cell>
          <cell r="K10">
            <v>0.2</v>
          </cell>
        </row>
        <row r="11">
          <cell r="B11">
            <v>21.983333333333334</v>
          </cell>
          <cell r="C11">
            <v>28.2</v>
          </cell>
          <cell r="D11">
            <v>18.7</v>
          </cell>
          <cell r="E11">
            <v>80.541666666666671</v>
          </cell>
          <cell r="F11">
            <v>94</v>
          </cell>
          <cell r="G11">
            <v>49</v>
          </cell>
          <cell r="H11">
            <v>11.879999999999999</v>
          </cell>
          <cell r="I11" t="str">
            <v>NE</v>
          </cell>
          <cell r="J11">
            <v>33.480000000000004</v>
          </cell>
          <cell r="K11">
            <v>0</v>
          </cell>
        </row>
        <row r="12">
          <cell r="B12">
            <v>20.254166666666663</v>
          </cell>
          <cell r="C12">
            <v>25.5</v>
          </cell>
          <cell r="D12">
            <v>18</v>
          </cell>
          <cell r="E12">
            <v>88.5</v>
          </cell>
          <cell r="F12">
            <v>95</v>
          </cell>
          <cell r="G12">
            <v>65</v>
          </cell>
          <cell r="H12">
            <v>16.559999999999999</v>
          </cell>
          <cell r="I12" t="str">
            <v>NE</v>
          </cell>
          <cell r="J12">
            <v>36</v>
          </cell>
          <cell r="K12">
            <v>0</v>
          </cell>
        </row>
        <row r="13">
          <cell r="B13">
            <v>20.908333333333335</v>
          </cell>
          <cell r="C13">
            <v>27.3</v>
          </cell>
          <cell r="D13">
            <v>18.5</v>
          </cell>
          <cell r="E13">
            <v>87.166666666666671</v>
          </cell>
          <cell r="F13">
            <v>94</v>
          </cell>
          <cell r="G13">
            <v>62</v>
          </cell>
          <cell r="H13">
            <v>25.56</v>
          </cell>
          <cell r="I13" t="str">
            <v>N</v>
          </cell>
          <cell r="J13">
            <v>47.519999999999996</v>
          </cell>
          <cell r="K13">
            <v>0</v>
          </cell>
        </row>
        <row r="14">
          <cell r="B14">
            <v>21.595833333333335</v>
          </cell>
          <cell r="C14">
            <v>28.2</v>
          </cell>
          <cell r="D14">
            <v>19.2</v>
          </cell>
          <cell r="E14">
            <v>86.833333333333329</v>
          </cell>
          <cell r="F14">
            <v>95</v>
          </cell>
          <cell r="G14">
            <v>55</v>
          </cell>
          <cell r="H14">
            <v>17.28</v>
          </cell>
          <cell r="I14" t="str">
            <v>N</v>
          </cell>
          <cell r="J14">
            <v>40.32</v>
          </cell>
          <cell r="K14">
            <v>0</v>
          </cell>
        </row>
        <row r="15">
          <cell r="B15">
            <v>22.216666666666665</v>
          </cell>
          <cell r="C15">
            <v>27.6</v>
          </cell>
          <cell r="D15">
            <v>19.600000000000001</v>
          </cell>
          <cell r="E15">
            <v>86.208333333333329</v>
          </cell>
          <cell r="F15">
            <v>95</v>
          </cell>
          <cell r="G15">
            <v>56</v>
          </cell>
          <cell r="H15">
            <v>20.52</v>
          </cell>
          <cell r="I15" t="str">
            <v>NO</v>
          </cell>
          <cell r="J15">
            <v>38.159999999999997</v>
          </cell>
          <cell r="K15">
            <v>0</v>
          </cell>
        </row>
        <row r="16">
          <cell r="B16">
            <v>22.020833333333332</v>
          </cell>
          <cell r="C16">
            <v>26.5</v>
          </cell>
          <cell r="D16">
            <v>18.7</v>
          </cell>
          <cell r="E16">
            <v>84.75</v>
          </cell>
          <cell r="F16">
            <v>96</v>
          </cell>
          <cell r="G16">
            <v>62</v>
          </cell>
          <cell r="H16">
            <v>18.720000000000002</v>
          </cell>
          <cell r="I16" t="str">
            <v>NO</v>
          </cell>
          <cell r="J16">
            <v>36.36</v>
          </cell>
          <cell r="K16">
            <v>0</v>
          </cell>
        </row>
        <row r="17">
          <cell r="B17">
            <v>22.495833333333337</v>
          </cell>
          <cell r="C17">
            <v>27.6</v>
          </cell>
          <cell r="D17">
            <v>19.399999999999999</v>
          </cell>
          <cell r="E17">
            <v>83.416666666666671</v>
          </cell>
          <cell r="F17">
            <v>95</v>
          </cell>
          <cell r="G17">
            <v>58</v>
          </cell>
          <cell r="H17">
            <v>23.759999999999998</v>
          </cell>
          <cell r="I17" t="str">
            <v>NO</v>
          </cell>
          <cell r="J17">
            <v>41.04</v>
          </cell>
          <cell r="K17">
            <v>0</v>
          </cell>
        </row>
        <row r="18">
          <cell r="B18">
            <v>24.574999999999999</v>
          </cell>
          <cell r="C18">
            <v>30.7</v>
          </cell>
          <cell r="D18">
            <v>20</v>
          </cell>
          <cell r="E18">
            <v>75.458333333333329</v>
          </cell>
          <cell r="F18">
            <v>94</v>
          </cell>
          <cell r="G18">
            <v>44</v>
          </cell>
          <cell r="H18">
            <v>0</v>
          </cell>
          <cell r="I18" t="str">
            <v>SE</v>
          </cell>
          <cell r="J18">
            <v>17.64</v>
          </cell>
          <cell r="K18">
            <v>0</v>
          </cell>
        </row>
        <row r="19">
          <cell r="B19">
            <v>24.666666666666668</v>
          </cell>
          <cell r="C19">
            <v>28.6</v>
          </cell>
          <cell r="D19">
            <v>21</v>
          </cell>
          <cell r="E19">
            <v>77.083333333333329</v>
          </cell>
          <cell r="F19">
            <v>91</v>
          </cell>
          <cell r="G19">
            <v>60</v>
          </cell>
          <cell r="H19">
            <v>12.96</v>
          </cell>
          <cell r="I19" t="str">
            <v>SE</v>
          </cell>
          <cell r="J19">
            <v>27.720000000000002</v>
          </cell>
          <cell r="K19">
            <v>0</v>
          </cell>
        </row>
        <row r="20">
          <cell r="B20">
            <v>24.883333333333329</v>
          </cell>
          <cell r="C20">
            <v>30.7</v>
          </cell>
          <cell r="D20">
            <v>20.9</v>
          </cell>
          <cell r="E20">
            <v>76.625</v>
          </cell>
          <cell r="F20">
            <v>93</v>
          </cell>
          <cell r="G20">
            <v>53</v>
          </cell>
          <cell r="H20">
            <v>3.6</v>
          </cell>
          <cell r="I20" t="str">
            <v>L</v>
          </cell>
          <cell r="J20">
            <v>22.68</v>
          </cell>
          <cell r="K20">
            <v>16.599999999999998</v>
          </cell>
        </row>
        <row r="21">
          <cell r="B21">
            <v>24.787499999999998</v>
          </cell>
          <cell r="C21">
            <v>30.3</v>
          </cell>
          <cell r="D21">
            <v>21.5</v>
          </cell>
          <cell r="E21">
            <v>75.25</v>
          </cell>
          <cell r="F21">
            <v>90</v>
          </cell>
          <cell r="G21">
            <v>51</v>
          </cell>
          <cell r="H21">
            <v>4.32</v>
          </cell>
          <cell r="I21" t="str">
            <v>O</v>
          </cell>
          <cell r="J21">
            <v>24.840000000000003</v>
          </cell>
          <cell r="K21">
            <v>0</v>
          </cell>
        </row>
        <row r="22">
          <cell r="B22">
            <v>23.754166666666663</v>
          </cell>
          <cell r="C22">
            <v>29.8</v>
          </cell>
          <cell r="D22">
            <v>18.899999999999999</v>
          </cell>
          <cell r="E22">
            <v>73.458333333333329</v>
          </cell>
          <cell r="F22">
            <v>94</v>
          </cell>
          <cell r="G22">
            <v>44</v>
          </cell>
          <cell r="H22">
            <v>24.48</v>
          </cell>
          <cell r="I22" t="str">
            <v>NE</v>
          </cell>
          <cell r="J22">
            <v>41.04</v>
          </cell>
          <cell r="K22">
            <v>0</v>
          </cell>
        </row>
        <row r="23">
          <cell r="B23">
            <v>22.850000000000005</v>
          </cell>
          <cell r="C23">
            <v>29.6</v>
          </cell>
          <cell r="D23">
            <v>20</v>
          </cell>
          <cell r="E23">
            <v>82.708333333333329</v>
          </cell>
          <cell r="F23">
            <v>94</v>
          </cell>
          <cell r="G23">
            <v>52</v>
          </cell>
          <cell r="H23">
            <v>5.04</v>
          </cell>
          <cell r="I23" t="str">
            <v>N</v>
          </cell>
          <cell r="J23">
            <v>31.680000000000003</v>
          </cell>
          <cell r="K23">
            <v>0.2</v>
          </cell>
        </row>
        <row r="24">
          <cell r="B24">
            <v>23.608333333333334</v>
          </cell>
          <cell r="C24">
            <v>29.9</v>
          </cell>
          <cell r="D24">
            <v>20.3</v>
          </cell>
          <cell r="E24">
            <v>79.875</v>
          </cell>
          <cell r="F24">
            <v>94</v>
          </cell>
          <cell r="G24">
            <v>49</v>
          </cell>
          <cell r="H24">
            <v>15.48</v>
          </cell>
          <cell r="I24" t="str">
            <v>N</v>
          </cell>
          <cell r="J24">
            <v>34.56</v>
          </cell>
          <cell r="K24">
            <v>0</v>
          </cell>
        </row>
        <row r="25">
          <cell r="B25">
            <v>22.945833333333336</v>
          </cell>
          <cell r="C25">
            <v>29.2</v>
          </cell>
          <cell r="D25">
            <v>20.5</v>
          </cell>
          <cell r="E25">
            <v>83</v>
          </cell>
          <cell r="F25">
            <v>95</v>
          </cell>
          <cell r="G25">
            <v>54</v>
          </cell>
          <cell r="H25">
            <v>35.64</v>
          </cell>
          <cell r="I25" t="str">
            <v>N</v>
          </cell>
          <cell r="J25">
            <v>57.24</v>
          </cell>
          <cell r="K25">
            <v>5.0000000000000009</v>
          </cell>
        </row>
        <row r="26">
          <cell r="B26">
            <v>22.133333333333329</v>
          </cell>
          <cell r="C26">
            <v>27.5</v>
          </cell>
          <cell r="D26">
            <v>20.6</v>
          </cell>
          <cell r="E26">
            <v>85.791666666666671</v>
          </cell>
          <cell r="F26">
            <v>95</v>
          </cell>
          <cell r="G26">
            <v>63</v>
          </cell>
          <cell r="H26">
            <v>28.44</v>
          </cell>
          <cell r="I26" t="str">
            <v>N</v>
          </cell>
          <cell r="J26">
            <v>47.519999999999996</v>
          </cell>
          <cell r="K26">
            <v>15.6</v>
          </cell>
        </row>
        <row r="27">
          <cell r="B27">
            <v>21.783333333333331</v>
          </cell>
          <cell r="C27">
            <v>24.9</v>
          </cell>
          <cell r="D27">
            <v>20.100000000000001</v>
          </cell>
          <cell r="E27">
            <v>89.833333333333329</v>
          </cell>
          <cell r="F27">
            <v>94</v>
          </cell>
          <cell r="G27">
            <v>78</v>
          </cell>
          <cell r="H27">
            <v>16.559999999999999</v>
          </cell>
          <cell r="I27" t="str">
            <v>O</v>
          </cell>
          <cell r="J27">
            <v>34.56</v>
          </cell>
          <cell r="K27">
            <v>4</v>
          </cell>
        </row>
        <row r="28">
          <cell r="B28">
            <v>22.733333333333331</v>
          </cell>
          <cell r="C28">
            <v>28.7</v>
          </cell>
          <cell r="D28">
            <v>20.2</v>
          </cell>
          <cell r="E28">
            <v>85.791666666666671</v>
          </cell>
          <cell r="F28">
            <v>95</v>
          </cell>
          <cell r="G28">
            <v>55</v>
          </cell>
          <cell r="H28">
            <v>18</v>
          </cell>
          <cell r="I28" t="str">
            <v>N</v>
          </cell>
          <cell r="J28">
            <v>41.04</v>
          </cell>
          <cell r="K28">
            <v>12</v>
          </cell>
        </row>
        <row r="29">
          <cell r="B29">
            <v>22.241666666666664</v>
          </cell>
          <cell r="C29">
            <v>28.8</v>
          </cell>
          <cell r="D29">
            <v>19.8</v>
          </cell>
          <cell r="E29">
            <v>85.083333333333329</v>
          </cell>
          <cell r="F29">
            <v>95</v>
          </cell>
          <cell r="G29">
            <v>55</v>
          </cell>
          <cell r="H29">
            <v>23.759999999999998</v>
          </cell>
          <cell r="I29" t="str">
            <v>NE</v>
          </cell>
          <cell r="J29">
            <v>43.92</v>
          </cell>
          <cell r="K29">
            <v>13.800000000000002</v>
          </cell>
        </row>
        <row r="30">
          <cell r="B30">
            <v>24.587499999999995</v>
          </cell>
          <cell r="C30">
            <v>31.1</v>
          </cell>
          <cell r="D30">
            <v>19.399999999999999</v>
          </cell>
          <cell r="E30">
            <v>72.375</v>
          </cell>
          <cell r="F30">
            <v>92</v>
          </cell>
          <cell r="G30">
            <v>38</v>
          </cell>
          <cell r="H30">
            <v>12.6</v>
          </cell>
          <cell r="I30" t="str">
            <v>L</v>
          </cell>
          <cell r="J30">
            <v>31.680000000000003</v>
          </cell>
          <cell r="K30">
            <v>0</v>
          </cell>
        </row>
        <row r="31">
          <cell r="B31">
            <v>26.179166666666671</v>
          </cell>
          <cell r="C31">
            <v>31.9</v>
          </cell>
          <cell r="D31">
            <v>20.7</v>
          </cell>
          <cell r="E31">
            <v>62.208333333333336</v>
          </cell>
          <cell r="F31">
            <v>86</v>
          </cell>
          <cell r="G31">
            <v>30</v>
          </cell>
          <cell r="H31">
            <v>6.48</v>
          </cell>
          <cell r="I31" t="str">
            <v>NE</v>
          </cell>
          <cell r="J31">
            <v>40.680000000000007</v>
          </cell>
          <cell r="K31">
            <v>0</v>
          </cell>
        </row>
        <row r="32">
          <cell r="B32">
            <v>26.483333333333331</v>
          </cell>
          <cell r="C32">
            <v>32</v>
          </cell>
          <cell r="D32">
            <v>20.399999999999999</v>
          </cell>
          <cell r="E32">
            <v>55.125</v>
          </cell>
          <cell r="F32">
            <v>82</v>
          </cell>
          <cell r="G32">
            <v>29</v>
          </cell>
          <cell r="H32">
            <v>7.5600000000000005</v>
          </cell>
          <cell r="I32" t="str">
            <v>N</v>
          </cell>
          <cell r="J32">
            <v>23.400000000000002</v>
          </cell>
          <cell r="K32">
            <v>0</v>
          </cell>
        </row>
        <row r="33">
          <cell r="B33">
            <v>24.104166666666668</v>
          </cell>
          <cell r="C33">
            <v>30.3</v>
          </cell>
          <cell r="D33">
            <v>20.9</v>
          </cell>
          <cell r="E33">
            <v>73.791666666666671</v>
          </cell>
          <cell r="F33">
            <v>91</v>
          </cell>
          <cell r="G33">
            <v>45</v>
          </cell>
          <cell r="H33">
            <v>20.52</v>
          </cell>
          <cell r="I33" t="str">
            <v>NO</v>
          </cell>
          <cell r="J33">
            <v>37.440000000000005</v>
          </cell>
          <cell r="K33">
            <v>9</v>
          </cell>
        </row>
        <row r="34">
          <cell r="B34">
            <v>22.762500000000006</v>
          </cell>
          <cell r="C34">
            <v>30</v>
          </cell>
          <cell r="D34">
            <v>18.600000000000001</v>
          </cell>
          <cell r="E34">
            <v>78.333333333333329</v>
          </cell>
          <cell r="F34">
            <v>93</v>
          </cell>
          <cell r="G34">
            <v>52</v>
          </cell>
          <cell r="H34">
            <v>15.48</v>
          </cell>
          <cell r="I34" t="str">
            <v>N</v>
          </cell>
          <cell r="J34">
            <v>43.56</v>
          </cell>
          <cell r="K34">
            <v>24.4</v>
          </cell>
        </row>
        <row r="35">
          <cell r="B35">
            <v>23.395833333333339</v>
          </cell>
          <cell r="C35">
            <v>29.8</v>
          </cell>
          <cell r="D35">
            <v>19.7</v>
          </cell>
          <cell r="E35">
            <v>75.541666666666671</v>
          </cell>
          <cell r="F35">
            <v>94</v>
          </cell>
          <cell r="G35">
            <v>39</v>
          </cell>
          <cell r="H35">
            <v>25.2</v>
          </cell>
          <cell r="I35" t="str">
            <v>NO</v>
          </cell>
          <cell r="J35">
            <v>43.92</v>
          </cell>
          <cell r="K35">
            <v>4.4000000000000004</v>
          </cell>
        </row>
        <row r="36">
          <cell r="I36" t="str">
            <v>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27.170833333333331</v>
          </cell>
          <cell r="C5">
            <v>30.4</v>
          </cell>
          <cell r="D5">
            <v>24.9</v>
          </cell>
          <cell r="E5">
            <v>70.083333333333329</v>
          </cell>
          <cell r="F5">
            <v>86</v>
          </cell>
          <cell r="G5">
            <v>60</v>
          </cell>
          <cell r="H5">
            <v>15.48</v>
          </cell>
          <cell r="I5" t="str">
            <v>SO</v>
          </cell>
          <cell r="J5">
            <v>33.840000000000003</v>
          </cell>
          <cell r="K5">
            <v>0</v>
          </cell>
        </row>
        <row r="6">
          <cell r="B6">
            <v>23.316666666666666</v>
          </cell>
          <cell r="C6">
            <v>28.8</v>
          </cell>
          <cell r="D6">
            <v>19</v>
          </cell>
          <cell r="E6">
            <v>68.375</v>
          </cell>
          <cell r="F6">
            <v>81</v>
          </cell>
          <cell r="G6">
            <v>52</v>
          </cell>
          <cell r="H6">
            <v>14.76</v>
          </cell>
          <cell r="I6" t="str">
            <v>SO</v>
          </cell>
          <cell r="J6">
            <v>34.92</v>
          </cell>
          <cell r="K6">
            <v>0</v>
          </cell>
        </row>
        <row r="7">
          <cell r="B7">
            <v>24.045833333333334</v>
          </cell>
          <cell r="C7">
            <v>28.3</v>
          </cell>
          <cell r="D7">
            <v>20.8</v>
          </cell>
          <cell r="E7">
            <v>67.5</v>
          </cell>
          <cell r="F7">
            <v>85</v>
          </cell>
          <cell r="G7">
            <v>53</v>
          </cell>
          <cell r="H7">
            <v>13.32</v>
          </cell>
          <cell r="I7" t="str">
            <v>SO</v>
          </cell>
          <cell r="J7">
            <v>26.28</v>
          </cell>
          <cell r="K7">
            <v>0.2</v>
          </cell>
        </row>
        <row r="8">
          <cell r="B8">
            <v>27.291666666666661</v>
          </cell>
          <cell r="C8">
            <v>32.700000000000003</v>
          </cell>
          <cell r="D8">
            <v>22.6</v>
          </cell>
          <cell r="E8">
            <v>62.541666666666664</v>
          </cell>
          <cell r="F8">
            <v>86</v>
          </cell>
          <cell r="G8">
            <v>45</v>
          </cell>
          <cell r="H8">
            <v>7.2</v>
          </cell>
          <cell r="I8" t="str">
            <v>N</v>
          </cell>
          <cell r="J8">
            <v>18.36</v>
          </cell>
          <cell r="K8">
            <v>0</v>
          </cell>
        </row>
        <row r="9">
          <cell r="B9">
            <v>28.975000000000005</v>
          </cell>
          <cell r="C9">
            <v>35.299999999999997</v>
          </cell>
          <cell r="D9">
            <v>24.6</v>
          </cell>
          <cell r="E9">
            <v>68.333333333333329</v>
          </cell>
          <cell r="F9">
            <v>91</v>
          </cell>
          <cell r="G9">
            <v>42</v>
          </cell>
          <cell r="H9">
            <v>12.6</v>
          </cell>
          <cell r="I9" t="str">
            <v>NO</v>
          </cell>
          <cell r="J9">
            <v>32.4</v>
          </cell>
          <cell r="K9">
            <v>1</v>
          </cell>
        </row>
        <row r="10">
          <cell r="B10">
            <v>28.379166666666663</v>
          </cell>
          <cell r="C10">
            <v>34.1</v>
          </cell>
          <cell r="D10">
            <v>24.1</v>
          </cell>
          <cell r="E10">
            <v>72.083333333333329</v>
          </cell>
          <cell r="F10">
            <v>90</v>
          </cell>
          <cell r="G10">
            <v>45</v>
          </cell>
          <cell r="H10">
            <v>13.32</v>
          </cell>
          <cell r="I10" t="str">
            <v>L</v>
          </cell>
          <cell r="J10">
            <v>26.64</v>
          </cell>
          <cell r="K10">
            <v>0</v>
          </cell>
        </row>
        <row r="11">
          <cell r="B11">
            <v>27.204166666666669</v>
          </cell>
          <cell r="C11">
            <v>32.1</v>
          </cell>
          <cell r="D11">
            <v>23.6</v>
          </cell>
          <cell r="E11">
            <v>74.041666666666671</v>
          </cell>
          <cell r="F11">
            <v>88</v>
          </cell>
          <cell r="G11">
            <v>52</v>
          </cell>
          <cell r="H11">
            <v>19.079999999999998</v>
          </cell>
          <cell r="I11" t="str">
            <v>L</v>
          </cell>
          <cell r="J11">
            <v>43.2</v>
          </cell>
          <cell r="K11">
            <v>0</v>
          </cell>
        </row>
        <row r="12">
          <cell r="B12">
            <v>27.049999999999997</v>
          </cell>
          <cell r="C12">
            <v>32.299999999999997</v>
          </cell>
          <cell r="D12">
            <v>23.7</v>
          </cell>
          <cell r="E12">
            <v>72.875</v>
          </cell>
          <cell r="F12">
            <v>88</v>
          </cell>
          <cell r="G12">
            <v>48</v>
          </cell>
          <cell r="H12">
            <v>14.4</v>
          </cell>
          <cell r="I12" t="str">
            <v>L</v>
          </cell>
          <cell r="J12">
            <v>36</v>
          </cell>
          <cell r="K12">
            <v>1.4</v>
          </cell>
        </row>
        <row r="13">
          <cell r="B13">
            <v>26.404166666666669</v>
          </cell>
          <cell r="C13">
            <v>32.9</v>
          </cell>
          <cell r="D13">
            <v>21.4</v>
          </cell>
          <cell r="E13">
            <v>76.5</v>
          </cell>
          <cell r="F13">
            <v>91</v>
          </cell>
          <cell r="G13">
            <v>52</v>
          </cell>
          <cell r="H13">
            <v>14.04</v>
          </cell>
          <cell r="I13" t="str">
            <v>N</v>
          </cell>
          <cell r="J13">
            <v>63</v>
          </cell>
          <cell r="K13">
            <v>1.6</v>
          </cell>
        </row>
        <row r="14">
          <cell r="B14">
            <v>28.033333333333331</v>
          </cell>
          <cell r="C14">
            <v>33</v>
          </cell>
          <cell r="D14">
            <v>24.3</v>
          </cell>
          <cell r="E14">
            <v>73.833333333333329</v>
          </cell>
          <cell r="F14">
            <v>90</v>
          </cell>
          <cell r="G14">
            <v>48</v>
          </cell>
          <cell r="H14">
            <v>10.08</v>
          </cell>
          <cell r="I14" t="str">
            <v>L</v>
          </cell>
          <cell r="J14">
            <v>29.16</v>
          </cell>
          <cell r="K14">
            <v>0.2</v>
          </cell>
        </row>
        <row r="15">
          <cell r="B15">
            <v>28.437499999999996</v>
          </cell>
          <cell r="C15">
            <v>32.799999999999997</v>
          </cell>
          <cell r="D15">
            <v>24.7</v>
          </cell>
          <cell r="E15">
            <v>72.083333333333329</v>
          </cell>
          <cell r="F15">
            <v>87</v>
          </cell>
          <cell r="G15">
            <v>53</v>
          </cell>
          <cell r="H15">
            <v>12.24</v>
          </cell>
          <cell r="I15" t="str">
            <v>NO</v>
          </cell>
          <cell r="J15">
            <v>27.36</v>
          </cell>
          <cell r="K15">
            <v>0</v>
          </cell>
        </row>
        <row r="16">
          <cell r="B16">
            <v>25.954166666666669</v>
          </cell>
          <cell r="C16">
            <v>29.3</v>
          </cell>
          <cell r="D16">
            <v>22.4</v>
          </cell>
          <cell r="E16">
            <v>79.541666666666671</v>
          </cell>
          <cell r="F16">
            <v>94</v>
          </cell>
          <cell r="G16">
            <v>57</v>
          </cell>
          <cell r="H16">
            <v>15.840000000000002</v>
          </cell>
          <cell r="I16" t="str">
            <v>N</v>
          </cell>
          <cell r="J16">
            <v>50.04</v>
          </cell>
          <cell r="K16">
            <v>65.400000000000006</v>
          </cell>
        </row>
        <row r="17">
          <cell r="B17">
            <v>26.658333333333335</v>
          </cell>
          <cell r="C17">
            <v>31.7</v>
          </cell>
          <cell r="D17">
            <v>23.2</v>
          </cell>
          <cell r="E17">
            <v>80.5</v>
          </cell>
          <cell r="F17">
            <v>92</v>
          </cell>
          <cell r="G17">
            <v>62</v>
          </cell>
          <cell r="H17">
            <v>10.08</v>
          </cell>
          <cell r="I17" t="str">
            <v>L</v>
          </cell>
          <cell r="J17">
            <v>29.880000000000003</v>
          </cell>
          <cell r="K17">
            <v>0</v>
          </cell>
        </row>
        <row r="18">
          <cell r="B18">
            <v>28.866666666666664</v>
          </cell>
          <cell r="C18">
            <v>34.299999999999997</v>
          </cell>
          <cell r="D18">
            <v>25.7</v>
          </cell>
          <cell r="E18">
            <v>74.875</v>
          </cell>
          <cell r="F18">
            <v>90</v>
          </cell>
          <cell r="G18">
            <v>51</v>
          </cell>
          <cell r="H18">
            <v>8.64</v>
          </cell>
          <cell r="I18" t="str">
            <v>O</v>
          </cell>
          <cell r="J18">
            <v>23.040000000000003</v>
          </cell>
          <cell r="K18">
            <v>0</v>
          </cell>
        </row>
        <row r="19">
          <cell r="B19">
            <v>28.758333333333336</v>
          </cell>
          <cell r="C19">
            <v>34.200000000000003</v>
          </cell>
          <cell r="D19">
            <v>26.1</v>
          </cell>
          <cell r="E19">
            <v>78.458333333333329</v>
          </cell>
          <cell r="F19">
            <v>93</v>
          </cell>
          <cell r="G19">
            <v>51</v>
          </cell>
          <cell r="H19">
            <v>7.9200000000000008</v>
          </cell>
          <cell r="I19" t="str">
            <v>L</v>
          </cell>
          <cell r="J19">
            <v>23.759999999999998</v>
          </cell>
          <cell r="K19">
            <v>0</v>
          </cell>
        </row>
        <row r="20">
          <cell r="B20">
            <v>28.524999999999995</v>
          </cell>
          <cell r="C20">
            <v>33.5</v>
          </cell>
          <cell r="D20">
            <v>26.4</v>
          </cell>
          <cell r="E20">
            <v>75.458333333333329</v>
          </cell>
          <cell r="F20">
            <v>86</v>
          </cell>
          <cell r="G20">
            <v>55</v>
          </cell>
          <cell r="H20">
            <v>9.3600000000000012</v>
          </cell>
          <cell r="I20" t="str">
            <v>L</v>
          </cell>
          <cell r="J20">
            <v>38.519999999999996</v>
          </cell>
          <cell r="K20">
            <v>1</v>
          </cell>
        </row>
        <row r="21">
          <cell r="B21">
            <v>27.950000000000003</v>
          </cell>
          <cell r="C21">
            <v>31.5</v>
          </cell>
          <cell r="D21">
            <v>23.7</v>
          </cell>
          <cell r="E21">
            <v>77.25</v>
          </cell>
          <cell r="F21">
            <v>92</v>
          </cell>
          <cell r="G21">
            <v>61</v>
          </cell>
          <cell r="H21">
            <v>12.96</v>
          </cell>
          <cell r="I21" t="str">
            <v>SE</v>
          </cell>
          <cell r="J21">
            <v>55.800000000000004</v>
          </cell>
          <cell r="K21">
            <v>4.8</v>
          </cell>
        </row>
        <row r="22">
          <cell r="B22">
            <v>25.758333333333336</v>
          </cell>
          <cell r="C22">
            <v>30.7</v>
          </cell>
          <cell r="D22">
            <v>22.3</v>
          </cell>
          <cell r="E22">
            <v>81.458333333333329</v>
          </cell>
          <cell r="F22">
            <v>93</v>
          </cell>
          <cell r="G22">
            <v>59</v>
          </cell>
          <cell r="H22">
            <v>15.840000000000002</v>
          </cell>
          <cell r="I22" t="str">
            <v>NO</v>
          </cell>
          <cell r="J22">
            <v>38.880000000000003</v>
          </cell>
          <cell r="K22">
            <v>29.599999999999998</v>
          </cell>
        </row>
        <row r="23">
          <cell r="B23">
            <v>27.050000000000011</v>
          </cell>
          <cell r="C23">
            <v>33.200000000000003</v>
          </cell>
          <cell r="D23">
            <v>23.4</v>
          </cell>
          <cell r="E23">
            <v>76.958333333333329</v>
          </cell>
          <cell r="F23">
            <v>92</v>
          </cell>
          <cell r="G23">
            <v>51</v>
          </cell>
          <cell r="H23">
            <v>9.3600000000000012</v>
          </cell>
          <cell r="I23" t="str">
            <v>NO</v>
          </cell>
          <cell r="J23">
            <v>19.8</v>
          </cell>
          <cell r="K23">
            <v>0</v>
          </cell>
        </row>
        <row r="24">
          <cell r="B24">
            <v>28.783333333333331</v>
          </cell>
          <cell r="C24">
            <v>33.700000000000003</v>
          </cell>
          <cell r="D24">
            <v>25.3</v>
          </cell>
          <cell r="E24">
            <v>72</v>
          </cell>
          <cell r="F24">
            <v>87</v>
          </cell>
          <cell r="G24">
            <v>48</v>
          </cell>
          <cell r="H24">
            <v>16.920000000000002</v>
          </cell>
          <cell r="I24" t="str">
            <v>N</v>
          </cell>
          <cell r="J24">
            <v>40.32</v>
          </cell>
          <cell r="K24">
            <v>0</v>
          </cell>
        </row>
        <row r="25">
          <cell r="B25">
            <v>27.887500000000003</v>
          </cell>
          <cell r="C25">
            <v>32.200000000000003</v>
          </cell>
          <cell r="D25">
            <v>25.2</v>
          </cell>
          <cell r="E25">
            <v>75.375</v>
          </cell>
          <cell r="F25">
            <v>89</v>
          </cell>
          <cell r="G25">
            <v>57</v>
          </cell>
          <cell r="H25">
            <v>25.2</v>
          </cell>
          <cell r="I25" t="str">
            <v>N</v>
          </cell>
          <cell r="J25">
            <v>61.2</v>
          </cell>
          <cell r="K25">
            <v>1.4</v>
          </cell>
        </row>
        <row r="26">
          <cell r="B26">
            <v>25.054166666666671</v>
          </cell>
          <cell r="C26">
            <v>28.6</v>
          </cell>
          <cell r="D26">
            <v>22.9</v>
          </cell>
          <cell r="E26">
            <v>86.416666666666671</v>
          </cell>
          <cell r="F26">
            <v>92</v>
          </cell>
          <cell r="G26">
            <v>74</v>
          </cell>
          <cell r="H26">
            <v>14.04</v>
          </cell>
          <cell r="I26" t="str">
            <v>NO</v>
          </cell>
          <cell r="J26">
            <v>36.36</v>
          </cell>
          <cell r="K26">
            <v>5</v>
          </cell>
        </row>
        <row r="27">
          <cell r="B27">
            <v>23.779166666666672</v>
          </cell>
          <cell r="C27">
            <v>27.9</v>
          </cell>
          <cell r="D27">
            <v>21.9</v>
          </cell>
          <cell r="E27">
            <v>76.583333333333329</v>
          </cell>
          <cell r="F27">
            <v>89</v>
          </cell>
          <cell r="G27">
            <v>55</v>
          </cell>
          <cell r="H27">
            <v>17.64</v>
          </cell>
          <cell r="I27" t="str">
            <v>SO</v>
          </cell>
          <cell r="J27">
            <v>42.12</v>
          </cell>
          <cell r="K27">
            <v>0</v>
          </cell>
        </row>
        <row r="28">
          <cell r="B28">
            <v>25.970833333333331</v>
          </cell>
          <cell r="C28">
            <v>31.1</v>
          </cell>
          <cell r="D28">
            <v>22.2</v>
          </cell>
          <cell r="E28">
            <v>71.625</v>
          </cell>
          <cell r="F28">
            <v>87</v>
          </cell>
          <cell r="G28">
            <v>57</v>
          </cell>
          <cell r="H28">
            <v>9.7200000000000006</v>
          </cell>
          <cell r="I28" t="str">
            <v>O</v>
          </cell>
          <cell r="J28">
            <v>24.12</v>
          </cell>
          <cell r="K28">
            <v>0</v>
          </cell>
        </row>
        <row r="29">
          <cell r="B29">
            <v>27.45</v>
          </cell>
          <cell r="C29">
            <v>32.9</v>
          </cell>
          <cell r="D29">
            <v>24.4</v>
          </cell>
          <cell r="E29">
            <v>77.75</v>
          </cell>
          <cell r="F29">
            <v>89</v>
          </cell>
          <cell r="G29">
            <v>56</v>
          </cell>
          <cell r="H29">
            <v>9</v>
          </cell>
          <cell r="I29" t="str">
            <v>L</v>
          </cell>
          <cell r="J29">
            <v>33.840000000000003</v>
          </cell>
          <cell r="K29">
            <v>0</v>
          </cell>
        </row>
        <row r="30">
          <cell r="B30">
            <v>28.716666666666669</v>
          </cell>
          <cell r="C30">
            <v>34.5</v>
          </cell>
          <cell r="D30">
            <v>24.4</v>
          </cell>
          <cell r="E30">
            <v>72.875</v>
          </cell>
          <cell r="F30">
            <v>87</v>
          </cell>
          <cell r="G30">
            <v>48</v>
          </cell>
          <cell r="H30">
            <v>10.8</v>
          </cell>
          <cell r="I30" t="str">
            <v>NE</v>
          </cell>
          <cell r="J30">
            <v>24.12</v>
          </cell>
          <cell r="K30">
            <v>0</v>
          </cell>
        </row>
        <row r="31">
          <cell r="B31">
            <v>29.454166666666669</v>
          </cell>
          <cell r="C31">
            <v>34.9</v>
          </cell>
          <cell r="D31">
            <v>24.8</v>
          </cell>
          <cell r="E31">
            <v>65.708333333333329</v>
          </cell>
          <cell r="F31">
            <v>84</v>
          </cell>
          <cell r="G31">
            <v>43</v>
          </cell>
          <cell r="H31">
            <v>9.7200000000000006</v>
          </cell>
          <cell r="I31" t="str">
            <v>NE</v>
          </cell>
          <cell r="J31">
            <v>25.56</v>
          </cell>
          <cell r="K31">
            <v>0</v>
          </cell>
        </row>
        <row r="32">
          <cell r="B32">
            <v>30.095833333333342</v>
          </cell>
          <cell r="C32">
            <v>35.5</v>
          </cell>
          <cell r="D32">
            <v>26.6</v>
          </cell>
          <cell r="E32">
            <v>64.75</v>
          </cell>
          <cell r="F32">
            <v>78</v>
          </cell>
          <cell r="G32">
            <v>49</v>
          </cell>
          <cell r="H32">
            <v>8.64</v>
          </cell>
          <cell r="I32" t="str">
            <v>N</v>
          </cell>
          <cell r="J32">
            <v>45</v>
          </cell>
          <cell r="K32">
            <v>0</v>
          </cell>
        </row>
        <row r="33">
          <cell r="B33">
            <v>30.074999999999992</v>
          </cell>
          <cell r="C33">
            <v>36</v>
          </cell>
          <cell r="D33">
            <v>26.6</v>
          </cell>
          <cell r="E33">
            <v>69.916666666666671</v>
          </cell>
          <cell r="F33">
            <v>87</v>
          </cell>
          <cell r="G33">
            <v>47</v>
          </cell>
          <cell r="H33">
            <v>11.879999999999999</v>
          </cell>
          <cell r="I33" t="str">
            <v>NO</v>
          </cell>
          <cell r="J33">
            <v>30.240000000000002</v>
          </cell>
          <cell r="K33">
            <v>0</v>
          </cell>
        </row>
        <row r="34">
          <cell r="B34">
            <v>30.787499999999991</v>
          </cell>
          <cell r="C34">
            <v>36.200000000000003</v>
          </cell>
          <cell r="D34">
            <v>26.8</v>
          </cell>
          <cell r="E34">
            <v>65.75</v>
          </cell>
          <cell r="F34">
            <v>85</v>
          </cell>
          <cell r="G34">
            <v>42</v>
          </cell>
          <cell r="H34">
            <v>14.04</v>
          </cell>
          <cell r="I34" t="str">
            <v>N</v>
          </cell>
          <cell r="J34">
            <v>39.6</v>
          </cell>
          <cell r="K34">
            <v>0</v>
          </cell>
        </row>
        <row r="35">
          <cell r="B35">
            <v>30.150000000000002</v>
          </cell>
          <cell r="C35">
            <v>35.799999999999997</v>
          </cell>
          <cell r="D35">
            <v>26.2</v>
          </cell>
          <cell r="E35">
            <v>66.166666666666671</v>
          </cell>
          <cell r="F35">
            <v>82</v>
          </cell>
          <cell r="G35">
            <v>43</v>
          </cell>
          <cell r="H35">
            <v>14.76</v>
          </cell>
          <cell r="I35" t="str">
            <v>N</v>
          </cell>
          <cell r="J35">
            <v>41.76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tabSelected="1" zoomScale="90" zoomScaleNormal="90" workbookViewId="0">
      <selection activeCell="Z35" sqref="Z35"/>
    </sheetView>
  </sheetViews>
  <sheetFormatPr defaultRowHeight="12.75" x14ac:dyDescent="0.2"/>
  <cols>
    <col min="1" max="1" width="19.140625" style="2" bestFit="1" customWidth="1"/>
    <col min="2" max="27" width="5.42578125" style="2" customWidth="1"/>
    <col min="28" max="28" width="6.140625" style="2" customWidth="1"/>
    <col min="29" max="29" width="6" style="2" customWidth="1"/>
    <col min="30" max="30" width="5.85546875" style="2" customWidth="1"/>
    <col min="31" max="31" width="6" style="2" customWidth="1"/>
    <col min="32" max="32" width="5.710937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88" t="s">
        <v>22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</row>
    <row r="2" spans="1:34" s="4" customFormat="1" ht="20.100000000000001" customHeight="1" x14ac:dyDescent="0.2">
      <c r="A2" s="89" t="s">
        <v>21</v>
      </c>
      <c r="B2" s="87" t="s">
        <v>61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7"/>
    </row>
    <row r="3" spans="1:34" s="5" customFormat="1" ht="20.100000000000001" customHeight="1" x14ac:dyDescent="0.2">
      <c r="A3" s="89"/>
      <c r="B3" s="86">
        <v>1</v>
      </c>
      <c r="C3" s="86">
        <f>SUM(B3+1)</f>
        <v>2</v>
      </c>
      <c r="D3" s="86">
        <f t="shared" ref="D3:AD3" si="0">SUM(C3+1)</f>
        <v>3</v>
      </c>
      <c r="E3" s="86">
        <f t="shared" si="0"/>
        <v>4</v>
      </c>
      <c r="F3" s="86">
        <f t="shared" si="0"/>
        <v>5</v>
      </c>
      <c r="G3" s="86">
        <f t="shared" si="0"/>
        <v>6</v>
      </c>
      <c r="H3" s="86">
        <f t="shared" si="0"/>
        <v>7</v>
      </c>
      <c r="I3" s="86">
        <f t="shared" si="0"/>
        <v>8</v>
      </c>
      <c r="J3" s="86">
        <f t="shared" si="0"/>
        <v>9</v>
      </c>
      <c r="K3" s="86">
        <f t="shared" si="0"/>
        <v>10</v>
      </c>
      <c r="L3" s="86">
        <f t="shared" si="0"/>
        <v>11</v>
      </c>
      <c r="M3" s="86">
        <f t="shared" si="0"/>
        <v>12</v>
      </c>
      <c r="N3" s="86">
        <f t="shared" si="0"/>
        <v>13</v>
      </c>
      <c r="O3" s="86">
        <f t="shared" si="0"/>
        <v>14</v>
      </c>
      <c r="P3" s="86">
        <f t="shared" si="0"/>
        <v>15</v>
      </c>
      <c r="Q3" s="86">
        <f t="shared" si="0"/>
        <v>16</v>
      </c>
      <c r="R3" s="86">
        <f t="shared" si="0"/>
        <v>17</v>
      </c>
      <c r="S3" s="86">
        <f t="shared" si="0"/>
        <v>18</v>
      </c>
      <c r="T3" s="86">
        <f t="shared" si="0"/>
        <v>19</v>
      </c>
      <c r="U3" s="86">
        <f t="shared" si="0"/>
        <v>20</v>
      </c>
      <c r="V3" s="86">
        <f t="shared" si="0"/>
        <v>21</v>
      </c>
      <c r="W3" s="86">
        <f t="shared" si="0"/>
        <v>22</v>
      </c>
      <c r="X3" s="86">
        <f t="shared" si="0"/>
        <v>23</v>
      </c>
      <c r="Y3" s="86">
        <f t="shared" si="0"/>
        <v>24</v>
      </c>
      <c r="Z3" s="86">
        <f t="shared" si="0"/>
        <v>25</v>
      </c>
      <c r="AA3" s="86">
        <f t="shared" si="0"/>
        <v>26</v>
      </c>
      <c r="AB3" s="86">
        <f t="shared" si="0"/>
        <v>27</v>
      </c>
      <c r="AC3" s="86">
        <f t="shared" si="0"/>
        <v>28</v>
      </c>
      <c r="AD3" s="86">
        <f t="shared" si="0"/>
        <v>29</v>
      </c>
      <c r="AE3" s="86">
        <v>30</v>
      </c>
      <c r="AF3" s="86">
        <v>31</v>
      </c>
      <c r="AG3" s="45" t="s">
        <v>40</v>
      </c>
      <c r="AH3" s="8"/>
    </row>
    <row r="4" spans="1:34" s="5" customFormat="1" ht="20.100000000000001" customHeight="1" x14ac:dyDescent="0.2">
      <c r="A4" s="89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45" t="s">
        <v>39</v>
      </c>
      <c r="AH4" s="8"/>
    </row>
    <row r="5" spans="1:34" s="5" customFormat="1" ht="20.100000000000001" customHeight="1" x14ac:dyDescent="0.2">
      <c r="A5" s="16" t="s">
        <v>47</v>
      </c>
      <c r="B5" s="17">
        <f>[1]Dezembro!$B$5</f>
        <v>25.879166666666663</v>
      </c>
      <c r="C5" s="17">
        <f>[1]Dezembro!$B$6</f>
        <v>26.291666666666668</v>
      </c>
      <c r="D5" s="17">
        <f>[1]Dezembro!$B$7</f>
        <v>24.762500000000003</v>
      </c>
      <c r="E5" s="17">
        <f>[1]Dezembro!$B$8</f>
        <v>24.991666666666664</v>
      </c>
      <c r="F5" s="17">
        <f>[1]Dezembro!$B$9</f>
        <v>23.687500000000004</v>
      </c>
      <c r="G5" s="17">
        <f>[1]Dezembro!$B$10</f>
        <v>25.687499999999989</v>
      </c>
      <c r="H5" s="17">
        <f>[1]Dezembro!$B$11</f>
        <v>25.758333333333329</v>
      </c>
      <c r="I5" s="17">
        <f>[1]Dezembro!$B$12</f>
        <v>24.504166666666663</v>
      </c>
      <c r="J5" s="17">
        <f>[1]Dezembro!$B$13</f>
        <v>24.416666666666668</v>
      </c>
      <c r="K5" s="17">
        <f>[1]Dezembro!$B$14</f>
        <v>25.100000000000005</v>
      </c>
      <c r="L5" s="17">
        <f>[1]Dezembro!$B$15</f>
        <v>26.362500000000008</v>
      </c>
      <c r="M5" s="17">
        <f>[1]Dezembro!$B$16</f>
        <v>25.787500000000005</v>
      </c>
      <c r="N5" s="17">
        <f>[1]Dezembro!$B$17</f>
        <v>24.320833333333336</v>
      </c>
      <c r="O5" s="17">
        <f>[1]Dezembro!$B$18</f>
        <v>26.875</v>
      </c>
      <c r="P5" s="17">
        <f>[1]Dezembro!$B$19</f>
        <v>27.45</v>
      </c>
      <c r="Q5" s="17">
        <f>[1]Dezembro!$B$20</f>
        <v>27.591666666666665</v>
      </c>
      <c r="R5" s="17">
        <f>[1]Dezembro!$B$21</f>
        <v>27.458333333333339</v>
      </c>
      <c r="S5" s="17">
        <f>[1]Dezembro!$B$22</f>
        <v>26.162499999999998</v>
      </c>
      <c r="T5" s="17">
        <f>[1]Dezembro!$B$23</f>
        <v>26.833333333333332</v>
      </c>
      <c r="U5" s="17">
        <f>[1]Dezembro!$B$24</f>
        <v>26.254166666666674</v>
      </c>
      <c r="V5" s="17">
        <f>[1]Dezembro!$B$25</f>
        <v>26.895833333333339</v>
      </c>
      <c r="W5" s="17">
        <f>[1]Dezembro!$B$26</f>
        <v>26.612500000000001</v>
      </c>
      <c r="X5" s="17">
        <f>[1]Dezembro!$B$27</f>
        <v>25.554166666666664</v>
      </c>
      <c r="Y5" s="17">
        <f>[1]Dezembro!$B$28</f>
        <v>24.45</v>
      </c>
      <c r="Z5" s="17">
        <f>[1]Dezembro!$B$29</f>
        <v>26.591666666666669</v>
      </c>
      <c r="AA5" s="17">
        <f>[1]Dezembro!$B$30</f>
        <v>28.112499999999997</v>
      </c>
      <c r="AB5" s="17">
        <f>[1]Dezembro!$B$31</f>
        <v>28.8125</v>
      </c>
      <c r="AC5" s="17">
        <f>[1]Dezembro!$B$32</f>
        <v>29.283333333333335</v>
      </c>
      <c r="AD5" s="17">
        <f>[1]Dezembro!$B$33</f>
        <v>28.6875</v>
      </c>
      <c r="AE5" s="17">
        <f>[1]Dezembro!$B$34</f>
        <v>26.208333333333325</v>
      </c>
      <c r="AF5" s="17">
        <f>[1]Dezembro!$B$35</f>
        <v>27.599999999999998</v>
      </c>
      <c r="AG5" s="46">
        <f>AVERAGE(B5:AF5)</f>
        <v>26.289784946236558</v>
      </c>
      <c r="AH5" s="8"/>
    </row>
    <row r="6" spans="1:34" ht="17.100000000000001" customHeight="1" x14ac:dyDescent="0.2">
      <c r="A6" s="16" t="s">
        <v>0</v>
      </c>
      <c r="B6" s="18">
        <f>[2]Dezembro!$B$5</f>
        <v>23.454166666666666</v>
      </c>
      <c r="C6" s="18">
        <f>[2]Dezembro!$B$6</f>
        <v>21.904166666666658</v>
      </c>
      <c r="D6" s="18">
        <f>[2]Dezembro!$B$7</f>
        <v>21.512500000000003</v>
      </c>
      <c r="E6" s="18">
        <f>[2]Dezembro!$B$8</f>
        <v>24.733333333333334</v>
      </c>
      <c r="F6" s="18">
        <f>[2]Dezembro!$B$9</f>
        <v>22.879166666666663</v>
      </c>
      <c r="G6" s="18">
        <f>[2]Dezembro!$B$10</f>
        <v>24.279166666666665</v>
      </c>
      <c r="H6" s="18">
        <f>[2]Dezembro!$B$11</f>
        <v>24.92916666666666</v>
      </c>
      <c r="I6" s="18">
        <f>[2]Dezembro!$B$12</f>
        <v>22.704347826086963</v>
      </c>
      <c r="J6" s="18">
        <f>[2]Dezembro!$B$13</f>
        <v>22.770833333333332</v>
      </c>
      <c r="K6" s="18">
        <f>[2]Dezembro!$B$14</f>
        <v>24.345833333333331</v>
      </c>
      <c r="L6" s="18">
        <f>[2]Dezembro!$B$15</f>
        <v>24.454166666666669</v>
      </c>
      <c r="M6" s="18">
        <f>[2]Dezembro!$B$16</f>
        <v>25.333333333333339</v>
      </c>
      <c r="N6" s="18">
        <f>[2]Dezembro!$B$17</f>
        <v>25.033333333333328</v>
      </c>
      <c r="O6" s="18">
        <f>[2]Dezembro!$B$18</f>
        <v>26.512500000000003</v>
      </c>
      <c r="P6" s="18">
        <f>[2]Dezembro!$B$19</f>
        <v>25.845833333333335</v>
      </c>
      <c r="Q6" s="18">
        <f>[2]Dezembro!$B$20</f>
        <v>25.195833333333336</v>
      </c>
      <c r="R6" s="18">
        <f>[2]Dezembro!$B$21</f>
        <v>23.349999999999998</v>
      </c>
      <c r="S6" s="18">
        <f>[2]Dezembro!$B$22</f>
        <v>23.454166666666666</v>
      </c>
      <c r="T6" s="18">
        <f>[2]Dezembro!$B$23</f>
        <v>26.025000000000002</v>
      </c>
      <c r="U6" s="18">
        <f>[2]Dezembro!$B$24</f>
        <v>26.483333333333331</v>
      </c>
      <c r="V6" s="18">
        <f>[2]Dezembro!$B$25</f>
        <v>24.929166666666671</v>
      </c>
      <c r="W6" s="18">
        <f>[2]Dezembro!$B$26</f>
        <v>22.379166666666663</v>
      </c>
      <c r="X6" s="18">
        <f>[2]Dezembro!$B$27</f>
        <v>22.470833333333331</v>
      </c>
      <c r="Y6" s="18">
        <f>[2]Dezembro!$B$28</f>
        <v>22.608333333333331</v>
      </c>
      <c r="Z6" s="18">
        <f>[2]Dezembro!$B$29</f>
        <v>24.750000000000004</v>
      </c>
      <c r="AA6" s="18">
        <f>[2]Dezembro!$B$30</f>
        <v>26.650000000000002</v>
      </c>
      <c r="AB6" s="18">
        <f>[2]Dezembro!$B$31</f>
        <v>26.358333333333338</v>
      </c>
      <c r="AC6" s="18">
        <f>[2]Dezembro!$B$32</f>
        <v>26.995833333333334</v>
      </c>
      <c r="AD6" s="18">
        <f>[2]Dezembro!$B$33</f>
        <v>27.299999999999997</v>
      </c>
      <c r="AE6" s="18">
        <f>[2]Dezembro!$B$34</f>
        <v>25.554166666666671</v>
      </c>
      <c r="AF6" s="18">
        <f>[2]Dezembro!$B$35</f>
        <v>27.041666666666671</v>
      </c>
      <c r="AG6" s="47">
        <f t="shared" ref="AG6:AG19" si="1">AVERAGE(B6:AF6)</f>
        <v>24.588312295465165</v>
      </c>
    </row>
    <row r="7" spans="1:34" ht="17.100000000000001" customHeight="1" x14ac:dyDescent="0.2">
      <c r="A7" s="16" t="s">
        <v>1</v>
      </c>
      <c r="B7" s="18">
        <f>[3]Dezembro!$B$5</f>
        <v>27.441666666666663</v>
      </c>
      <c r="C7" s="18">
        <f>[3]Dezembro!$B$6</f>
        <v>24.945833333333329</v>
      </c>
      <c r="D7" s="18">
        <f>[3]Dezembro!$B$7</f>
        <v>24.566666666666666</v>
      </c>
      <c r="E7" s="18">
        <f>[3]Dezembro!$B$8</f>
        <v>27.762500000000003</v>
      </c>
      <c r="F7" s="18">
        <f>[3]Dezembro!$B$9</f>
        <v>28.354166666666668</v>
      </c>
      <c r="G7" s="18">
        <f>[3]Dezembro!$B$10</f>
        <v>28.441666666666663</v>
      </c>
      <c r="H7" s="18">
        <f>[3]Dezembro!$B$11</f>
        <v>26.275000000000006</v>
      </c>
      <c r="I7" s="18">
        <f>[3]Dezembro!$B$12</f>
        <v>24.725000000000005</v>
      </c>
      <c r="J7" s="18">
        <f>[3]Dezembro!$B$13</f>
        <v>25.870833333333337</v>
      </c>
      <c r="K7" s="18">
        <f>[3]Dezembro!$B$14</f>
        <v>27.383333333333329</v>
      </c>
      <c r="L7" s="18">
        <f>[3]Dezembro!$B$15</f>
        <v>26.637500000000003</v>
      </c>
      <c r="M7" s="18">
        <f>[3]Dezembro!$B$16</f>
        <v>25.945833333333329</v>
      </c>
      <c r="N7" s="18">
        <f>[3]Dezembro!$B$17</f>
        <v>26.958333333333332</v>
      </c>
      <c r="O7" s="18">
        <f>[3]Dezembro!$B$18</f>
        <v>28.279166666666669</v>
      </c>
      <c r="P7" s="18">
        <f>[3]Dezembro!$B$19</f>
        <v>28.854166666666675</v>
      </c>
      <c r="Q7" s="18">
        <f>[3]Dezembro!$B$20</f>
        <v>27.474999999999998</v>
      </c>
      <c r="R7" s="18">
        <f>[3]Dezembro!$B$21</f>
        <v>26.666666666666668</v>
      </c>
      <c r="S7" s="18">
        <f>[3]Dezembro!$B$22</f>
        <v>26.166666666666668</v>
      </c>
      <c r="T7" s="18">
        <f>[3]Dezembro!$B$23</f>
        <v>27.433333333333326</v>
      </c>
      <c r="U7" s="18">
        <f>[3]Dezembro!$B$24</f>
        <v>27.170833333333334</v>
      </c>
      <c r="V7" s="18">
        <f>[3]Dezembro!$B$25</f>
        <v>28.595833333333331</v>
      </c>
      <c r="W7" s="18">
        <f>[3]Dezembro!$B$26</f>
        <v>24.233333333333334</v>
      </c>
      <c r="X7" s="18">
        <f>[3]Dezembro!$B$27</f>
        <v>24.545833333333334</v>
      </c>
      <c r="Y7" s="18">
        <f>[3]Dezembro!$B$28</f>
        <v>26.679166666666664</v>
      </c>
      <c r="Z7" s="18">
        <f>[3]Dezembro!$B$29</f>
        <v>27.6875</v>
      </c>
      <c r="AA7" s="18">
        <f>[3]Dezembro!$B$30</f>
        <v>28.670833333333334</v>
      </c>
      <c r="AB7" s="18">
        <f>[3]Dezembro!$B$31</f>
        <v>28.970833333333331</v>
      </c>
      <c r="AC7" s="18">
        <f>[3]Dezembro!$B$32</f>
        <v>28.162499999999994</v>
      </c>
      <c r="AD7" s="18">
        <f>[3]Dezembro!$B$33</f>
        <v>27.716666666666669</v>
      </c>
      <c r="AE7" s="18">
        <f>[3]Dezembro!$B$34</f>
        <v>28.758333333333329</v>
      </c>
      <c r="AF7" s="18">
        <f>[3]Dezembro!$B$35</f>
        <v>29.120833333333337</v>
      </c>
      <c r="AG7" s="47">
        <f t="shared" si="1"/>
        <v>27.112768817204302</v>
      </c>
    </row>
    <row r="8" spans="1:34" ht="17.100000000000001" customHeight="1" x14ac:dyDescent="0.2">
      <c r="A8" s="16" t="s">
        <v>56</v>
      </c>
      <c r="B8" s="18">
        <f>[4]Dezembro!$B$5</f>
        <v>25.349999999999998</v>
      </c>
      <c r="C8" s="18">
        <f>[4]Dezembro!$B$6</f>
        <v>25.808333333333337</v>
      </c>
      <c r="D8" s="18">
        <f>[4]Dezembro!$B$7</f>
        <v>24.433333333333334</v>
      </c>
      <c r="E8" s="18">
        <f>[4]Dezembro!$B$8</f>
        <v>25.704166666666666</v>
      </c>
      <c r="F8" s="18">
        <f>[4]Dezembro!$B$9</f>
        <v>24.037499999999998</v>
      </c>
      <c r="G8" s="18">
        <f>[4]Dezembro!$B$10</f>
        <v>24.704166666666662</v>
      </c>
      <c r="H8" s="18">
        <f>[4]Dezembro!$B$11</f>
        <v>25.983333333333338</v>
      </c>
      <c r="I8" s="18">
        <f>[4]Dezembro!$B$12</f>
        <v>23.958333333333332</v>
      </c>
      <c r="J8" s="18">
        <f>[4]Dezembro!$B$13</f>
        <v>23.891666666666666</v>
      </c>
      <c r="K8" s="18">
        <f>[4]Dezembro!$B$14</f>
        <v>24.354166666666671</v>
      </c>
      <c r="L8" s="18">
        <f>[4]Dezembro!$B$15</f>
        <v>25.941666666666666</v>
      </c>
      <c r="M8" s="18">
        <f>[4]Dezembro!$B$16</f>
        <v>25.424999999999997</v>
      </c>
      <c r="N8" s="18">
        <f>[4]Dezembro!$B$17</f>
        <v>25.849999999999998</v>
      </c>
      <c r="O8" s="18">
        <f>[4]Dezembro!$B$18</f>
        <v>27.650000000000002</v>
      </c>
      <c r="P8" s="18">
        <f>[4]Dezembro!$B$19</f>
        <v>26.416666666666671</v>
      </c>
      <c r="Q8" s="18">
        <f>[4]Dezembro!$B$20</f>
        <v>25.729166666666668</v>
      </c>
      <c r="R8" s="18">
        <f>[4]Dezembro!$B$21</f>
        <v>26.687500000000004</v>
      </c>
      <c r="S8" s="18">
        <f>[4]Dezembro!$B$22</f>
        <v>26.620833333333334</v>
      </c>
      <c r="T8" s="18">
        <f>[4]Dezembro!$B$23</f>
        <v>27.699999999999992</v>
      </c>
      <c r="U8" s="18">
        <f>[4]Dezembro!$B$24</f>
        <v>27.479166666666668</v>
      </c>
      <c r="V8" s="18">
        <f>[4]Dezembro!$B$25</f>
        <v>25.729166666666671</v>
      </c>
      <c r="W8" s="18">
        <f>[4]Dezembro!$B$26</f>
        <v>25.574999999999999</v>
      </c>
      <c r="X8" s="18">
        <f>[4]Dezembro!$B$27</f>
        <v>23.945833333333336</v>
      </c>
      <c r="Y8" s="18">
        <f>[4]Dezembro!$B$28</f>
        <v>23.266666666666666</v>
      </c>
      <c r="Z8" s="18">
        <f>[4]Dezembro!$B$29</f>
        <v>24.970833333333331</v>
      </c>
      <c r="AA8" s="18">
        <f>[4]Dezembro!$B$30</f>
        <v>27.216666666666669</v>
      </c>
      <c r="AB8" s="18">
        <f>[4]Dezembro!$B$31</f>
        <v>29.037499999999991</v>
      </c>
      <c r="AC8" s="18">
        <f>[4]Dezembro!$B$32</f>
        <v>29.895833333333329</v>
      </c>
      <c r="AD8" s="18">
        <f>[4]Dezembro!$B$33</f>
        <v>28.020833333333339</v>
      </c>
      <c r="AE8" s="18">
        <f>[4]Dezembro!$B$34</f>
        <v>24.670833333333331</v>
      </c>
      <c r="AF8" s="18">
        <f>[4]Dezembro!$B$35</f>
        <v>27.058333333333334</v>
      </c>
      <c r="AG8" s="47">
        <f t="shared" si="1"/>
        <v>25.90685483870968</v>
      </c>
    </row>
    <row r="9" spans="1:34" ht="17.100000000000001" customHeight="1" x14ac:dyDescent="0.2">
      <c r="A9" s="16" t="s">
        <v>48</v>
      </c>
      <c r="B9" s="18">
        <f>[5]Dezembro!$B$5</f>
        <v>26.679166666666664</v>
      </c>
      <c r="C9" s="18">
        <f>[5]Dezembro!$B$6</f>
        <v>20.916666666666668</v>
      </c>
      <c r="D9" s="18">
        <f>[5]Dezembro!$B$7</f>
        <v>22.262500000000006</v>
      </c>
      <c r="E9" s="18">
        <f>[5]Dezembro!$B$8</f>
        <v>25.516666666666666</v>
      </c>
      <c r="F9" s="18">
        <f>[5]Dezembro!$B$9</f>
        <v>25.883333333333326</v>
      </c>
      <c r="G9" s="18">
        <f>[5]Dezembro!$B$10</f>
        <v>28</v>
      </c>
      <c r="H9" s="18">
        <f>[5]Dezembro!$B$11</f>
        <v>27.600000000000005</v>
      </c>
      <c r="I9" s="18">
        <f>[5]Dezembro!$B$12</f>
        <v>25.662499999999998</v>
      </c>
      <c r="J9" s="18">
        <f>[5]Dezembro!$B$13</f>
        <v>24.712500000000002</v>
      </c>
      <c r="K9" s="18">
        <f>[5]Dezembro!$B$14</f>
        <v>26.504166666666666</v>
      </c>
      <c r="L9" s="18">
        <f>[5]Dezembro!$B$15</f>
        <v>27.258333333333336</v>
      </c>
      <c r="M9" s="18">
        <f>[5]Dezembro!$B$16</f>
        <v>25.904166666666665</v>
      </c>
      <c r="N9" s="18">
        <f>[5]Dezembro!$B$17</f>
        <v>26.795833333333338</v>
      </c>
      <c r="O9" s="18">
        <f>[5]Dezembro!$B$18</f>
        <v>28.316666666666666</v>
      </c>
      <c r="P9" s="18">
        <f>[5]Dezembro!$B$19</f>
        <v>29.366666666666664</v>
      </c>
      <c r="Q9" s="18">
        <f>[5]Dezembro!$B$20</f>
        <v>28.149999999999995</v>
      </c>
      <c r="R9" s="18">
        <f>[5]Dezembro!$B$21</f>
        <v>25.116666666666664</v>
      </c>
      <c r="S9" s="18">
        <f>[5]Dezembro!$B$22</f>
        <v>24.595833333333331</v>
      </c>
      <c r="T9" s="18">
        <f>[5]Dezembro!$B$23</f>
        <v>27.212500000000002</v>
      </c>
      <c r="U9" s="18">
        <f>[5]Dezembro!$B$24</f>
        <v>27.425000000000008</v>
      </c>
      <c r="V9" s="18">
        <f>[5]Dezembro!$B$25</f>
        <v>26.129166666666663</v>
      </c>
      <c r="W9" s="18">
        <f>[5]Dezembro!$B$26</f>
        <v>24.07083333333334</v>
      </c>
      <c r="X9" s="18">
        <f>[5]Dezembro!$B$27</f>
        <v>23.679166666666671</v>
      </c>
      <c r="Y9" s="18">
        <f>[5]Dezembro!$B$28</f>
        <v>25.749999999999996</v>
      </c>
      <c r="Z9" s="18">
        <f>[5]Dezembro!$B$29</f>
        <v>26.791666666666661</v>
      </c>
      <c r="AA9" s="18">
        <f>[5]Dezembro!$B$30</f>
        <v>28.445833333333336</v>
      </c>
      <c r="AB9" s="18">
        <f>[5]Dezembro!$B$31</f>
        <v>27.999999999999996</v>
      </c>
      <c r="AC9" s="18">
        <f>[5]Dezembro!$B$32</f>
        <v>28.4375</v>
      </c>
      <c r="AD9" s="18">
        <f>[5]Dezembro!$B$33</f>
        <v>29.041666666666671</v>
      </c>
      <c r="AE9" s="18">
        <f>[5]Dezembro!$B$34</f>
        <v>28.583333333333339</v>
      </c>
      <c r="AF9" s="18">
        <f>[5]Dezembro!$B$35</f>
        <v>29.862500000000001</v>
      </c>
      <c r="AG9" s="47">
        <f t="shared" si="1"/>
        <v>26.537768817204295</v>
      </c>
    </row>
    <row r="10" spans="1:34" ht="17.100000000000001" customHeight="1" x14ac:dyDescent="0.2">
      <c r="A10" s="16" t="s">
        <v>2</v>
      </c>
      <c r="B10" s="18">
        <f>[6]Dezembro!$B$5</f>
        <v>24.166666666666668</v>
      </c>
      <c r="C10" s="18">
        <f>[6]Dezembro!$B$6</f>
        <v>22.533333333333335</v>
      </c>
      <c r="D10" s="18">
        <f>[6]Dezembro!$B$7</f>
        <v>23.745833333333334</v>
      </c>
      <c r="E10" s="18">
        <f>[6]Dezembro!$B$8</f>
        <v>25.116666666666674</v>
      </c>
      <c r="F10" s="18">
        <f>[6]Dezembro!$B$9</f>
        <v>25.295833333333334</v>
      </c>
      <c r="G10" s="18">
        <f>[6]Dezembro!$B$10</f>
        <v>26.216666666666669</v>
      </c>
      <c r="H10" s="18">
        <f>[6]Dezembro!$B$11</f>
        <v>24.195833333333336</v>
      </c>
      <c r="I10" s="18">
        <f>[6]Dezembro!$B$12</f>
        <v>22.858333333333331</v>
      </c>
      <c r="J10" s="18">
        <f>[6]Dezembro!$B$13</f>
        <v>23.175000000000001</v>
      </c>
      <c r="K10" s="18">
        <f>[6]Dezembro!$B$14</f>
        <v>24.429166666666664</v>
      </c>
      <c r="L10" s="18">
        <f>[6]Dezembro!$B$15</f>
        <v>25.045833333333334</v>
      </c>
      <c r="M10" s="18">
        <f>[6]Dezembro!$B$16</f>
        <v>24.420833333333334</v>
      </c>
      <c r="N10" s="18">
        <f>[6]Dezembro!$B$17</f>
        <v>24.037500000000005</v>
      </c>
      <c r="O10" s="18">
        <f>[6]Dezembro!$B$18</f>
        <v>25.704166666666669</v>
      </c>
      <c r="P10" s="18">
        <f>[6]Dezembro!$B$19</f>
        <v>26.762499999999999</v>
      </c>
      <c r="Q10" s="18">
        <f>[6]Dezembro!$B$20</f>
        <v>27.191666666666663</v>
      </c>
      <c r="R10" s="18">
        <f>[6]Dezembro!$B$21</f>
        <v>24.708333333333332</v>
      </c>
      <c r="S10" s="18">
        <f>[6]Dezembro!$B$22</f>
        <v>24.154166666666665</v>
      </c>
      <c r="T10" s="18">
        <f>[6]Dezembro!$B$23</f>
        <v>24.399999999999995</v>
      </c>
      <c r="U10" s="18">
        <f>[6]Dezembro!$B$24</f>
        <v>23.704166666666669</v>
      </c>
      <c r="V10" s="18">
        <f>[6]Dezembro!$B$25</f>
        <v>25.424999999999997</v>
      </c>
      <c r="W10" s="18">
        <f>[6]Dezembro!$B$26</f>
        <v>22.529166666666669</v>
      </c>
      <c r="X10" s="18">
        <f>[6]Dezembro!$B$27</f>
        <v>22.841666666666669</v>
      </c>
      <c r="Y10" s="18">
        <f>[6]Dezembro!$B$28</f>
        <v>23.870833333333337</v>
      </c>
      <c r="Z10" s="18">
        <f>[6]Dezembro!$B$29</f>
        <v>24.970833333333335</v>
      </c>
      <c r="AA10" s="18">
        <f>[6]Dezembro!$B$30</f>
        <v>25.708333333333332</v>
      </c>
      <c r="AB10" s="18">
        <f>[6]Dezembro!$B$31</f>
        <v>26.858333333333331</v>
      </c>
      <c r="AC10" s="18">
        <f>[6]Dezembro!$B$32</f>
        <v>26.954166666666666</v>
      </c>
      <c r="AD10" s="18">
        <f>[6]Dezembro!$B$33</f>
        <v>26.375</v>
      </c>
      <c r="AE10" s="18">
        <f>[6]Dezembro!$B$34</f>
        <v>25.987499999999997</v>
      </c>
      <c r="AF10" s="18">
        <f>[6]Dezembro!$B$35</f>
        <v>26.587500000000002</v>
      </c>
      <c r="AG10" s="47">
        <f t="shared" si="1"/>
        <v>24.837768817204299</v>
      </c>
    </row>
    <row r="11" spans="1:34" ht="17.100000000000001" customHeight="1" x14ac:dyDescent="0.2">
      <c r="A11" s="16" t="s">
        <v>3</v>
      </c>
      <c r="B11" s="18">
        <f>[7]Dezembro!$B$5</f>
        <v>25.158333333333335</v>
      </c>
      <c r="C11" s="18">
        <f>[7]Dezembro!$B$6</f>
        <v>24.537499999999998</v>
      </c>
      <c r="D11" s="18">
        <f>[7]Dezembro!$B$7</f>
        <v>23.808333333333337</v>
      </c>
      <c r="E11" s="18">
        <f>[7]Dezembro!$B$8</f>
        <v>25.754166666666663</v>
      </c>
      <c r="F11" s="18">
        <f>[7]Dezembro!$B$9</f>
        <v>24.808333333333334</v>
      </c>
      <c r="G11" s="18">
        <f>[7]Dezembro!$B$10</f>
        <v>25.070833333333336</v>
      </c>
      <c r="H11" s="18">
        <f>[7]Dezembro!$B$11</f>
        <v>22.720833333333335</v>
      </c>
      <c r="I11" s="18">
        <f>[7]Dezembro!$B$12</f>
        <v>22.229166666666668</v>
      </c>
      <c r="J11" s="18">
        <f>[7]Dezembro!$B$13</f>
        <v>22.720833333333335</v>
      </c>
      <c r="K11" s="18">
        <f>[7]Dezembro!$B$14</f>
        <v>23.345833333333335</v>
      </c>
      <c r="L11" s="18">
        <f>[7]Dezembro!$B$15</f>
        <v>24.645833333333332</v>
      </c>
      <c r="M11" s="18">
        <f>[7]Dezembro!$B$16</f>
        <v>22.870833333333337</v>
      </c>
      <c r="N11" s="18">
        <f>[7]Dezembro!$B$17</f>
        <v>24.850000000000005</v>
      </c>
      <c r="O11" s="18">
        <f>[7]Dezembro!$B$18</f>
        <v>26.250000000000004</v>
      </c>
      <c r="P11" s="18">
        <f>[7]Dezembro!$B$19</f>
        <v>27.133333333333336</v>
      </c>
      <c r="Q11" s="18">
        <f>[7]Dezembro!$B$20</f>
        <v>27.55416666666666</v>
      </c>
      <c r="R11" s="18">
        <f>[7]Dezembro!$B$21</f>
        <v>27.104166666666661</v>
      </c>
      <c r="S11" s="18">
        <f>[7]Dezembro!$B$22</f>
        <v>25.270833333333329</v>
      </c>
      <c r="T11" s="18">
        <f>[7]Dezembro!$B$23</f>
        <v>25.029166666666672</v>
      </c>
      <c r="U11" s="18">
        <f>[7]Dezembro!$B$24</f>
        <v>24.395833333333339</v>
      </c>
      <c r="V11" s="18">
        <f>[7]Dezembro!$B$25</f>
        <v>24.645833333333332</v>
      </c>
      <c r="W11" s="18">
        <f>[7]Dezembro!$B$26</f>
        <v>25.245833333333337</v>
      </c>
      <c r="X11" s="18">
        <f>[7]Dezembro!$B$27</f>
        <v>23.641666666666669</v>
      </c>
      <c r="Y11" s="18">
        <f>[7]Dezembro!$B$28</f>
        <v>24.079166666666666</v>
      </c>
      <c r="Z11" s="18">
        <f>[7]Dezembro!$B$29</f>
        <v>24.558333333333334</v>
      </c>
      <c r="AA11" s="18">
        <f>[7]Dezembro!$B$30</f>
        <v>26.650000000000002</v>
      </c>
      <c r="AB11" s="18">
        <f>[7]Dezembro!$B$31</f>
        <v>27.891666666666669</v>
      </c>
      <c r="AC11" s="18">
        <f>[7]Dezembro!$B$32</f>
        <v>28.412500000000005</v>
      </c>
      <c r="AD11" s="18">
        <f>[7]Dezembro!$B$33</f>
        <v>25.279166666666669</v>
      </c>
      <c r="AE11" s="18">
        <f>[7]Dezembro!$B$34</f>
        <v>26.520833333333329</v>
      </c>
      <c r="AF11" s="18">
        <f>[7]Dezembro!$B$35</f>
        <v>26.116666666666671</v>
      </c>
      <c r="AG11" s="47">
        <f t="shared" si="1"/>
        <v>25.106451612903228</v>
      </c>
    </row>
    <row r="12" spans="1:34" ht="17.100000000000001" customHeight="1" x14ac:dyDescent="0.2">
      <c r="A12" s="16" t="s">
        <v>4</v>
      </c>
      <c r="B12" s="18">
        <f>[8]Dezembro!$B$5</f>
        <v>22.733333333333331</v>
      </c>
      <c r="C12" s="18">
        <f>[8]Dezembro!$B$6</f>
        <v>22.258333333333336</v>
      </c>
      <c r="D12" s="18">
        <f>[8]Dezembro!$B$7</f>
        <v>21.537499999999998</v>
      </c>
      <c r="E12" s="18">
        <f>[8]Dezembro!$B$8</f>
        <v>23.004166666666666</v>
      </c>
      <c r="F12" s="18">
        <f>[8]Dezembro!$B$9</f>
        <v>22.245833333333334</v>
      </c>
      <c r="G12" s="18">
        <f>[8]Dezembro!$B$10</f>
        <v>22.491666666666671</v>
      </c>
      <c r="H12" s="18">
        <f>[8]Dezembro!$B$11</f>
        <v>21.983333333333334</v>
      </c>
      <c r="I12" s="18">
        <f>[8]Dezembro!$B$12</f>
        <v>20.254166666666663</v>
      </c>
      <c r="J12" s="18">
        <f>[8]Dezembro!$B$13</f>
        <v>20.908333333333335</v>
      </c>
      <c r="K12" s="18">
        <f>[8]Dezembro!$B$14</f>
        <v>21.595833333333335</v>
      </c>
      <c r="L12" s="18">
        <f>[8]Dezembro!$B$15</f>
        <v>22.216666666666665</v>
      </c>
      <c r="M12" s="18">
        <f>[8]Dezembro!$B$16</f>
        <v>22.020833333333332</v>
      </c>
      <c r="N12" s="18">
        <f>[8]Dezembro!$B$17</f>
        <v>22.495833333333337</v>
      </c>
      <c r="O12" s="18">
        <f>[8]Dezembro!$B$18</f>
        <v>24.574999999999999</v>
      </c>
      <c r="P12" s="18">
        <f>[8]Dezembro!$B$19</f>
        <v>24.666666666666668</v>
      </c>
      <c r="Q12" s="18">
        <f>[8]Dezembro!$B$20</f>
        <v>24.883333333333329</v>
      </c>
      <c r="R12" s="18">
        <f>[8]Dezembro!$B$21</f>
        <v>24.787499999999998</v>
      </c>
      <c r="S12" s="18">
        <f>[8]Dezembro!$B$22</f>
        <v>23.754166666666663</v>
      </c>
      <c r="T12" s="18">
        <f>[8]Dezembro!$B$23</f>
        <v>22.850000000000005</v>
      </c>
      <c r="U12" s="18">
        <f>[8]Dezembro!$B$24</f>
        <v>23.608333333333334</v>
      </c>
      <c r="V12" s="18">
        <f>[8]Dezembro!$B$25</f>
        <v>22.945833333333336</v>
      </c>
      <c r="W12" s="18">
        <f>[8]Dezembro!$B$26</f>
        <v>22.133333333333329</v>
      </c>
      <c r="X12" s="18">
        <f>[8]Dezembro!$B$27</f>
        <v>21.783333333333331</v>
      </c>
      <c r="Y12" s="18">
        <f>[8]Dezembro!$B$28</f>
        <v>22.733333333333331</v>
      </c>
      <c r="Z12" s="18">
        <f>[8]Dezembro!$B$29</f>
        <v>22.241666666666664</v>
      </c>
      <c r="AA12" s="18">
        <f>[8]Dezembro!$B$30</f>
        <v>24.587499999999995</v>
      </c>
      <c r="AB12" s="18">
        <f>[8]Dezembro!$B$31</f>
        <v>26.179166666666671</v>
      </c>
      <c r="AC12" s="18">
        <f>[8]Dezembro!$B$32</f>
        <v>26.483333333333331</v>
      </c>
      <c r="AD12" s="18">
        <f>[8]Dezembro!$B$33</f>
        <v>24.104166666666668</v>
      </c>
      <c r="AE12" s="18">
        <f>[8]Dezembro!$B$34</f>
        <v>22.762500000000006</v>
      </c>
      <c r="AF12" s="18">
        <f>[8]Dezembro!$B$35</f>
        <v>23.395833333333339</v>
      </c>
      <c r="AG12" s="47">
        <f t="shared" si="1"/>
        <v>23.039381720430111</v>
      </c>
    </row>
    <row r="13" spans="1:34" ht="17.100000000000001" customHeight="1" x14ac:dyDescent="0.2">
      <c r="A13" s="16" t="s">
        <v>5</v>
      </c>
      <c r="B13" s="18">
        <f>[9]Dezembro!$B$5</f>
        <v>27.170833333333331</v>
      </c>
      <c r="C13" s="18">
        <f>[9]Dezembro!$B$6</f>
        <v>23.316666666666666</v>
      </c>
      <c r="D13" s="18">
        <f>[9]Dezembro!$B$7</f>
        <v>24.045833333333334</v>
      </c>
      <c r="E13" s="18">
        <f>[9]Dezembro!$B$8</f>
        <v>27.291666666666661</v>
      </c>
      <c r="F13" s="18">
        <f>[9]Dezembro!$B$9</f>
        <v>28.975000000000005</v>
      </c>
      <c r="G13" s="18">
        <f>[9]Dezembro!$B$10</f>
        <v>28.379166666666663</v>
      </c>
      <c r="H13" s="18">
        <f>[9]Dezembro!$B$11</f>
        <v>27.204166666666669</v>
      </c>
      <c r="I13" s="18">
        <f>[9]Dezembro!$B$12</f>
        <v>27.049999999999997</v>
      </c>
      <c r="J13" s="18">
        <f>[9]Dezembro!$B$13</f>
        <v>26.404166666666669</v>
      </c>
      <c r="K13" s="18">
        <f>[9]Dezembro!$B$14</f>
        <v>28.033333333333331</v>
      </c>
      <c r="L13" s="18">
        <f>[9]Dezembro!$B$15</f>
        <v>28.437499999999996</v>
      </c>
      <c r="M13" s="18">
        <f>[9]Dezembro!$B$16</f>
        <v>25.954166666666669</v>
      </c>
      <c r="N13" s="18">
        <f>[9]Dezembro!$B$17</f>
        <v>26.658333333333335</v>
      </c>
      <c r="O13" s="18">
        <f>[9]Dezembro!$B$18</f>
        <v>28.866666666666664</v>
      </c>
      <c r="P13" s="18">
        <f>[9]Dezembro!$B$19</f>
        <v>28.758333333333336</v>
      </c>
      <c r="Q13" s="18">
        <f>[9]Dezembro!$B$20</f>
        <v>28.524999999999995</v>
      </c>
      <c r="R13" s="18">
        <f>[9]Dezembro!$B$21</f>
        <v>27.950000000000003</v>
      </c>
      <c r="S13" s="18">
        <f>[9]Dezembro!$B$22</f>
        <v>25.758333333333336</v>
      </c>
      <c r="T13" s="18">
        <f>[9]Dezembro!$B$23</f>
        <v>27.050000000000011</v>
      </c>
      <c r="U13" s="18">
        <f>[9]Dezembro!$B$24</f>
        <v>28.783333333333331</v>
      </c>
      <c r="V13" s="18">
        <f>[9]Dezembro!$B$25</f>
        <v>27.887500000000003</v>
      </c>
      <c r="W13" s="18">
        <f>[9]Dezembro!$B$26</f>
        <v>25.054166666666671</v>
      </c>
      <c r="X13" s="18">
        <f>[9]Dezembro!$B$27</f>
        <v>23.779166666666672</v>
      </c>
      <c r="Y13" s="18">
        <f>[9]Dezembro!$B$28</f>
        <v>25.970833333333331</v>
      </c>
      <c r="Z13" s="18">
        <f>[9]Dezembro!$B$29</f>
        <v>27.45</v>
      </c>
      <c r="AA13" s="18">
        <f>[9]Dezembro!$B$30</f>
        <v>28.716666666666669</v>
      </c>
      <c r="AB13" s="18">
        <f>[9]Dezembro!$B$31</f>
        <v>29.454166666666669</v>
      </c>
      <c r="AC13" s="18">
        <f>[9]Dezembro!$B$32</f>
        <v>30.095833333333342</v>
      </c>
      <c r="AD13" s="18">
        <f>[9]Dezembro!$B$33</f>
        <v>30.074999999999992</v>
      </c>
      <c r="AE13" s="18">
        <f>[9]Dezembro!$B$34</f>
        <v>30.787499999999991</v>
      </c>
      <c r="AF13" s="18">
        <f>[9]Dezembro!$B$35</f>
        <v>30.150000000000002</v>
      </c>
      <c r="AG13" s="47">
        <f t="shared" si="1"/>
        <v>27.549462365591399</v>
      </c>
    </row>
    <row r="14" spans="1:34" ht="17.100000000000001" customHeight="1" x14ac:dyDescent="0.2">
      <c r="A14" s="16" t="s">
        <v>50</v>
      </c>
      <c r="B14" s="18">
        <f>[10]Dezembro!$B$5</f>
        <v>23.637500000000003</v>
      </c>
      <c r="C14" s="18">
        <f>[10]Dezembro!$B$6</f>
        <v>22.6875</v>
      </c>
      <c r="D14" s="18">
        <f>[10]Dezembro!$B$7</f>
        <v>21.841666666666669</v>
      </c>
      <c r="E14" s="18">
        <f>[10]Dezembro!$B$8</f>
        <v>23.433333333333326</v>
      </c>
      <c r="F14" s="18">
        <f>[10]Dezembro!$B$9</f>
        <v>22.566666666666663</v>
      </c>
      <c r="G14" s="18">
        <f>[10]Dezembro!$B$10</f>
        <v>22.545833333333334</v>
      </c>
      <c r="H14" s="18">
        <f>[10]Dezembro!$B$11</f>
        <v>21.895833333333332</v>
      </c>
      <c r="I14" s="18">
        <f>[10]Dezembro!$B$12</f>
        <v>20.887500000000003</v>
      </c>
      <c r="J14" s="18">
        <f>[10]Dezembro!$B$13</f>
        <v>21.695833333333336</v>
      </c>
      <c r="K14" s="18">
        <f>[10]Dezembro!$B$14</f>
        <v>22.999999999999996</v>
      </c>
      <c r="L14" s="18">
        <f>[10]Dezembro!$B$15</f>
        <v>22.641666666666666</v>
      </c>
      <c r="M14" s="18">
        <f>[10]Dezembro!$B$16</f>
        <v>21.875</v>
      </c>
      <c r="N14" s="18">
        <f>[10]Dezembro!$B$17</f>
        <v>23.270833333333332</v>
      </c>
      <c r="O14" s="18">
        <f>[10]Dezembro!$B$18</f>
        <v>24.895833333333332</v>
      </c>
      <c r="P14" s="18">
        <f>[10]Dezembro!$B$19</f>
        <v>25.099999999999998</v>
      </c>
      <c r="Q14" s="18">
        <f>[10]Dezembro!$B$20</f>
        <v>24.970833333333331</v>
      </c>
      <c r="R14" s="18">
        <f>[10]Dezembro!$B$21</f>
        <v>24.166666666666668</v>
      </c>
      <c r="S14" s="18">
        <f>[10]Dezembro!$B$22</f>
        <v>23.929166666666671</v>
      </c>
      <c r="T14" s="18">
        <f>[10]Dezembro!$B$23</f>
        <v>22.908333333333331</v>
      </c>
      <c r="U14" s="18">
        <f>[10]Dezembro!$B$24</f>
        <v>23.108333333333334</v>
      </c>
      <c r="V14" s="18">
        <f>[10]Dezembro!$B$25</f>
        <v>23.166666666666671</v>
      </c>
      <c r="W14" s="18">
        <f>[10]Dezembro!$B$26</f>
        <v>22.224999999999998</v>
      </c>
      <c r="X14" s="18">
        <f>[10]Dezembro!$B$27</f>
        <v>22.254166666666666</v>
      </c>
      <c r="Y14" s="18">
        <f>[10]Dezembro!$B$28</f>
        <v>23.149999999999991</v>
      </c>
      <c r="Z14" s="18">
        <f>[10]Dezembro!$B$29</f>
        <v>23.024999999999995</v>
      </c>
      <c r="AA14" s="18">
        <f>[10]Dezembro!$B$30</f>
        <v>25.137499999999999</v>
      </c>
      <c r="AB14" s="18">
        <f>[10]Dezembro!$B$31</f>
        <v>25.712499999999995</v>
      </c>
      <c r="AC14" s="18">
        <f>[10]Dezembro!$B$32</f>
        <v>26.070833333333329</v>
      </c>
      <c r="AD14" s="18">
        <f>[10]Dezembro!$B$33</f>
        <v>26.216666666666672</v>
      </c>
      <c r="AE14" s="18">
        <f>[10]Dezembro!$B$34</f>
        <v>24.9375</v>
      </c>
      <c r="AF14" s="18">
        <f>[10]Dezembro!$B$35</f>
        <v>24.133333333333336</v>
      </c>
      <c r="AG14" s="47">
        <f>AVERAGE(B14:AF14)</f>
        <v>23.45443548387097</v>
      </c>
    </row>
    <row r="15" spans="1:34" ht="17.100000000000001" customHeight="1" x14ac:dyDescent="0.2">
      <c r="A15" s="16" t="s">
        <v>6</v>
      </c>
      <c r="B15" s="18">
        <f>[11]Dezembro!$B$5</f>
        <v>25.824999999999999</v>
      </c>
      <c r="C15" s="18">
        <f>[11]Dezembro!$B$6</f>
        <v>24.291666666666675</v>
      </c>
      <c r="D15" s="18">
        <f>[11]Dezembro!$B$7</f>
        <v>25.604166666666668</v>
      </c>
      <c r="E15" s="18">
        <f>[11]Dezembro!$B$8</f>
        <v>25.345833333333331</v>
      </c>
      <c r="F15" s="18">
        <f>[11]Dezembro!$B$9</f>
        <v>25.650000000000002</v>
      </c>
      <c r="G15" s="18">
        <f>[11]Dezembro!$B$10</f>
        <v>25.299999999999997</v>
      </c>
      <c r="H15" s="18">
        <f>[11]Dezembro!$B$11</f>
        <v>24.691666666666666</v>
      </c>
      <c r="I15" s="18">
        <f>[11]Dezembro!$B$12</f>
        <v>24.645833333333339</v>
      </c>
      <c r="J15" s="18">
        <f>[11]Dezembro!$B$13</f>
        <v>24.362500000000001</v>
      </c>
      <c r="K15" s="18">
        <f>[11]Dezembro!$B$14</f>
        <v>25.033333333333328</v>
      </c>
      <c r="L15" s="18">
        <f>[11]Dezembro!$B$15</f>
        <v>26.245833333333334</v>
      </c>
      <c r="M15" s="18">
        <f>[11]Dezembro!$B$16</f>
        <v>23.574999999999999</v>
      </c>
      <c r="N15" s="18">
        <f>[11]Dezembro!$B$17</f>
        <v>25.479166666666671</v>
      </c>
      <c r="O15" s="18">
        <f>[11]Dezembro!$B$18</f>
        <v>27.087500000000002</v>
      </c>
      <c r="P15" s="18">
        <f>[11]Dezembro!$B$19</f>
        <v>27.433333333333326</v>
      </c>
      <c r="Q15" s="18">
        <f>[11]Dezembro!$B$20</f>
        <v>27.233333333333338</v>
      </c>
      <c r="R15" s="18">
        <f>[11]Dezembro!$B$21</f>
        <v>26.362499999999997</v>
      </c>
      <c r="S15" s="18">
        <f>[11]Dezembro!$B$22</f>
        <v>26.925000000000008</v>
      </c>
      <c r="T15" s="18">
        <f>[11]Dezembro!$B$23</f>
        <v>26.63333333333334</v>
      </c>
      <c r="U15" s="18">
        <f>[11]Dezembro!$B$24</f>
        <v>25.058333333333337</v>
      </c>
      <c r="V15" s="18">
        <f>[11]Dezembro!$B$25</f>
        <v>26.525000000000002</v>
      </c>
      <c r="W15" s="18">
        <f>[11]Dezembro!$B$26</f>
        <v>24.5625</v>
      </c>
      <c r="X15" s="18">
        <f>[11]Dezembro!$B$27</f>
        <v>24.533333333333328</v>
      </c>
      <c r="Y15" s="18">
        <f>[11]Dezembro!$B$28</f>
        <v>25.654166666666669</v>
      </c>
      <c r="Z15" s="18">
        <f>[11]Dezembro!$B$29</f>
        <v>26.029166666666669</v>
      </c>
      <c r="AA15" s="18">
        <f>[11]Dezembro!$B$30</f>
        <v>26.341666666666669</v>
      </c>
      <c r="AB15" s="18">
        <f>[11]Dezembro!$B$31</f>
        <v>27.875</v>
      </c>
      <c r="AC15" s="18">
        <f>[11]Dezembro!$B$32</f>
        <v>27.562500000000004</v>
      </c>
      <c r="AD15" s="18">
        <f>[11]Dezembro!$B$33</f>
        <v>27.241666666666671</v>
      </c>
      <c r="AE15" s="18">
        <f>[11]Dezembro!$B$34</f>
        <v>28.700000000000003</v>
      </c>
      <c r="AF15" s="18">
        <f>[11]Dezembro!$B$35</f>
        <v>26.620833333333341</v>
      </c>
      <c r="AG15" s="47">
        <f t="shared" si="1"/>
        <v>25.949327956989251</v>
      </c>
    </row>
    <row r="16" spans="1:34" ht="17.100000000000001" customHeight="1" x14ac:dyDescent="0.2">
      <c r="A16" s="16" t="s">
        <v>7</v>
      </c>
      <c r="B16" s="18">
        <f>[12]Dezembro!$B$5</f>
        <v>24.079166666666676</v>
      </c>
      <c r="C16" s="18">
        <f>[12]Dezembro!$B$6</f>
        <v>23.075000000000003</v>
      </c>
      <c r="D16" s="18">
        <f>[12]Dezembro!$B$7</f>
        <v>21.454166666666666</v>
      </c>
      <c r="E16" s="18">
        <f>[12]Dezembro!$B$8</f>
        <v>24.649999999999995</v>
      </c>
      <c r="F16" s="18">
        <f>[12]Dezembro!$B$9</f>
        <v>24.283333333333335</v>
      </c>
      <c r="G16" s="18">
        <f>[12]Dezembro!$B$10</f>
        <v>25.341666666666665</v>
      </c>
      <c r="H16" s="18">
        <f>[12]Dezembro!$B$11</f>
        <v>25.208333333333332</v>
      </c>
      <c r="I16" s="18">
        <f>[12]Dezembro!$B$12</f>
        <v>22.895833333333332</v>
      </c>
      <c r="J16" s="18">
        <f>[12]Dezembro!$B$13</f>
        <v>23.304166666666671</v>
      </c>
      <c r="K16" s="18">
        <f>[12]Dezembro!$B$14</f>
        <v>24.708333333333332</v>
      </c>
      <c r="L16" s="18">
        <f>[12]Dezembro!$B$15</f>
        <v>25.183333333333337</v>
      </c>
      <c r="M16" s="18">
        <f>[12]Dezembro!$B$16</f>
        <v>24.912499999999998</v>
      </c>
      <c r="N16" s="18">
        <f>[12]Dezembro!$B$17</f>
        <v>25.245833333333326</v>
      </c>
      <c r="O16" s="18">
        <f>[12]Dezembro!$B$18</f>
        <v>27.208333333333332</v>
      </c>
      <c r="P16" s="18">
        <f>[12]Dezembro!$B$19</f>
        <v>26.833333333333329</v>
      </c>
      <c r="Q16" s="18">
        <f>[12]Dezembro!$B$20</f>
        <v>26.270833333333332</v>
      </c>
      <c r="R16" s="18">
        <f>[12]Dezembro!$B$21</f>
        <v>25.25</v>
      </c>
      <c r="S16" s="18">
        <f>[12]Dezembro!$B$22</f>
        <v>23.766666666666666</v>
      </c>
      <c r="T16" s="18">
        <f>[12]Dezembro!$B$23</f>
        <v>26.195833333333329</v>
      </c>
      <c r="U16" s="18">
        <f>[12]Dezembro!$B$24</f>
        <v>24.954166666666666</v>
      </c>
      <c r="V16" s="18">
        <f>[12]Dezembro!$B$25</f>
        <v>25.295833333333338</v>
      </c>
      <c r="W16" s="18">
        <f>[12]Dezembro!$B$26</f>
        <v>22.370833333333334</v>
      </c>
      <c r="X16" s="18">
        <f>[12]Dezembro!$B$27</f>
        <v>22.720833333333335</v>
      </c>
      <c r="Y16" s="18">
        <f>[12]Dezembro!$B$28</f>
        <v>23.095833333333335</v>
      </c>
      <c r="Z16" s="18">
        <f>[12]Dezembro!$B$29</f>
        <v>25.629166666666674</v>
      </c>
      <c r="AA16" s="18">
        <f>[12]Dezembro!$B$30</f>
        <v>26.979166666666675</v>
      </c>
      <c r="AB16" s="18">
        <f>[12]Dezembro!$B$31</f>
        <v>27.441666666666663</v>
      </c>
      <c r="AC16" s="18">
        <f>[12]Dezembro!$B$32</f>
        <v>28.387499999999999</v>
      </c>
      <c r="AD16" s="18">
        <f>[12]Dezembro!$B$33</f>
        <v>26.995833333333337</v>
      </c>
      <c r="AE16" s="18">
        <f>[12]Dezembro!$B$34</f>
        <v>25.704166666666669</v>
      </c>
      <c r="AF16" s="18">
        <f>[12]Dezembro!$B$35</f>
        <v>26.204166666666666</v>
      </c>
      <c r="AG16" s="47">
        <f t="shared" si="1"/>
        <v>25.020833333333332</v>
      </c>
    </row>
    <row r="17" spans="1:33" ht="17.100000000000001" customHeight="1" x14ac:dyDescent="0.2">
      <c r="A17" s="16" t="s">
        <v>8</v>
      </c>
      <c r="B17" s="18">
        <f>[13]Dezembro!$B$5</f>
        <v>24.86666666666666</v>
      </c>
      <c r="C17" s="18">
        <f>[13]Dezembro!$B$6</f>
        <v>24.5</v>
      </c>
      <c r="D17" s="18">
        <f>[13]Dezembro!$B$7</f>
        <v>22.841666666666665</v>
      </c>
      <c r="E17" s="18">
        <f>[13]Dezembro!$B$8</f>
        <v>25.641666666666666</v>
      </c>
      <c r="F17" s="18">
        <f>[13]Dezembro!$B$9</f>
        <v>25.341666666666665</v>
      </c>
      <c r="G17" s="18">
        <f>[13]Dezembro!$B$10</f>
        <v>25.558333333333337</v>
      </c>
      <c r="H17" s="18">
        <f>[13]Dezembro!$B$11</f>
        <v>26.729166666666668</v>
      </c>
      <c r="I17" s="18">
        <f>[13]Dezembro!$B$12</f>
        <v>24.679166666666664</v>
      </c>
      <c r="J17" s="18">
        <f>[13]Dezembro!$B$13</f>
        <v>24.166666666666671</v>
      </c>
      <c r="K17" s="18">
        <f>[13]Dezembro!$B$14</f>
        <v>24.512499999999999</v>
      </c>
      <c r="L17" s="18">
        <f>[13]Dezembro!$B$15</f>
        <v>25.925000000000001</v>
      </c>
      <c r="M17" s="18">
        <f>[13]Dezembro!$B$16</f>
        <v>25.441666666666666</v>
      </c>
      <c r="N17" s="18">
        <f>[13]Dezembro!$B$17</f>
        <v>26.245833333333334</v>
      </c>
      <c r="O17" s="18">
        <f>[13]Dezembro!$B$18</f>
        <v>27.766666666666662</v>
      </c>
      <c r="P17" s="18">
        <f>[13]Dezembro!$B$19</f>
        <v>26.883333333333336</v>
      </c>
      <c r="Q17" s="18">
        <f>[13]Dezembro!$B$20</f>
        <v>26.170833333333338</v>
      </c>
      <c r="R17" s="18">
        <f>[13]Dezembro!$B$21</f>
        <v>24.258333333333336</v>
      </c>
      <c r="S17" s="18">
        <f>[13]Dezembro!$B$22</f>
        <v>24.616666666666671</v>
      </c>
      <c r="T17" s="18">
        <f>[13]Dezembro!$B$23</f>
        <v>27.129166666666666</v>
      </c>
      <c r="U17" s="18">
        <f>[13]Dezembro!$B$24</f>
        <v>27.750000000000004</v>
      </c>
      <c r="V17" s="18">
        <f>[13]Dezembro!$B$25</f>
        <v>26.183333333333326</v>
      </c>
      <c r="W17" s="18">
        <f>[13]Dezembro!$B$26</f>
        <v>23.400000000000002</v>
      </c>
      <c r="X17" s="18">
        <f>[13]Dezembro!$B$27</f>
        <v>24.170833333333331</v>
      </c>
      <c r="Y17" s="18">
        <f>[13]Dezembro!$B$28</f>
        <v>23.345833333333328</v>
      </c>
      <c r="Z17" s="18">
        <f>[13]Dezembro!$B$29</f>
        <v>24.574999999999999</v>
      </c>
      <c r="AA17" s="18">
        <f>[13]Dezembro!$B$30</f>
        <v>26.775000000000006</v>
      </c>
      <c r="AB17" s="18">
        <f>[13]Dezembro!$B$31</f>
        <v>26.737500000000001</v>
      </c>
      <c r="AC17" s="18">
        <f>[13]Dezembro!$B$32</f>
        <v>28.212499999999995</v>
      </c>
      <c r="AD17" s="18">
        <f>[13]Dezembro!$B$33</f>
        <v>26.716666666666665</v>
      </c>
      <c r="AE17" s="18">
        <f>[13]Dezembro!$B$34</f>
        <v>25.937499999999996</v>
      </c>
      <c r="AF17" s="18">
        <f>[13]Dezembro!$B$35</f>
        <v>27.158333333333335</v>
      </c>
      <c r="AG17" s="47">
        <f t="shared" si="1"/>
        <v>25.620564516129026</v>
      </c>
    </row>
    <row r="18" spans="1:33" ht="17.100000000000001" customHeight="1" x14ac:dyDescent="0.2">
      <c r="A18" s="16" t="s">
        <v>9</v>
      </c>
      <c r="B18" s="18">
        <f>[14]Dezembro!$B$5</f>
        <v>25.154166666666669</v>
      </c>
      <c r="C18" s="18">
        <f>[14]Dezembro!$B$6</f>
        <v>25.012500000000006</v>
      </c>
      <c r="D18" s="18">
        <f>[14]Dezembro!$B$7</f>
        <v>23.383333333333329</v>
      </c>
      <c r="E18" s="18">
        <f>[14]Dezembro!$B$8</f>
        <v>26.420833333333334</v>
      </c>
      <c r="F18" s="18">
        <f>[14]Dezembro!$B$9</f>
        <v>25.808333333333334</v>
      </c>
      <c r="G18" s="18">
        <f>[14]Dezembro!$B$10</f>
        <v>25.754166666666663</v>
      </c>
      <c r="H18" s="18">
        <f>[14]Dezembro!$B$11</f>
        <v>26.870833333333334</v>
      </c>
      <c r="I18" s="18">
        <f>[14]Dezembro!$B$12</f>
        <v>24.00833333333334</v>
      </c>
      <c r="J18" s="18">
        <f>[14]Dezembro!$B$13</f>
        <v>23.912499999999998</v>
      </c>
      <c r="K18" s="18">
        <f>[14]Dezembro!$B$14</f>
        <v>24.925000000000001</v>
      </c>
      <c r="L18" s="18">
        <f>[14]Dezembro!$B$15</f>
        <v>26.066666666666663</v>
      </c>
      <c r="M18" s="18">
        <f>[14]Dezembro!$B$16</f>
        <v>26.099999999999998</v>
      </c>
      <c r="N18" s="18">
        <f>[14]Dezembro!$B$17</f>
        <v>26.270833333333332</v>
      </c>
      <c r="O18" s="18">
        <f>[14]Dezembro!$B$18</f>
        <v>28.775000000000006</v>
      </c>
      <c r="P18" s="18">
        <f>[14]Dezembro!$B$19</f>
        <v>27.616666666666664</v>
      </c>
      <c r="Q18" s="18">
        <f>[14]Dezembro!$B$20</f>
        <v>26.545833333333338</v>
      </c>
      <c r="R18" s="18">
        <f>[14]Dezembro!$B$21</f>
        <v>26.154166666666669</v>
      </c>
      <c r="S18" s="18">
        <f>[14]Dezembro!$B$22</f>
        <v>24.983333333333334</v>
      </c>
      <c r="T18" s="18">
        <f>[14]Dezembro!$B$23</f>
        <v>27.670833333333338</v>
      </c>
      <c r="U18" s="18">
        <f>[14]Dezembro!$B$24</f>
        <v>26.408333333333335</v>
      </c>
      <c r="V18" s="18">
        <f>[14]Dezembro!$B$25</f>
        <v>26.816666666666666</v>
      </c>
      <c r="W18" s="18">
        <f>[14]Dezembro!$B$26</f>
        <v>23.691666666666674</v>
      </c>
      <c r="X18" s="18">
        <f>[14]Dezembro!$B$27</f>
        <v>24.333333333333339</v>
      </c>
      <c r="Y18" s="18">
        <f>[14]Dezembro!$B$28</f>
        <v>23.575000000000003</v>
      </c>
      <c r="Z18" s="18">
        <f>[14]Dezembro!$B$29</f>
        <v>26.112499999999997</v>
      </c>
      <c r="AA18" s="18">
        <f>[14]Dezembro!$B$30</f>
        <v>27.920833333333338</v>
      </c>
      <c r="AB18" s="18">
        <f>[14]Dezembro!$B$31</f>
        <v>29.033333333333331</v>
      </c>
      <c r="AC18" s="18">
        <f>[14]Dezembro!$B$32</f>
        <v>29.295833333333324</v>
      </c>
      <c r="AD18" s="18">
        <f>[14]Dezembro!$B$33</f>
        <v>27.304166666666664</v>
      </c>
      <c r="AE18" s="18">
        <f>[14]Dezembro!$B$34</f>
        <v>25.266666666666666</v>
      </c>
      <c r="AF18" s="18">
        <f>[14]Dezembro!$B$35</f>
        <v>26.304166666666664</v>
      </c>
      <c r="AG18" s="47">
        <f t="shared" si="1"/>
        <v>26.048252688172052</v>
      </c>
    </row>
    <row r="19" spans="1:33" ht="17.100000000000001" customHeight="1" x14ac:dyDescent="0.2">
      <c r="A19" s="16" t="s">
        <v>49</v>
      </c>
      <c r="B19" s="18">
        <f>[15]Dezembro!$B$5</f>
        <v>26.312500000000004</v>
      </c>
      <c r="C19" s="18">
        <f>[15]Dezembro!$B$6</f>
        <v>23.162499999999998</v>
      </c>
      <c r="D19" s="18">
        <f>[15]Dezembro!$B$7</f>
        <v>22.754166666666666</v>
      </c>
      <c r="E19" s="18">
        <f>[15]Dezembro!$B$8</f>
        <v>26.274999999999995</v>
      </c>
      <c r="F19" s="18">
        <f>[15]Dezembro!$B$9</f>
        <v>27.304166666666664</v>
      </c>
      <c r="G19" s="18">
        <f>[15]Dezembro!$B$10</f>
        <v>27.758333333333336</v>
      </c>
      <c r="H19" s="18">
        <f>[15]Dezembro!$B$11</f>
        <v>26.516666666666669</v>
      </c>
      <c r="I19" s="18">
        <f>[15]Dezembro!$B$12</f>
        <v>25.021739130434778</v>
      </c>
      <c r="J19" s="18">
        <f>[15]Dezembro!$B$13</f>
        <v>24.587500000000002</v>
      </c>
      <c r="K19" s="18">
        <f>[15]Dezembro!$B$14</f>
        <v>26.741666666666664</v>
      </c>
      <c r="L19" s="18">
        <f>[15]Dezembro!$B$15</f>
        <v>26.787500000000005</v>
      </c>
      <c r="M19" s="18">
        <f>[15]Dezembro!$B$16</f>
        <v>25.743478260869566</v>
      </c>
      <c r="N19" s="18">
        <f>[15]Dezembro!$B$17</f>
        <v>26.666666666666661</v>
      </c>
      <c r="O19" s="18">
        <f>[15]Dezembro!$B$18</f>
        <v>29.024999999999995</v>
      </c>
      <c r="P19" s="18">
        <f>[15]Dezembro!$B$19</f>
        <v>29.391666666666669</v>
      </c>
      <c r="Q19" s="18">
        <f>[15]Dezembro!$B$20</f>
        <v>28.200000000000003</v>
      </c>
      <c r="R19" s="18">
        <f>[15]Dezembro!$B$21</f>
        <v>24.762499999999992</v>
      </c>
      <c r="S19" s="18">
        <f>[15]Dezembro!$B$22</f>
        <v>25.773913043478263</v>
      </c>
      <c r="T19" s="18">
        <f>[15]Dezembro!$B$23</f>
        <v>27.112499999999997</v>
      </c>
      <c r="U19" s="18">
        <f>[15]Dezembro!$B$24</f>
        <v>26.695833333333336</v>
      </c>
      <c r="V19" s="18">
        <f>[15]Dezembro!$B$25</f>
        <v>26.195833333333326</v>
      </c>
      <c r="W19" s="18">
        <f>[15]Dezembro!$B$26</f>
        <v>24.587500000000002</v>
      </c>
      <c r="X19" s="18">
        <f>[15]Dezembro!$B$27</f>
        <v>24.441666666666666</v>
      </c>
      <c r="Y19" s="18">
        <f>[15]Dezembro!$B$28</f>
        <v>25.682608695652167</v>
      </c>
      <c r="Z19" s="18">
        <f>[15]Dezembro!$B$29</f>
        <v>27.004347826086963</v>
      </c>
      <c r="AA19" s="18">
        <f>[15]Dezembro!$B$30</f>
        <v>28.4</v>
      </c>
      <c r="AB19" s="18">
        <f>[15]Dezembro!$B$31</f>
        <v>28.441666666666674</v>
      </c>
      <c r="AC19" s="18">
        <f>[15]Dezembro!$B$32</f>
        <v>28.720833333333331</v>
      </c>
      <c r="AD19" s="18">
        <f>[15]Dezembro!$B$33</f>
        <v>27.862499999999994</v>
      </c>
      <c r="AE19" s="18">
        <f>[15]Dezembro!$B$34</f>
        <v>27.958333333333343</v>
      </c>
      <c r="AF19" s="18">
        <f>[15]Dezembro!$B$35</f>
        <v>29.230434782608704</v>
      </c>
      <c r="AG19" s="47">
        <f t="shared" si="1"/>
        <v>26.616742636746142</v>
      </c>
    </row>
    <row r="20" spans="1:33" ht="17.100000000000001" customHeight="1" x14ac:dyDescent="0.2">
      <c r="A20" s="16" t="s">
        <v>10</v>
      </c>
      <c r="B20" s="18">
        <f>[16]Dezembro!$B$5</f>
        <v>24.845833333333335</v>
      </c>
      <c r="C20" s="18">
        <f>[16]Dezembro!$B$6</f>
        <v>23.520833333333329</v>
      </c>
      <c r="D20" s="18">
        <f>[16]Dezembro!$B$7</f>
        <v>22.537499999999998</v>
      </c>
      <c r="E20" s="18">
        <f>[16]Dezembro!$B$8</f>
        <v>25.395833333333332</v>
      </c>
      <c r="F20" s="18">
        <f>[16]Dezembro!$B$9</f>
        <v>25.370833333333334</v>
      </c>
      <c r="G20" s="18">
        <f>[16]Dezembro!$B$10</f>
        <v>26.208333333333339</v>
      </c>
      <c r="H20" s="18">
        <f>[16]Dezembro!$B$11</f>
        <v>27.074999999999992</v>
      </c>
      <c r="I20" s="18">
        <f>[16]Dezembro!$B$12</f>
        <v>23.870833333333334</v>
      </c>
      <c r="J20" s="18">
        <f>[16]Dezembro!$B$13</f>
        <v>24.545833333333334</v>
      </c>
      <c r="K20" s="18">
        <f>[16]Dezembro!$B$14</f>
        <v>25.854166666666668</v>
      </c>
      <c r="L20" s="18">
        <f>[16]Dezembro!$B$15</f>
        <v>25.783333333333328</v>
      </c>
      <c r="M20" s="18">
        <f>[16]Dezembro!$B$16</f>
        <v>25.016666666666662</v>
      </c>
      <c r="N20" s="18">
        <f>[16]Dezembro!$B$17</f>
        <v>25.887499999999999</v>
      </c>
      <c r="O20" s="18">
        <f>[16]Dezembro!$B$18</f>
        <v>27.925000000000001</v>
      </c>
      <c r="P20" s="18">
        <f>[16]Dezembro!$B$19</f>
        <v>27.375</v>
      </c>
      <c r="Q20" s="18">
        <f>[16]Dezembro!$B$20</f>
        <v>27.420833333333334</v>
      </c>
      <c r="R20" s="18">
        <f>[16]Dezembro!$B$21</f>
        <v>25.658333333333335</v>
      </c>
      <c r="S20" s="18">
        <f>[16]Dezembro!$B$22</f>
        <v>24.837500000000002</v>
      </c>
      <c r="T20" s="18">
        <f>[16]Dezembro!$B$23</f>
        <v>27.395833333333332</v>
      </c>
      <c r="U20" s="18">
        <f>[16]Dezembro!$B$24</f>
        <v>26.579166666666666</v>
      </c>
      <c r="V20" s="18">
        <f>[16]Dezembro!$B$25</f>
        <v>26.145833333333332</v>
      </c>
      <c r="W20" s="18">
        <f>[16]Dezembro!$B$26</f>
        <v>23.162499999999994</v>
      </c>
      <c r="X20" s="18">
        <f>[16]Dezembro!$B$27</f>
        <v>24.066666666666663</v>
      </c>
      <c r="Y20" s="18">
        <f>[16]Dezembro!$B$28</f>
        <v>23.399999999999995</v>
      </c>
      <c r="Z20" s="18">
        <f>[16]Dezembro!$B$29</f>
        <v>25.4375</v>
      </c>
      <c r="AA20" s="18">
        <f>[16]Dezembro!$B$30</f>
        <v>28.066666666666666</v>
      </c>
      <c r="AB20" s="18">
        <f>[16]Dezembro!$B$31</f>
        <v>28.250000000000004</v>
      </c>
      <c r="AC20" s="18">
        <f>[16]Dezembro!$B$32</f>
        <v>28.841666666666658</v>
      </c>
      <c r="AD20" s="18">
        <f>[16]Dezembro!$B$33</f>
        <v>28.099999999999994</v>
      </c>
      <c r="AE20" s="18">
        <f>[16]Dezembro!$B$34</f>
        <v>26.545833333333331</v>
      </c>
      <c r="AF20" s="18">
        <f>[16]Dezembro!$B$35</f>
        <v>27.037500000000005</v>
      </c>
      <c r="AG20" s="47">
        <f t="shared" ref="AG20:AG32" si="2">AVERAGE(B20:AF20)</f>
        <v>25.87607526881721</v>
      </c>
    </row>
    <row r="21" spans="1:33" ht="17.100000000000001" customHeight="1" x14ac:dyDescent="0.2">
      <c r="A21" s="16" t="s">
        <v>11</v>
      </c>
      <c r="B21" s="18">
        <f>[17]Dezembro!$B$5</f>
        <v>24.345833333333328</v>
      </c>
      <c r="C21" s="18">
        <f>[17]Dezembro!$B$6</f>
        <v>23.645833333333339</v>
      </c>
      <c r="D21" s="18">
        <f>[17]Dezembro!$B$7</f>
        <v>22.008333333333329</v>
      </c>
      <c r="E21" s="18">
        <f>[17]Dezembro!$B$8</f>
        <v>26</v>
      </c>
      <c r="F21" s="18">
        <f>[17]Dezembro!$B$9</f>
        <v>25.025000000000002</v>
      </c>
      <c r="G21" s="18">
        <f>[17]Dezembro!$B$10</f>
        <v>25.358333333333331</v>
      </c>
      <c r="H21" s="18">
        <f>[17]Dezembro!$B$11</f>
        <v>24.94583333333334</v>
      </c>
      <c r="I21" s="18">
        <f>[17]Dezembro!$B$12</f>
        <v>23.291666666666668</v>
      </c>
      <c r="J21" s="18">
        <f>[17]Dezembro!$B$13</f>
        <v>23.612499999999997</v>
      </c>
      <c r="K21" s="18">
        <f>[17]Dezembro!$B$14</f>
        <v>25.183333333333326</v>
      </c>
      <c r="L21" s="18">
        <f>[17]Dezembro!$B$15</f>
        <v>25.541666666666668</v>
      </c>
      <c r="M21" s="18">
        <f>[17]Dezembro!$B$16</f>
        <v>25.366666666666664</v>
      </c>
      <c r="N21" s="18">
        <f>[17]Dezembro!$B$17</f>
        <v>25.474999999999998</v>
      </c>
      <c r="O21" s="18">
        <f>[17]Dezembro!$B$18</f>
        <v>27.545833333333338</v>
      </c>
      <c r="P21" s="18">
        <f>[17]Dezembro!$B$19</f>
        <v>27.366666666666664</v>
      </c>
      <c r="Q21" s="18">
        <f>[17]Dezembro!$B$20</f>
        <v>27.095833333333331</v>
      </c>
      <c r="R21" s="18">
        <f>[17]Dezembro!$B$21</f>
        <v>24.745833333333334</v>
      </c>
      <c r="S21" s="18">
        <f>[17]Dezembro!$B$22</f>
        <v>24.262500000000003</v>
      </c>
      <c r="T21" s="18">
        <f>[17]Dezembro!$B$23</f>
        <v>25.620833333333334</v>
      </c>
      <c r="U21" s="18">
        <f>[17]Dezembro!$B$24</f>
        <v>24.670833333333331</v>
      </c>
      <c r="V21" s="18">
        <f>[17]Dezembro!$B$25</f>
        <v>25.958333333333332</v>
      </c>
      <c r="W21" s="18">
        <f>[17]Dezembro!$B$26</f>
        <v>23.066666666666666</v>
      </c>
      <c r="X21" s="18">
        <f>[17]Dezembro!$B$27</f>
        <v>23.191666666666674</v>
      </c>
      <c r="Y21" s="18">
        <f>[17]Dezembro!$B$28</f>
        <v>23.612500000000008</v>
      </c>
      <c r="Z21" s="18">
        <f>[17]Dezembro!$B$29</f>
        <v>26.383333333333336</v>
      </c>
      <c r="AA21" s="18">
        <f>[17]Dezembro!$B$30</f>
        <v>27.341666666666665</v>
      </c>
      <c r="AB21" s="18">
        <f>[17]Dezembro!$B$31</f>
        <v>26.675000000000001</v>
      </c>
      <c r="AC21" s="18">
        <f>[17]Dezembro!$B$32</f>
        <v>27.545833333333334</v>
      </c>
      <c r="AD21" s="18">
        <f>[17]Dezembro!$B$33</f>
        <v>26.583333333333329</v>
      </c>
      <c r="AE21" s="18">
        <f>[17]Dezembro!$B$34</f>
        <v>26.341666666666669</v>
      </c>
      <c r="AF21" s="18">
        <f>[17]Dezembro!$B$35</f>
        <v>26.729166666666671</v>
      </c>
      <c r="AG21" s="47">
        <f t="shared" si="2"/>
        <v>25.307661290322585</v>
      </c>
    </row>
    <row r="22" spans="1:33" ht="17.100000000000001" customHeight="1" x14ac:dyDescent="0.2">
      <c r="A22" s="16" t="s">
        <v>12</v>
      </c>
      <c r="B22" s="18">
        <f>[18]Dezembro!$B$5</f>
        <v>27.945833333333329</v>
      </c>
      <c r="C22" s="18">
        <f>[18]Dezembro!$B$6</f>
        <v>24.595833333333335</v>
      </c>
      <c r="D22" s="18">
        <f>[18]Dezembro!$B$7</f>
        <v>24.062500000000004</v>
      </c>
      <c r="E22" s="18">
        <f>[18]Dezembro!$B$8</f>
        <v>27.191666666666666</v>
      </c>
      <c r="F22" s="18">
        <f>[18]Dezembro!$B$9</f>
        <v>27.683333333333326</v>
      </c>
      <c r="G22" s="18">
        <f>[18]Dezembro!$B$10</f>
        <v>28.170833333333331</v>
      </c>
      <c r="H22" s="18">
        <f>[18]Dezembro!$B$11</f>
        <v>26.845833333333331</v>
      </c>
      <c r="I22" s="18">
        <f>[18]Dezembro!$B$12</f>
        <v>25.712500000000002</v>
      </c>
      <c r="J22" s="18">
        <f>[18]Dezembro!$B$13</f>
        <v>24.887499999999999</v>
      </c>
      <c r="K22" s="18">
        <f>[18]Dezembro!$B$14</f>
        <v>27.299999999999997</v>
      </c>
      <c r="L22" s="18">
        <f>[18]Dezembro!$B$15</f>
        <v>26.5</v>
      </c>
      <c r="M22" s="18">
        <f>[18]Dezembro!$B$16</f>
        <v>26.233333333333334</v>
      </c>
      <c r="N22" s="18">
        <f>[18]Dezembro!$B$17</f>
        <v>27.241666666666664</v>
      </c>
      <c r="O22" s="18">
        <f>[18]Dezembro!$B$18</f>
        <v>28.162499999999998</v>
      </c>
      <c r="P22" s="18">
        <f>[18]Dezembro!$B$19</f>
        <v>28.900000000000002</v>
      </c>
      <c r="Q22" s="18">
        <f>[18]Dezembro!$B$20</f>
        <v>26.262499999999999</v>
      </c>
      <c r="R22" s="18">
        <f>[18]Dezembro!$B$21</f>
        <v>25.887499999999999</v>
      </c>
      <c r="S22" s="18">
        <f>[18]Dezembro!$B$22</f>
        <v>26.395833333333332</v>
      </c>
      <c r="T22" s="18">
        <f>[18]Dezembro!$B$23</f>
        <v>27.787499999999998</v>
      </c>
      <c r="U22" s="18">
        <f>[18]Dezembro!$B$24</f>
        <v>28.400000000000002</v>
      </c>
      <c r="V22" s="18">
        <f>[18]Dezembro!$B$25</f>
        <v>27.612499999999997</v>
      </c>
      <c r="W22" s="18">
        <f>[18]Dezembro!$B$26</f>
        <v>24.191666666666666</v>
      </c>
      <c r="X22" s="18">
        <f>[18]Dezembro!$B$27</f>
        <v>24.691666666666666</v>
      </c>
      <c r="Y22" s="18">
        <f>[18]Dezembro!$B$28</f>
        <v>26.612499999999997</v>
      </c>
      <c r="Z22" s="18">
        <f>[18]Dezembro!$B$29</f>
        <v>26.833333333333332</v>
      </c>
      <c r="AA22" s="18">
        <f>[18]Dezembro!$B$30</f>
        <v>27.879166666666666</v>
      </c>
      <c r="AB22" s="18">
        <f>[18]Dezembro!$B$31</f>
        <v>28.375</v>
      </c>
      <c r="AC22" s="18">
        <f>[18]Dezembro!$B$32</f>
        <v>28.416666666666671</v>
      </c>
      <c r="AD22" s="18">
        <f>[18]Dezembro!$B$33</f>
        <v>27.416666666666671</v>
      </c>
      <c r="AE22" s="18">
        <f>[18]Dezembro!$B$34</f>
        <v>28.645833333333329</v>
      </c>
      <c r="AF22" s="18">
        <f>[18]Dezembro!$B$35</f>
        <v>29.095833333333328</v>
      </c>
      <c r="AG22" s="47">
        <f t="shared" si="2"/>
        <v>26.965725806451612</v>
      </c>
    </row>
    <row r="23" spans="1:33" ht="17.100000000000001" customHeight="1" x14ac:dyDescent="0.2">
      <c r="A23" s="16" t="s">
        <v>13</v>
      </c>
      <c r="B23" s="18">
        <f>[19]Dezembro!$B$5</f>
        <v>28.800000000000008</v>
      </c>
      <c r="C23" s="18">
        <f>[19]Dezembro!$B$6</f>
        <v>24.570833333333326</v>
      </c>
      <c r="D23" s="18">
        <f>[19]Dezembro!$B$7</f>
        <v>24.504166666666666</v>
      </c>
      <c r="E23" s="18">
        <f>[19]Dezembro!$B$8</f>
        <v>27.625000000000011</v>
      </c>
      <c r="F23" s="18">
        <f>[19]Dezembro!$B$9</f>
        <v>27.158333333333331</v>
      </c>
      <c r="G23" s="18">
        <f>[19]Dezembro!$B$10</f>
        <v>27.108333333333324</v>
      </c>
      <c r="H23" s="18">
        <f>[19]Dezembro!$B$11</f>
        <v>25.733333333333331</v>
      </c>
      <c r="I23" s="18">
        <f>[19]Dezembro!$B$12</f>
        <v>26.258333333333329</v>
      </c>
      <c r="J23" s="18">
        <f>[19]Dezembro!$B$13</f>
        <v>26.274999999999995</v>
      </c>
      <c r="K23" s="18">
        <f>[19]Dezembro!$B$14</f>
        <v>27.662500000000005</v>
      </c>
      <c r="L23" s="18">
        <f>[19]Dezembro!$B$15</f>
        <v>27.862500000000008</v>
      </c>
      <c r="M23" s="18">
        <f>[19]Dezembro!$B$16</f>
        <v>26.558333333333334</v>
      </c>
      <c r="N23" s="18">
        <f>[19]Dezembro!$B$17</f>
        <v>26.891666666666666</v>
      </c>
      <c r="O23" s="18">
        <f>[19]Dezembro!$B$18</f>
        <v>27.458333333333332</v>
      </c>
      <c r="P23" s="18">
        <f>[19]Dezembro!$B$19</f>
        <v>27.349999999999998</v>
      </c>
      <c r="Q23" s="18">
        <f>[19]Dezembro!$B$20</f>
        <v>28.474999999999998</v>
      </c>
      <c r="R23" s="18">
        <f>[19]Dezembro!$B$21</f>
        <v>26.774999999999995</v>
      </c>
      <c r="S23" s="18">
        <f>[19]Dezembro!$B$22</f>
        <v>27.270833333333332</v>
      </c>
      <c r="T23" s="18">
        <f>[19]Dezembro!$B$23</f>
        <v>27.75</v>
      </c>
      <c r="U23" s="18">
        <f>[19]Dezembro!$B$24</f>
        <v>29.100000000000005</v>
      </c>
      <c r="V23" s="18">
        <f>[19]Dezembro!$B$25</f>
        <v>29.037499999999998</v>
      </c>
      <c r="W23" s="18">
        <f>[19]Dezembro!$B$26</f>
        <v>25.179166666666671</v>
      </c>
      <c r="X23" s="18">
        <f>[19]Dezembro!$B$27</f>
        <v>25.033333333333342</v>
      </c>
      <c r="Y23" s="18">
        <f>[19]Dezembro!$B$28</f>
        <v>25.879166666666666</v>
      </c>
      <c r="Z23" s="18">
        <f>[19]Dezembro!$B$29</f>
        <v>27.437499999999996</v>
      </c>
      <c r="AA23" s="18">
        <f>[19]Dezembro!$B$30</f>
        <v>28.741666666666664</v>
      </c>
      <c r="AB23" s="18">
        <f>[19]Dezembro!$B$31</f>
        <v>29.054166666666664</v>
      </c>
      <c r="AC23" s="18">
        <f>[19]Dezembro!$B$32</f>
        <v>27.662499999999998</v>
      </c>
      <c r="AD23" s="18">
        <f>[19]Dezembro!$B$33</f>
        <v>28.245833333333334</v>
      </c>
      <c r="AE23" s="18">
        <f>[19]Dezembro!$B$34</f>
        <v>29.533333333333331</v>
      </c>
      <c r="AF23" s="18">
        <f>[19]Dezembro!$B$35</f>
        <v>29.962500000000002</v>
      </c>
      <c r="AG23" s="47">
        <f t="shared" si="2"/>
        <v>27.321102150537634</v>
      </c>
    </row>
    <row r="24" spans="1:33" ht="17.100000000000001" customHeight="1" x14ac:dyDescent="0.2">
      <c r="A24" s="16" t="s">
        <v>14</v>
      </c>
      <c r="B24" s="18">
        <f>[20]Dezembro!$B$5</f>
        <v>26.345833333333335</v>
      </c>
      <c r="C24" s="18">
        <f>[20]Dezembro!$B$6</f>
        <v>26.212499999999995</v>
      </c>
      <c r="D24" s="18">
        <f>[20]Dezembro!$B$7</f>
        <v>24.758333333333329</v>
      </c>
      <c r="E24" s="18">
        <f>[20]Dezembro!$B$8</f>
        <v>26.037500000000005</v>
      </c>
      <c r="F24" s="18">
        <f>[20]Dezembro!$B$9</f>
        <v>24.899999999999995</v>
      </c>
      <c r="G24" s="18">
        <f>[20]Dezembro!$B$10</f>
        <v>25.304166666666671</v>
      </c>
      <c r="H24" s="18">
        <f>[20]Dezembro!$B$11</f>
        <v>24.483333333333331</v>
      </c>
      <c r="I24" s="18">
        <f>[20]Dezembro!$B$12</f>
        <v>23.862500000000001</v>
      </c>
      <c r="J24" s="18">
        <f>[20]Dezembro!$B$13</f>
        <v>24.495833333333326</v>
      </c>
      <c r="K24" s="18">
        <f>[20]Dezembro!$B$14</f>
        <v>23.720833333333331</v>
      </c>
      <c r="L24" s="18">
        <f>[20]Dezembro!$B$15</f>
        <v>24.445833333333336</v>
      </c>
      <c r="M24" s="18">
        <f>[20]Dezembro!$B$16</f>
        <v>25.395833333333343</v>
      </c>
      <c r="N24" s="18">
        <f>[20]Dezembro!$B$17</f>
        <v>25.166666666666668</v>
      </c>
      <c r="O24" s="18">
        <f>[20]Dezembro!$B$18</f>
        <v>27.083333333333329</v>
      </c>
      <c r="P24" s="18">
        <f>[20]Dezembro!$B$19</f>
        <v>27.529166666666672</v>
      </c>
      <c r="Q24" s="18">
        <f>[20]Dezembro!$B$20</f>
        <v>27.449999999999992</v>
      </c>
      <c r="R24" s="18">
        <f>[20]Dezembro!$B$21</f>
        <v>28.337499999999995</v>
      </c>
      <c r="S24" s="18">
        <f>[20]Dezembro!$B$22</f>
        <v>26.825000000000003</v>
      </c>
      <c r="T24" s="18">
        <f>[20]Dezembro!$B$23</f>
        <v>26.845833333333328</v>
      </c>
      <c r="U24" s="18">
        <f>[20]Dezembro!$B$24</f>
        <v>26.108333333333331</v>
      </c>
      <c r="V24" s="18">
        <f>[20]Dezembro!$B$25</f>
        <v>25.341666666666672</v>
      </c>
      <c r="W24" s="18">
        <f>[20]Dezembro!$B$26</f>
        <v>26.091666666666665</v>
      </c>
      <c r="X24" s="18">
        <f>[20]Dezembro!$B$27</f>
        <v>24.974999999999998</v>
      </c>
      <c r="Y24" s="18">
        <f>[20]Dezembro!$B$28</f>
        <v>24.529166666666665</v>
      </c>
      <c r="Z24" s="18">
        <f>[20]Dezembro!$B$29</f>
        <v>25.583333333333332</v>
      </c>
      <c r="AA24" s="18">
        <f>[20]Dezembro!$B$30</f>
        <v>27.879166666666663</v>
      </c>
      <c r="AB24" s="18">
        <f>[20]Dezembro!$B$31</f>
        <v>29</v>
      </c>
      <c r="AC24" s="18">
        <f>[20]Dezembro!$B$32</f>
        <v>29.350000000000005</v>
      </c>
      <c r="AD24" s="18">
        <f>[20]Dezembro!$B$33</f>
        <v>26.037499999999998</v>
      </c>
      <c r="AE24" s="18">
        <f>[20]Dezembro!$B$34</f>
        <v>26.904166666666672</v>
      </c>
      <c r="AF24" s="18">
        <f>[20]Dezembro!$B$35</f>
        <v>26.324999999999999</v>
      </c>
      <c r="AG24" s="47">
        <f t="shared" si="2"/>
        <v>26.042741935483878</v>
      </c>
    </row>
    <row r="25" spans="1:33" ht="17.100000000000001" customHeight="1" x14ac:dyDescent="0.2">
      <c r="A25" s="16" t="s">
        <v>15</v>
      </c>
      <c r="B25" s="18">
        <f>[21]Dezembro!$B$5</f>
        <v>24.529166666666669</v>
      </c>
      <c r="C25" s="18">
        <f>[21]Dezembro!$B$6</f>
        <v>20.324999999999999</v>
      </c>
      <c r="D25" s="18">
        <f>[21]Dezembro!$B$7</f>
        <v>19.633333333333336</v>
      </c>
      <c r="E25" s="18">
        <f>[21]Dezembro!$B$8</f>
        <v>23.695833333333336</v>
      </c>
      <c r="F25" s="18">
        <f>[21]Dezembro!$B$9</f>
        <v>22.925000000000001</v>
      </c>
      <c r="G25" s="18">
        <f>[21]Dezembro!$B$10</f>
        <v>23.920833333333331</v>
      </c>
      <c r="H25" s="18">
        <f>[21]Dezembro!$B$11</f>
        <v>23.783333333333331</v>
      </c>
      <c r="I25" s="18">
        <f>[21]Dezembro!$B$12</f>
        <v>21.683333333333334</v>
      </c>
      <c r="J25" s="18">
        <f>[21]Dezembro!$B$13</f>
        <v>22.4375</v>
      </c>
      <c r="K25" s="18">
        <f>[21]Dezembro!$B$14</f>
        <v>23.841666666666665</v>
      </c>
      <c r="L25" s="18">
        <f>[21]Dezembro!$B$15</f>
        <v>24.462500000000006</v>
      </c>
      <c r="M25" s="18">
        <f>[21]Dezembro!$B$16</f>
        <v>24.316666666666666</v>
      </c>
      <c r="N25" s="18">
        <f>[21]Dezembro!$B$17</f>
        <v>24.124999999999996</v>
      </c>
      <c r="O25" s="18">
        <f>[21]Dezembro!$B$18</f>
        <v>26.454166666666666</v>
      </c>
      <c r="P25" s="18">
        <f>[21]Dezembro!$B$19</f>
        <v>26.279166666666665</v>
      </c>
      <c r="Q25" s="18">
        <f>[21]Dezembro!$B$20</f>
        <v>24.654166666666669</v>
      </c>
      <c r="R25" s="18">
        <f>[21]Dezembro!$B$21</f>
        <v>23.650000000000002</v>
      </c>
      <c r="S25" s="18">
        <f>[21]Dezembro!$B$22</f>
        <v>22.691666666666663</v>
      </c>
      <c r="T25" s="18">
        <f>[21]Dezembro!$B$23</f>
        <v>25.449999999999992</v>
      </c>
      <c r="U25" s="18">
        <f>[21]Dezembro!$B$24</f>
        <v>25.454166666666669</v>
      </c>
      <c r="V25" s="18">
        <f>[21]Dezembro!$B$25</f>
        <v>24.095833333333335</v>
      </c>
      <c r="W25" s="18">
        <f>[21]Dezembro!$B$26</f>
        <v>21.354166666666668</v>
      </c>
      <c r="X25" s="18">
        <f>[21]Dezembro!$B$27</f>
        <v>21.133333333333333</v>
      </c>
      <c r="Y25" s="18">
        <f>[21]Dezembro!$B$28</f>
        <v>21.637499999999999</v>
      </c>
      <c r="Z25" s="18">
        <f>[21]Dezembro!$B$29</f>
        <v>24.091666666666658</v>
      </c>
      <c r="AA25" s="18">
        <f>[21]Dezembro!$B$30</f>
        <v>26.133333333333329</v>
      </c>
      <c r="AB25" s="18">
        <f>[21]Dezembro!$B$31</f>
        <v>25.970833333333331</v>
      </c>
      <c r="AC25" s="18">
        <f>[21]Dezembro!$B$32</f>
        <v>27.133333333333329</v>
      </c>
      <c r="AD25" s="18">
        <f>[21]Dezembro!$B$33</f>
        <v>27.354166666666661</v>
      </c>
      <c r="AE25" s="18">
        <f>[21]Dezembro!$B$34</f>
        <v>25.450000000000003</v>
      </c>
      <c r="AF25" s="18">
        <f>[21]Dezembro!$B$35</f>
        <v>26.762500000000003</v>
      </c>
      <c r="AG25" s="47">
        <f t="shared" si="2"/>
        <v>24.046102150537635</v>
      </c>
    </row>
    <row r="26" spans="1:33" ht="17.100000000000001" customHeight="1" x14ac:dyDescent="0.2">
      <c r="A26" s="80" t="s">
        <v>16</v>
      </c>
      <c r="B26" s="18">
        <f>[22]Dezembro!$B$5</f>
        <v>24.083333333333329</v>
      </c>
      <c r="C26" s="18">
        <f>[22]Dezembro!$B$6</f>
        <v>20.399999999999995</v>
      </c>
      <c r="D26" s="18">
        <f>[22]Dezembro!$B$7</f>
        <v>22.879166666666666</v>
      </c>
      <c r="E26" s="18">
        <f>[22]Dezembro!$B$8</f>
        <v>25.766666666666662</v>
      </c>
      <c r="F26" s="18">
        <f>[22]Dezembro!$B$9</f>
        <v>27.179166666666664</v>
      </c>
      <c r="G26" s="18">
        <f>[22]Dezembro!$B$10</f>
        <v>29.691666666666674</v>
      </c>
      <c r="H26" s="18">
        <f>[22]Dezembro!$B$11</f>
        <v>29.791666666666661</v>
      </c>
      <c r="I26" s="18">
        <f>[22]Dezembro!$B$12</f>
        <v>27.370833333333326</v>
      </c>
      <c r="J26" s="18">
        <f>[22]Dezembro!$B$13</f>
        <v>27.304166666666664</v>
      </c>
      <c r="K26" s="18">
        <f>[22]Dezembro!$B$14</f>
        <v>29.7</v>
      </c>
      <c r="L26" s="18">
        <f>[22]Dezembro!$B$15</f>
        <v>29.316666666666663</v>
      </c>
      <c r="M26" s="18">
        <f>[22]Dezembro!$B$16</f>
        <v>28.454166666666669</v>
      </c>
      <c r="N26" s="18">
        <f>[22]Dezembro!$B$17</f>
        <v>28.499999999999996</v>
      </c>
      <c r="O26" s="18">
        <f>[22]Dezembro!$B$18</f>
        <v>29.345833333333335</v>
      </c>
      <c r="P26" s="18">
        <f>[22]Dezembro!$B$19</f>
        <v>30.666666666666668</v>
      </c>
      <c r="Q26" s="18">
        <f>[22]Dezembro!$B$20</f>
        <v>30.729166666666668</v>
      </c>
      <c r="R26" s="18">
        <f>[22]Dezembro!$B$21</f>
        <v>28.512499999999999</v>
      </c>
      <c r="S26" s="18">
        <f>[22]Dezembro!$B$22</f>
        <v>25.495833333333337</v>
      </c>
      <c r="T26" s="18">
        <f>[22]Dezembro!$B$23</f>
        <v>27.975000000000009</v>
      </c>
      <c r="U26" s="18">
        <f>[22]Dezembro!$B$24</f>
        <v>29.108333333333331</v>
      </c>
      <c r="V26" s="18">
        <f>[22]Dezembro!$B$25</f>
        <v>28.312500000000004</v>
      </c>
      <c r="W26" s="18">
        <f>[22]Dezembro!$B$26</f>
        <v>23.991666666666671</v>
      </c>
      <c r="X26" s="18">
        <f>[22]Dezembro!$B$27</f>
        <v>24.6875</v>
      </c>
      <c r="Y26" s="18">
        <f>[22]Dezembro!$B$28</f>
        <v>26.708333333333329</v>
      </c>
      <c r="Z26" s="18">
        <f>[22]Dezembro!$B$29</f>
        <v>28.762499999999999</v>
      </c>
      <c r="AA26" s="18">
        <f>[22]Dezembro!$B$30</f>
        <v>30.470833333333335</v>
      </c>
      <c r="AB26" s="18">
        <f>[22]Dezembro!$B$31</f>
        <v>30.604166666666668</v>
      </c>
      <c r="AC26" s="18">
        <f>[22]Dezembro!$B$32</f>
        <v>30.483333333333338</v>
      </c>
      <c r="AD26" s="18">
        <f>[22]Dezembro!$B$33</f>
        <v>31.520833333333332</v>
      </c>
      <c r="AE26" s="18">
        <f>[22]Dezembro!$B$34</f>
        <v>31.887500000000003</v>
      </c>
      <c r="AF26" s="18">
        <f>[22]Dezembro!$B$35</f>
        <v>32.279166666666661</v>
      </c>
      <c r="AG26" s="47">
        <f t="shared" si="2"/>
        <v>28.128360215053771</v>
      </c>
    </row>
    <row r="27" spans="1:33" ht="17.100000000000001" customHeight="1" x14ac:dyDescent="0.2">
      <c r="A27" s="16" t="s">
        <v>17</v>
      </c>
      <c r="B27" s="18">
        <f>[23]Dezembro!$B$5</f>
        <v>24.858333333333334</v>
      </c>
      <c r="C27" s="18">
        <f>[23]Dezembro!$B$6</f>
        <v>23.795833333333338</v>
      </c>
      <c r="D27" s="18">
        <f>[23]Dezembro!$B$7</f>
        <v>23.312499999999996</v>
      </c>
      <c r="E27" s="18">
        <f>[23]Dezembro!$B$8</f>
        <v>26.245833333333334</v>
      </c>
      <c r="F27" s="18">
        <f>[23]Dezembro!$B$9</f>
        <v>25.587499999999995</v>
      </c>
      <c r="G27" s="18">
        <f>[23]Dezembro!$B$10</f>
        <v>26.229166666666668</v>
      </c>
      <c r="H27" s="18">
        <f>[23]Dezembro!$B$11</f>
        <v>25.708333333333339</v>
      </c>
      <c r="I27" s="18">
        <f>[23]Dezembro!$B$12</f>
        <v>23.616666666666664</v>
      </c>
      <c r="J27" s="18">
        <f>[23]Dezembro!$B$13</f>
        <v>23.787500000000005</v>
      </c>
      <c r="K27" s="18">
        <f>[23]Dezembro!$B$14</f>
        <v>25.974999999999998</v>
      </c>
      <c r="L27" s="18">
        <f>[23]Dezembro!$B$15</f>
        <v>25.733333333333331</v>
      </c>
      <c r="M27" s="18">
        <f>[23]Dezembro!$B$16</f>
        <v>24.983333333333331</v>
      </c>
      <c r="N27" s="18">
        <f>[23]Dezembro!$B$17</f>
        <v>25.091666666666665</v>
      </c>
      <c r="O27" s="18">
        <f>[23]Dezembro!$B$18</f>
        <v>27.554166666666664</v>
      </c>
      <c r="P27" s="18">
        <f>[23]Dezembro!$B$19</f>
        <v>27.279166666666665</v>
      </c>
      <c r="Q27" s="18">
        <f>[23]Dezembro!$B$20</f>
        <v>27.129166666666666</v>
      </c>
      <c r="R27" s="18">
        <f>[23]Dezembro!$B$21</f>
        <v>25.616666666666664</v>
      </c>
      <c r="S27" s="18">
        <f>[23]Dezembro!$B$22</f>
        <v>24.891666666666676</v>
      </c>
      <c r="T27" s="18">
        <f>[23]Dezembro!$B$23</f>
        <v>26.329166666666666</v>
      </c>
      <c r="U27" s="18">
        <f>[23]Dezembro!$B$24</f>
        <v>24.737499999999997</v>
      </c>
      <c r="V27" s="18">
        <f>[23]Dezembro!$B$25</f>
        <v>26.575000000000003</v>
      </c>
      <c r="W27" s="18">
        <f>[23]Dezembro!$B$26</f>
        <v>23.566666666666666</v>
      </c>
      <c r="X27" s="18">
        <f>[23]Dezembro!$B$27</f>
        <v>23.816666666666666</v>
      </c>
      <c r="Y27" s="18">
        <f>[23]Dezembro!$B$28</f>
        <v>24.312500000000004</v>
      </c>
      <c r="Z27" s="18">
        <f>[23]Dezembro!$B$29</f>
        <v>26.908333333333331</v>
      </c>
      <c r="AA27" s="18">
        <f>[23]Dezembro!$B$30</f>
        <v>26.754166666666666</v>
      </c>
      <c r="AB27" s="18">
        <f>[23]Dezembro!$B$31</f>
        <v>27.620833333333326</v>
      </c>
      <c r="AC27" s="18">
        <f>[23]Dezembro!$B$32</f>
        <v>27.904166666666665</v>
      </c>
      <c r="AD27" s="18">
        <f>[23]Dezembro!$B$33</f>
        <v>27.308333333333334</v>
      </c>
      <c r="AE27" s="18">
        <f>[23]Dezembro!$B$34</f>
        <v>26.720833333333335</v>
      </c>
      <c r="AF27" s="18">
        <f>[23]Dezembro!$B$35</f>
        <v>27.241666666666674</v>
      </c>
      <c r="AG27" s="47">
        <f t="shared" si="2"/>
        <v>25.715860215053766</v>
      </c>
    </row>
    <row r="28" spans="1:33" ht="17.100000000000001" customHeight="1" x14ac:dyDescent="0.2">
      <c r="A28" s="16" t="s">
        <v>18</v>
      </c>
      <c r="B28" s="18">
        <f>[24]Dezembro!$B$5</f>
        <v>23.563157894736843</v>
      </c>
      <c r="C28" s="18">
        <f>[24]Dezembro!$B$6</f>
        <v>23.71</v>
      </c>
      <c r="D28" s="18">
        <f>[24]Dezembro!$B$7</f>
        <v>25.036363636363639</v>
      </c>
      <c r="E28" s="18">
        <f>[24]Dezembro!$B$8</f>
        <v>25.999999999999996</v>
      </c>
      <c r="F28" s="18">
        <f>[24]Dezembro!$B$9</f>
        <v>25.328571428571429</v>
      </c>
      <c r="G28" s="18">
        <f>[24]Dezembro!$B$10</f>
        <v>27.3125</v>
      </c>
      <c r="H28" s="18">
        <f>[24]Dezembro!$B$11</f>
        <v>25.049999999999997</v>
      </c>
      <c r="I28" s="18">
        <f>[24]Dezembro!$B$12</f>
        <v>25.7</v>
      </c>
      <c r="J28" s="18">
        <f>[24]Dezembro!$B$13</f>
        <v>25.35</v>
      </c>
      <c r="K28" s="18">
        <f>[24]Dezembro!$B$14</f>
        <v>26.625</v>
      </c>
      <c r="L28" s="18">
        <f>[24]Dezembro!$B$15</f>
        <v>25.45</v>
      </c>
      <c r="M28" s="18">
        <f>[24]Dezembro!$B$16</f>
        <v>24.95</v>
      </c>
      <c r="N28" s="18">
        <f>[24]Dezembro!$B$17</f>
        <v>27.3</v>
      </c>
      <c r="O28" s="18">
        <f>[24]Dezembro!$B$18</f>
        <v>30.1</v>
      </c>
      <c r="P28" s="18">
        <f>[24]Dezembro!$B$19</f>
        <v>28.466666666666669</v>
      </c>
      <c r="Q28" s="18">
        <f>[24]Dezembro!$B$20</f>
        <v>28.766666666666666</v>
      </c>
      <c r="R28" s="18">
        <f>[24]Dezembro!$B$21</f>
        <v>27.35</v>
      </c>
      <c r="S28" s="18">
        <f>[24]Dezembro!$B$22</f>
        <v>26.8</v>
      </c>
      <c r="T28" s="18">
        <f>[24]Dezembro!$B$23</f>
        <v>26.799999999999997</v>
      </c>
      <c r="U28" s="18" t="str">
        <f>[24]Dezembro!$B$24</f>
        <v>*</v>
      </c>
      <c r="V28" s="18">
        <f>[24]Dezembro!$B$25</f>
        <v>27.133333333333336</v>
      </c>
      <c r="W28" s="18" t="str">
        <f>[24]Dezembro!$B$26</f>
        <v>*</v>
      </c>
      <c r="X28" s="18">
        <f>[24]Dezembro!$B$27</f>
        <v>26.4</v>
      </c>
      <c r="Y28" s="18">
        <f>[24]Dezembro!$B$28</f>
        <v>26.028571428571428</v>
      </c>
      <c r="Z28" s="18">
        <f>[24]Dezembro!$B$29</f>
        <v>27.5</v>
      </c>
      <c r="AA28" s="18">
        <f>[24]Dezembro!$B$30</f>
        <v>25.9</v>
      </c>
      <c r="AB28" s="18" t="str">
        <f>[24]Dezembro!$B$31</f>
        <v>*</v>
      </c>
      <c r="AC28" s="18" t="str">
        <f>[24]Dezembro!$B$32</f>
        <v>*</v>
      </c>
      <c r="AD28" s="18" t="str">
        <f>[24]Dezembro!$B$33</f>
        <v>*</v>
      </c>
      <c r="AE28" s="18" t="str">
        <f>[24]Dezembro!$B$34</f>
        <v>*</v>
      </c>
      <c r="AF28" s="18" t="str">
        <f>[24]Dezembro!$B$35</f>
        <v>*</v>
      </c>
      <c r="AG28" s="47">
        <f t="shared" si="2"/>
        <v>26.359201293954584</v>
      </c>
    </row>
    <row r="29" spans="1:33" ht="17.100000000000001" customHeight="1" x14ac:dyDescent="0.2">
      <c r="A29" s="16" t="s">
        <v>19</v>
      </c>
      <c r="B29" s="18">
        <f>[25]Dezembro!$B$5</f>
        <v>24.270833333333329</v>
      </c>
      <c r="C29" s="18">
        <f>[25]Dezembro!$B$6</f>
        <v>21.433333333333334</v>
      </c>
      <c r="D29" s="18">
        <f>[25]Dezembro!$B$7</f>
        <v>21.558333333333334</v>
      </c>
      <c r="E29" s="18">
        <f>[25]Dezembro!$B$8</f>
        <v>23.279166666666665</v>
      </c>
      <c r="F29" s="18">
        <f>[25]Dezembro!$B$9</f>
        <v>23.983333333333334</v>
      </c>
      <c r="G29" s="18">
        <f>[25]Dezembro!$B$10</f>
        <v>25.370833333333334</v>
      </c>
      <c r="H29" s="18">
        <f>[25]Dezembro!$B$11</f>
        <v>26.974999999999994</v>
      </c>
      <c r="I29" s="18">
        <f>[25]Dezembro!$B$12</f>
        <v>24.012499999999999</v>
      </c>
      <c r="J29" s="18">
        <f>[25]Dezembro!$B$13</f>
        <v>23.775000000000002</v>
      </c>
      <c r="K29" s="18">
        <f>[25]Dezembro!$B$14</f>
        <v>24.079166666666666</v>
      </c>
      <c r="L29" s="18">
        <f>[25]Dezembro!$B$15</f>
        <v>25.845833333333335</v>
      </c>
      <c r="M29" s="18">
        <f>[25]Dezembro!$B$16</f>
        <v>24.808333333333326</v>
      </c>
      <c r="N29" s="18">
        <f>[25]Dezembro!$B$17</f>
        <v>24.908333333333335</v>
      </c>
      <c r="O29" s="18">
        <f>[25]Dezembro!$B$18</f>
        <v>26.341666666666669</v>
      </c>
      <c r="P29" s="18">
        <f>[25]Dezembro!$B$19</f>
        <v>26.045833333333331</v>
      </c>
      <c r="Q29" s="18">
        <f>[25]Dezembro!$B$20</f>
        <v>26.104166666666668</v>
      </c>
      <c r="R29" s="18">
        <f>[25]Dezembro!$B$21</f>
        <v>22.69583333333334</v>
      </c>
      <c r="S29" s="18">
        <f>[25]Dezembro!$B$22</f>
        <v>23.3125</v>
      </c>
      <c r="T29" s="18">
        <f>[25]Dezembro!$B$23</f>
        <v>26.479166666666671</v>
      </c>
      <c r="U29" s="18">
        <f>[25]Dezembro!$B$24</f>
        <v>27.433333333333334</v>
      </c>
      <c r="V29" s="18">
        <f>[25]Dezembro!$B$25</f>
        <v>25.349999999999998</v>
      </c>
      <c r="W29" s="18">
        <f>[25]Dezembro!$B$26</f>
        <v>21.700000000000003</v>
      </c>
      <c r="X29" s="18">
        <f>[25]Dezembro!$B$27</f>
        <v>21.891666666666666</v>
      </c>
      <c r="Y29" s="18">
        <f>[25]Dezembro!$B$28</f>
        <v>22.529166666666669</v>
      </c>
      <c r="Z29" s="18">
        <f>[25]Dezembro!$B$29</f>
        <v>24.837500000000002</v>
      </c>
      <c r="AA29" s="18">
        <f>[25]Dezembro!$B$30</f>
        <v>27.304166666666664</v>
      </c>
      <c r="AB29" s="18">
        <f>[25]Dezembro!$B$31</f>
        <v>25.841666666666669</v>
      </c>
      <c r="AC29" s="18">
        <f>[25]Dezembro!$B$32</f>
        <v>27.783333333333331</v>
      </c>
      <c r="AD29" s="18">
        <f>[25]Dezembro!$B$33</f>
        <v>26.187500000000004</v>
      </c>
      <c r="AE29" s="18">
        <f>[25]Dezembro!$B$34</f>
        <v>25.408333333333328</v>
      </c>
      <c r="AF29" s="18">
        <f>[25]Dezembro!$B$35</f>
        <v>27.224999999999994</v>
      </c>
      <c r="AG29" s="47">
        <f t="shared" si="2"/>
        <v>24.799059139784951</v>
      </c>
    </row>
    <row r="30" spans="1:33" ht="17.100000000000001" customHeight="1" x14ac:dyDescent="0.2">
      <c r="A30" s="16" t="s">
        <v>31</v>
      </c>
      <c r="B30" s="18">
        <f>[26]Dezembro!$B$5</f>
        <v>24.833333333333332</v>
      </c>
      <c r="C30" s="18">
        <f>[26]Dezembro!$B$6</f>
        <v>23.062499999999996</v>
      </c>
      <c r="D30" s="18">
        <f>[26]Dezembro!$B$7</f>
        <v>22.899999999999995</v>
      </c>
      <c r="E30" s="18">
        <f>[26]Dezembro!$B$8</f>
        <v>24.700000000000003</v>
      </c>
      <c r="F30" s="18">
        <f>[26]Dezembro!$B$9</f>
        <v>25.287499999999998</v>
      </c>
      <c r="G30" s="18">
        <f>[26]Dezembro!$B$10</f>
        <v>25.512499999999999</v>
      </c>
      <c r="H30" s="18">
        <f>[26]Dezembro!$B$11</f>
        <v>24.920833333333331</v>
      </c>
      <c r="I30" s="18">
        <f>[26]Dezembro!$B$12</f>
        <v>23.150000000000002</v>
      </c>
      <c r="J30" s="18">
        <f>[26]Dezembro!$B$13</f>
        <v>23.325000000000003</v>
      </c>
      <c r="K30" s="18">
        <f>[26]Dezembro!$B$14</f>
        <v>25.212499999999995</v>
      </c>
      <c r="L30" s="18">
        <f>[26]Dezembro!$B$15</f>
        <v>25.458333333333339</v>
      </c>
      <c r="M30" s="18">
        <f>[26]Dezembro!$B$16</f>
        <v>24.729166666666661</v>
      </c>
      <c r="N30" s="18">
        <f>[26]Dezembro!$B$17</f>
        <v>24.3</v>
      </c>
      <c r="O30" s="18">
        <f>[26]Dezembro!$B$18</f>
        <v>26.854166666666661</v>
      </c>
      <c r="P30" s="18">
        <f>[26]Dezembro!$B$19</f>
        <v>27.445833333333336</v>
      </c>
      <c r="Q30" s="18">
        <f>[26]Dezembro!$B$20</f>
        <v>27.125000000000004</v>
      </c>
      <c r="R30" s="18">
        <f>[26]Dezembro!$B$21</f>
        <v>24.379166666666666</v>
      </c>
      <c r="S30" s="18">
        <f>[26]Dezembro!$B$22</f>
        <v>24.112499999999997</v>
      </c>
      <c r="T30" s="18">
        <f>[26]Dezembro!$B$23</f>
        <v>25.154166666666665</v>
      </c>
      <c r="U30" s="18">
        <f>[26]Dezembro!$B$24</f>
        <v>23.862499999999997</v>
      </c>
      <c r="V30" s="18">
        <f>[26]Dezembro!$B$25</f>
        <v>25.370833333333337</v>
      </c>
      <c r="W30" s="18">
        <f>[26]Dezembro!$B$26</f>
        <v>22.587499999999995</v>
      </c>
      <c r="X30" s="18">
        <f>[26]Dezembro!$B$27</f>
        <v>22.474999999999998</v>
      </c>
      <c r="Y30" s="18">
        <f>[26]Dezembro!$B$28</f>
        <v>24.054166666666671</v>
      </c>
      <c r="Z30" s="18">
        <f>[26]Dezembro!$B$29</f>
        <v>25.833333333333332</v>
      </c>
      <c r="AA30" s="18">
        <f>[26]Dezembro!$B$30</f>
        <v>26.974999999999998</v>
      </c>
      <c r="AB30" s="18">
        <f>[26]Dezembro!$B$31</f>
        <v>27.2</v>
      </c>
      <c r="AC30" s="18">
        <f>[26]Dezembro!$B$32</f>
        <v>27.574999999999999</v>
      </c>
      <c r="AD30" s="18">
        <f>[26]Dezembro!$B$33</f>
        <v>26.75833333333334</v>
      </c>
      <c r="AE30" s="18">
        <f>[26]Dezembro!$B$34</f>
        <v>27.058333333333334</v>
      </c>
      <c r="AF30" s="18">
        <f>[26]Dezembro!$B$35</f>
        <v>27.149999999999995</v>
      </c>
      <c r="AG30" s="47">
        <f t="shared" si="2"/>
        <v>25.14072580645162</v>
      </c>
    </row>
    <row r="31" spans="1:33" ht="17.100000000000001" customHeight="1" x14ac:dyDescent="0.2">
      <c r="A31" s="16" t="s">
        <v>51</v>
      </c>
      <c r="B31" s="18">
        <f>[27]Dezembro!$B$5</f>
        <v>25.045833333333338</v>
      </c>
      <c r="C31" s="18">
        <f>[27]Dezembro!$B$6</f>
        <v>22.354166666666668</v>
      </c>
      <c r="D31" s="18">
        <f>[27]Dezembro!$B$7</f>
        <v>23.245833333333341</v>
      </c>
      <c r="E31" s="18">
        <f>[27]Dezembro!$B$8</f>
        <v>23.983333333333334</v>
      </c>
      <c r="F31" s="18">
        <f>[27]Dezembro!$B$9</f>
        <v>23.487499999999997</v>
      </c>
      <c r="G31" s="18">
        <f>[27]Dezembro!$B$10</f>
        <v>23.458333333333329</v>
      </c>
      <c r="H31" s="18">
        <f>[27]Dezembro!$B$11</f>
        <v>23.620833333333334</v>
      </c>
      <c r="I31" s="18">
        <f>[27]Dezembro!$B$12</f>
        <v>23.524999999999995</v>
      </c>
      <c r="J31" s="18">
        <f>[27]Dezembro!$B$13</f>
        <v>22.383333333333329</v>
      </c>
      <c r="K31" s="18">
        <f>[27]Dezembro!$B$14</f>
        <v>24.024999999999995</v>
      </c>
      <c r="L31" s="18">
        <f>[27]Dezembro!$B$15</f>
        <v>24.329166666666662</v>
      </c>
      <c r="M31" s="18">
        <f>[27]Dezembro!$B$16</f>
        <v>22.354166666666668</v>
      </c>
      <c r="N31" s="18">
        <f>[27]Dezembro!$B$17</f>
        <v>23.912499999999998</v>
      </c>
      <c r="O31" s="18">
        <f>[27]Dezembro!$B$18</f>
        <v>25.512499999999999</v>
      </c>
      <c r="P31" s="18">
        <f>[27]Dezembro!$B$19</f>
        <v>25.791666666666668</v>
      </c>
      <c r="Q31" s="18">
        <f>[27]Dezembro!$B$20</f>
        <v>26.562499999999996</v>
      </c>
      <c r="R31" s="18">
        <f>[27]Dezembro!$B$21</f>
        <v>23.641666666666666</v>
      </c>
      <c r="S31" s="18">
        <f>[27]Dezembro!$B$22</f>
        <v>24.679166666666671</v>
      </c>
      <c r="T31" s="18">
        <f>[27]Dezembro!$B$23</f>
        <v>24.070833333333329</v>
      </c>
      <c r="U31" s="18">
        <f>[27]Dezembro!$B$24</f>
        <v>24.020833333333339</v>
      </c>
      <c r="V31" s="18">
        <f>[27]Dezembro!$B$25</f>
        <v>24.349999999999998</v>
      </c>
      <c r="W31" s="18">
        <f>[27]Dezembro!$B$26</f>
        <v>23.279166666666665</v>
      </c>
      <c r="X31" s="18">
        <f>[27]Dezembro!$B$27</f>
        <v>23.058333333333337</v>
      </c>
      <c r="Y31" s="18">
        <f>[27]Dezembro!$B$28</f>
        <v>23.216666666666669</v>
      </c>
      <c r="Z31" s="18">
        <f>[27]Dezembro!$B$29</f>
        <v>24.737499999999997</v>
      </c>
      <c r="AA31" s="18">
        <f>[27]Dezembro!$B$30</f>
        <v>25.17916666666666</v>
      </c>
      <c r="AB31" s="18">
        <f>[27]Dezembro!$B$31</f>
        <v>26.183333333333337</v>
      </c>
      <c r="AC31" s="18">
        <f>[27]Dezembro!$B$32</f>
        <v>27.412499999999994</v>
      </c>
      <c r="AD31" s="18">
        <f>[27]Dezembro!$B$33</f>
        <v>27.345833333333335</v>
      </c>
      <c r="AE31" s="18">
        <f>[27]Dezembro!$B$34</f>
        <v>27.570833333333336</v>
      </c>
      <c r="AF31" s="18">
        <f>[27]Dezembro!$B$35</f>
        <v>25.920833333333334</v>
      </c>
      <c r="AG31" s="47">
        <f>AVERAGE(B31:AF31)</f>
        <v>24.459946236559137</v>
      </c>
    </row>
    <row r="32" spans="1:33" ht="17.100000000000001" customHeight="1" x14ac:dyDescent="0.2">
      <c r="A32" s="16" t="s">
        <v>20</v>
      </c>
      <c r="B32" s="18">
        <f>[28]Dezembro!$B$5</f>
        <v>26.958333333333329</v>
      </c>
      <c r="C32" s="18">
        <f>[28]Dezembro!$B$6</f>
        <v>27.320833333333329</v>
      </c>
      <c r="D32" s="18">
        <f>[28]Dezembro!$B$7</f>
        <v>25.612499999999997</v>
      </c>
      <c r="E32" s="18">
        <f>[28]Dezembro!$B$8</f>
        <v>26.733333333333338</v>
      </c>
      <c r="F32" s="18">
        <f>[28]Dezembro!$B$9</f>
        <v>25.366666666666664</v>
      </c>
      <c r="G32" s="18">
        <f>[28]Dezembro!$B$10</f>
        <v>26.466666666666669</v>
      </c>
      <c r="H32" s="18">
        <f>[28]Dezembro!$B$11</f>
        <v>27.020833333333332</v>
      </c>
      <c r="I32" s="18">
        <f>[28]Dezembro!$B$12</f>
        <v>26.537499999999998</v>
      </c>
      <c r="J32" s="18">
        <f>[28]Dezembro!$B$13</f>
        <v>25.791666666666671</v>
      </c>
      <c r="K32" s="18">
        <f>[28]Dezembro!$B$14</f>
        <v>25.012500000000006</v>
      </c>
      <c r="L32" s="18">
        <f>[28]Dezembro!$B$15</f>
        <v>26.845833333333335</v>
      </c>
      <c r="M32" s="18">
        <f>[28]Dezembro!$B$16</f>
        <v>24.875000000000011</v>
      </c>
      <c r="N32" s="18">
        <f>[28]Dezembro!$B$17</f>
        <v>25.024999999999995</v>
      </c>
      <c r="O32" s="18">
        <f>[28]Dezembro!$B$18</f>
        <v>27.595833333333331</v>
      </c>
      <c r="P32" s="18">
        <f>[28]Dezembro!$B$19</f>
        <v>27.212500000000002</v>
      </c>
      <c r="Q32" s="18">
        <f>[28]Dezembro!$B$20</f>
        <v>27.316666666666663</v>
      </c>
      <c r="R32" s="18">
        <f>[28]Dezembro!$B$21</f>
        <v>28.499999999999996</v>
      </c>
      <c r="S32" s="18">
        <f>[28]Dezembro!$B$22</f>
        <v>27.025000000000009</v>
      </c>
      <c r="T32" s="18">
        <f>[28]Dezembro!$B$23</f>
        <v>28.033333333333335</v>
      </c>
      <c r="U32" s="18">
        <f>[28]Dezembro!$B$24</f>
        <v>27.941666666666663</v>
      </c>
      <c r="V32" s="18">
        <f>[28]Dezembro!$B$25</f>
        <v>27.166666666666661</v>
      </c>
      <c r="W32" s="18">
        <f>[28]Dezembro!$B$26</f>
        <v>26.345833333333328</v>
      </c>
      <c r="X32" s="18">
        <f>[28]Dezembro!$B$27</f>
        <v>25.841666666666665</v>
      </c>
      <c r="Y32" s="18">
        <f>[28]Dezembro!$B$28</f>
        <v>24.512499999999999</v>
      </c>
      <c r="Z32" s="18">
        <f>[28]Dezembro!$B$29</f>
        <v>26.508333333333329</v>
      </c>
      <c r="AA32" s="18">
        <f>[28]Dezembro!$B$30</f>
        <v>28.624999999999996</v>
      </c>
      <c r="AB32" s="18">
        <f>[28]Dezembro!$B$31</f>
        <v>30.004166666666659</v>
      </c>
      <c r="AC32" s="18">
        <f>[28]Dezembro!$B$32</f>
        <v>30.987499999999994</v>
      </c>
      <c r="AD32" s="18">
        <f>[28]Dezembro!$B$33</f>
        <v>29.458333333333332</v>
      </c>
      <c r="AE32" s="18">
        <f>[28]Dezembro!$B$34</f>
        <v>27.133333333333329</v>
      </c>
      <c r="AF32" s="18">
        <f>[28]Dezembro!$B$35</f>
        <v>28.204166666666666</v>
      </c>
      <c r="AG32" s="47">
        <f t="shared" si="2"/>
        <v>27.031586021505376</v>
      </c>
    </row>
    <row r="33" spans="1:38" s="5" customFormat="1" ht="17.100000000000001" customHeight="1" x14ac:dyDescent="0.2">
      <c r="A33" s="38" t="s">
        <v>34</v>
      </c>
      <c r="B33" s="39">
        <f t="shared" ref="B33:AG33" si="3">AVERAGE(B5:B32)</f>
        <v>25.297642543859656</v>
      </c>
      <c r="C33" s="39">
        <f t="shared" si="3"/>
        <v>23.578184523809519</v>
      </c>
      <c r="D33" s="39">
        <f t="shared" si="3"/>
        <v>23.235822510822505</v>
      </c>
      <c r="E33" s="39">
        <f t="shared" si="3"/>
        <v>25.510565476190472</v>
      </c>
      <c r="F33" s="39">
        <f t="shared" si="3"/>
        <v>25.228698979591833</v>
      </c>
      <c r="G33" s="39">
        <f t="shared" si="3"/>
        <v>25.915773809523813</v>
      </c>
      <c r="H33" s="39">
        <f t="shared" si="3"/>
        <v>25.518452380952379</v>
      </c>
      <c r="I33" s="39">
        <f t="shared" si="3"/>
        <v>24.095574534161489</v>
      </c>
      <c r="J33" s="39">
        <f t="shared" si="3"/>
        <v>24.102529761904766</v>
      </c>
      <c r="K33" s="39">
        <f t="shared" si="3"/>
        <v>25.293005952380955</v>
      </c>
      <c r="L33" s="39">
        <f t="shared" si="3"/>
        <v>25.765178571428574</v>
      </c>
      <c r="M33" s="39">
        <f t="shared" si="3"/>
        <v>24.976850414078676</v>
      </c>
      <c r="N33" s="39">
        <f t="shared" si="3"/>
        <v>25.500148809523807</v>
      </c>
      <c r="O33" s="39">
        <f t="shared" si="3"/>
        <v>27.347172619047619</v>
      </c>
      <c r="P33" s="39">
        <f t="shared" si="3"/>
        <v>27.365029761904761</v>
      </c>
      <c r="Q33" s="39">
        <f t="shared" si="3"/>
        <v>27.027827380952381</v>
      </c>
      <c r="R33" s="39">
        <f t="shared" si="3"/>
        <v>25.733333333333338</v>
      </c>
      <c r="S33" s="39">
        <f t="shared" si="3"/>
        <v>25.161865942028978</v>
      </c>
      <c r="T33" s="39">
        <f t="shared" si="3"/>
        <v>26.352678571428573</v>
      </c>
      <c r="U33" s="39">
        <f t="shared" si="3"/>
        <v>26.173919753086416</v>
      </c>
      <c r="V33" s="39">
        <f t="shared" si="3"/>
        <v>26.064880952380957</v>
      </c>
      <c r="W33" s="39">
        <f t="shared" si="3"/>
        <v>23.82175925925926</v>
      </c>
      <c r="X33" s="39">
        <f t="shared" si="3"/>
        <v>23.784226190476197</v>
      </c>
      <c r="Y33" s="39">
        <f t="shared" si="3"/>
        <v>24.319446909198465</v>
      </c>
      <c r="Z33" s="39">
        <f t="shared" si="3"/>
        <v>25.830065993788821</v>
      </c>
      <c r="AA33" s="39">
        <f t="shared" si="3"/>
        <v>27.270089285714285</v>
      </c>
      <c r="AB33" s="39">
        <f t="shared" si="3"/>
        <v>27.836419753086417</v>
      </c>
      <c r="AC33" s="39">
        <f t="shared" si="3"/>
        <v>28.298765432098769</v>
      </c>
      <c r="AD33" s="39">
        <f t="shared" si="3"/>
        <v>27.453858024691357</v>
      </c>
      <c r="AE33" s="39">
        <f t="shared" si="3"/>
        <v>26.945833333333333</v>
      </c>
      <c r="AF33" s="39">
        <f t="shared" si="3"/>
        <v>27.426590177133662</v>
      </c>
      <c r="AG33" s="47">
        <f t="shared" si="3"/>
        <v>25.745459227739417</v>
      </c>
      <c r="AH33" s="8"/>
    </row>
    <row r="34" spans="1:38" x14ac:dyDescent="0.2">
      <c r="A34" s="85"/>
      <c r="B34" s="85"/>
      <c r="C34" s="85"/>
      <c r="D34" s="85"/>
      <c r="E34" s="85" t="s">
        <v>65</v>
      </c>
      <c r="F34" s="85"/>
      <c r="G34" s="85"/>
      <c r="H34" s="85"/>
      <c r="I34" s="85"/>
      <c r="J34" s="85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4"/>
    </row>
    <row r="36" spans="1:38" x14ac:dyDescent="0.2">
      <c r="C36" s="31"/>
      <c r="D36" s="31" t="s">
        <v>53</v>
      </c>
      <c r="E36" s="31"/>
      <c r="F36" s="31"/>
      <c r="G36" s="31"/>
      <c r="N36" s="2" t="s">
        <v>54</v>
      </c>
      <c r="W36" s="2" t="s">
        <v>58</v>
      </c>
    </row>
    <row r="37" spans="1:38" x14ac:dyDescent="0.2">
      <c r="K37" s="32"/>
      <c r="L37" s="32"/>
      <c r="M37" s="32"/>
      <c r="N37" s="32" t="s">
        <v>55</v>
      </c>
      <c r="O37" s="32"/>
      <c r="P37" s="32"/>
      <c r="Q37" s="32"/>
      <c r="W37" s="32" t="s">
        <v>59</v>
      </c>
      <c r="X37" s="32"/>
      <c r="Y37" s="32"/>
      <c r="Z37" s="32"/>
      <c r="AA37" s="32"/>
    </row>
    <row r="38" spans="1:38" x14ac:dyDescent="0.2">
      <c r="A38" s="77"/>
      <c r="B38" s="77"/>
      <c r="D38" s="77"/>
      <c r="E38" s="77"/>
      <c r="F38" s="77"/>
      <c r="G38" s="77"/>
      <c r="H38" s="77"/>
      <c r="I38" s="77"/>
      <c r="J38" s="79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8"/>
      <c r="Z38" s="77"/>
      <c r="AA38" s="77"/>
      <c r="AB38" s="77"/>
      <c r="AC38" s="77"/>
      <c r="AD38" s="77"/>
      <c r="AE38" s="77"/>
      <c r="AF38" s="79"/>
      <c r="AG38" s="77"/>
      <c r="AH38" s="77"/>
      <c r="AI38" s="77"/>
      <c r="AJ38" s="77"/>
      <c r="AK38" s="77"/>
      <c r="AL38" s="77"/>
    </row>
    <row r="39" spans="1:38" x14ac:dyDescent="0.2">
      <c r="C39" s="77"/>
      <c r="D39" s="77"/>
      <c r="E39" s="77"/>
      <c r="F39" s="77"/>
      <c r="G39" s="77"/>
      <c r="H39" s="77"/>
      <c r="I39" s="79"/>
      <c r="J39" s="77"/>
      <c r="K39" s="77"/>
      <c r="L39" s="77"/>
      <c r="M39" s="77"/>
      <c r="N39" s="77"/>
      <c r="O39" s="77"/>
      <c r="P39" s="77"/>
    </row>
    <row r="40" spans="1:38" x14ac:dyDescent="0.2"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2" t="s">
        <v>52</v>
      </c>
    </row>
    <row r="42" spans="1:38" x14ac:dyDescent="0.2">
      <c r="O42" s="2" t="s">
        <v>52</v>
      </c>
    </row>
    <row r="46" spans="1:38" x14ac:dyDescent="0.2">
      <c r="H46" s="2" t="s">
        <v>52</v>
      </c>
      <c r="V46" s="2" t="s">
        <v>52</v>
      </c>
    </row>
    <row r="47" spans="1:38" x14ac:dyDescent="0.2">
      <c r="K47" s="2" t="s">
        <v>52</v>
      </c>
    </row>
    <row r="49" spans="5:5" x14ac:dyDescent="0.2">
      <c r="E49" s="2" t="s">
        <v>52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zoomScale="90" zoomScaleNormal="90" workbookViewId="0">
      <selection activeCell="AG5" sqref="AG5"/>
    </sheetView>
  </sheetViews>
  <sheetFormatPr defaultRowHeight="12.75" x14ac:dyDescent="0.2"/>
  <cols>
    <col min="1" max="1" width="23.28515625" style="2" customWidth="1"/>
    <col min="2" max="2" width="7.7109375" style="2" bestFit="1" customWidth="1"/>
    <col min="3" max="4" width="6.28515625" style="2" customWidth="1"/>
    <col min="5" max="5" width="6.140625" style="2" customWidth="1"/>
    <col min="6" max="6" width="7.7109375" style="2" customWidth="1"/>
    <col min="7" max="7" width="6.85546875" style="2" customWidth="1"/>
    <col min="8" max="8" width="6.140625" style="2" customWidth="1"/>
    <col min="9" max="9" width="6.5703125" style="2" customWidth="1"/>
    <col min="10" max="10" width="6.7109375" style="2" customWidth="1"/>
    <col min="11" max="11" width="6.28515625" style="2" customWidth="1"/>
    <col min="12" max="12" width="6.42578125" style="2" customWidth="1"/>
    <col min="13" max="13" width="6" style="2" customWidth="1"/>
    <col min="14" max="14" width="6.7109375" style="2" customWidth="1"/>
    <col min="15" max="15" width="6.28515625" style="2" customWidth="1"/>
    <col min="16" max="16" width="6.140625" style="2" customWidth="1"/>
    <col min="17" max="17" width="6.42578125" style="2" customWidth="1"/>
    <col min="18" max="19" width="6.140625" style="2" customWidth="1"/>
    <col min="20" max="20" width="7.140625" style="2" bestFit="1" customWidth="1"/>
    <col min="21" max="21" width="6.7109375" style="2" customWidth="1"/>
    <col min="22" max="22" width="6.85546875" style="2" customWidth="1"/>
    <col min="23" max="23" width="6.5703125" style="2" bestFit="1" customWidth="1"/>
    <col min="24" max="24" width="6" style="2" customWidth="1"/>
    <col min="25" max="25" width="7.140625" style="2" customWidth="1"/>
    <col min="26" max="26" width="6.42578125" style="2" customWidth="1"/>
    <col min="27" max="29" width="6.140625" style="2" customWidth="1"/>
    <col min="30" max="30" width="6.42578125" style="2" customWidth="1"/>
    <col min="31" max="32" width="7" style="2" customWidth="1"/>
    <col min="33" max="33" width="7.28515625" style="9" customWidth="1"/>
    <col min="34" max="34" width="7.85546875" style="1" customWidth="1"/>
    <col min="35" max="35" width="14.85546875" style="15" customWidth="1"/>
  </cols>
  <sheetData>
    <row r="1" spans="1:37" ht="20.100000000000001" customHeight="1" x14ac:dyDescent="0.2">
      <c r="A1" s="90" t="s">
        <v>30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7" s="4" customFormat="1" ht="20.100000000000001" customHeight="1" x14ac:dyDescent="0.2">
      <c r="A2" s="89" t="s">
        <v>21</v>
      </c>
      <c r="B2" s="87" t="s">
        <v>61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36" t="s">
        <v>45</v>
      </c>
    </row>
    <row r="3" spans="1:37" s="5" customFormat="1" ht="20.100000000000001" customHeight="1" x14ac:dyDescent="0.2">
      <c r="A3" s="89"/>
      <c r="B3" s="86">
        <v>1</v>
      </c>
      <c r="C3" s="86">
        <f>SUM(B3+1)</f>
        <v>2</v>
      </c>
      <c r="D3" s="86">
        <f t="shared" ref="D3:AD3" si="0">SUM(C3+1)</f>
        <v>3</v>
      </c>
      <c r="E3" s="86">
        <f t="shared" si="0"/>
        <v>4</v>
      </c>
      <c r="F3" s="86">
        <f t="shared" si="0"/>
        <v>5</v>
      </c>
      <c r="G3" s="86">
        <f t="shared" si="0"/>
        <v>6</v>
      </c>
      <c r="H3" s="86">
        <f t="shared" si="0"/>
        <v>7</v>
      </c>
      <c r="I3" s="86">
        <f t="shared" si="0"/>
        <v>8</v>
      </c>
      <c r="J3" s="86">
        <f t="shared" si="0"/>
        <v>9</v>
      </c>
      <c r="K3" s="86">
        <f t="shared" si="0"/>
        <v>10</v>
      </c>
      <c r="L3" s="86">
        <f t="shared" si="0"/>
        <v>11</v>
      </c>
      <c r="M3" s="86">
        <f t="shared" si="0"/>
        <v>12</v>
      </c>
      <c r="N3" s="86">
        <f t="shared" si="0"/>
        <v>13</v>
      </c>
      <c r="O3" s="86">
        <f t="shared" si="0"/>
        <v>14</v>
      </c>
      <c r="P3" s="86">
        <f t="shared" si="0"/>
        <v>15</v>
      </c>
      <c r="Q3" s="86">
        <f t="shared" si="0"/>
        <v>16</v>
      </c>
      <c r="R3" s="86">
        <f t="shared" si="0"/>
        <v>17</v>
      </c>
      <c r="S3" s="86">
        <f t="shared" si="0"/>
        <v>18</v>
      </c>
      <c r="T3" s="86">
        <f t="shared" si="0"/>
        <v>19</v>
      </c>
      <c r="U3" s="86">
        <f t="shared" si="0"/>
        <v>20</v>
      </c>
      <c r="V3" s="86">
        <f t="shared" si="0"/>
        <v>21</v>
      </c>
      <c r="W3" s="86">
        <f t="shared" si="0"/>
        <v>22</v>
      </c>
      <c r="X3" s="86">
        <f t="shared" si="0"/>
        <v>23</v>
      </c>
      <c r="Y3" s="86">
        <f t="shared" si="0"/>
        <v>24</v>
      </c>
      <c r="Z3" s="86">
        <f t="shared" si="0"/>
        <v>25</v>
      </c>
      <c r="AA3" s="86">
        <f t="shared" si="0"/>
        <v>26</v>
      </c>
      <c r="AB3" s="86">
        <f t="shared" si="0"/>
        <v>27</v>
      </c>
      <c r="AC3" s="86">
        <f t="shared" si="0"/>
        <v>28</v>
      </c>
      <c r="AD3" s="86">
        <f t="shared" si="0"/>
        <v>29</v>
      </c>
      <c r="AE3" s="86">
        <v>30</v>
      </c>
      <c r="AF3" s="86">
        <v>31</v>
      </c>
      <c r="AG3" s="52" t="s">
        <v>44</v>
      </c>
      <c r="AH3" s="50" t="s">
        <v>41</v>
      </c>
      <c r="AI3" s="36" t="s">
        <v>46</v>
      </c>
    </row>
    <row r="4" spans="1:37" s="5" customFormat="1" ht="20.100000000000001" customHeight="1" x14ac:dyDescent="0.2">
      <c r="A4" s="89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45" t="s">
        <v>39</v>
      </c>
      <c r="AH4" s="50" t="s">
        <v>39</v>
      </c>
      <c r="AI4" s="29"/>
    </row>
    <row r="5" spans="1:37" s="5" customFormat="1" ht="20.100000000000001" customHeight="1" x14ac:dyDescent="0.2">
      <c r="A5" s="16" t="s">
        <v>47</v>
      </c>
      <c r="B5" s="17">
        <f>[1]Dezembro!$K$5</f>
        <v>5.2</v>
      </c>
      <c r="C5" s="17">
        <f>[1]Dezembro!$K$6</f>
        <v>5.6000000000000005</v>
      </c>
      <c r="D5" s="17">
        <f>[1]Dezembro!$K$7</f>
        <v>32.4</v>
      </c>
      <c r="E5" s="17">
        <f>[1]Dezembro!$K$8</f>
        <v>8</v>
      </c>
      <c r="F5" s="17">
        <f>[1]Dezembro!$K$9</f>
        <v>16.600000000000001</v>
      </c>
      <c r="G5" s="17">
        <f>[1]Dezembro!$K$10</f>
        <v>0.2</v>
      </c>
      <c r="H5" s="17">
        <f>[1]Dezembro!$K$11</f>
        <v>0</v>
      </c>
      <c r="I5" s="17">
        <f>[1]Dezembro!$K$12</f>
        <v>1.8</v>
      </c>
      <c r="J5" s="17">
        <f>[1]Dezembro!$K$13</f>
        <v>8</v>
      </c>
      <c r="K5" s="17">
        <f>[1]Dezembro!$K$14</f>
        <v>0.2</v>
      </c>
      <c r="L5" s="17">
        <f>[1]Dezembro!$K$15</f>
        <v>4.4000000000000004</v>
      </c>
      <c r="M5" s="17">
        <f>[1]Dezembro!$K$16</f>
        <v>2.6</v>
      </c>
      <c r="N5" s="17">
        <f>[1]Dezembro!$K$17</f>
        <v>42.6</v>
      </c>
      <c r="O5" s="17">
        <f>[1]Dezembro!$K$18</f>
        <v>0</v>
      </c>
      <c r="P5" s="17">
        <f>[1]Dezembro!$K$19</f>
        <v>0</v>
      </c>
      <c r="Q5" s="17">
        <f>[1]Dezembro!$K$20</f>
        <v>0</v>
      </c>
      <c r="R5" s="17">
        <f>[1]Dezembro!$K$21</f>
        <v>0.2</v>
      </c>
      <c r="S5" s="17">
        <f>[1]Dezembro!$K$22</f>
        <v>12.399999999999999</v>
      </c>
      <c r="T5" s="17">
        <f>[1]Dezembro!$K$23</f>
        <v>0.2</v>
      </c>
      <c r="U5" s="17">
        <f>[1]Dezembro!$K$24</f>
        <v>5.8000000000000007</v>
      </c>
      <c r="V5" s="17">
        <f>[1]Dezembro!$K$25</f>
        <v>0.2</v>
      </c>
      <c r="W5" s="17">
        <f>[1]Dezembro!$K$26</f>
        <v>2.2000000000000002</v>
      </c>
      <c r="X5" s="17">
        <f>[1]Dezembro!$K$27</f>
        <v>0</v>
      </c>
      <c r="Y5" s="17">
        <f>[1]Dezembro!$K$28</f>
        <v>6.6</v>
      </c>
      <c r="Z5" s="17">
        <f>[1]Dezembro!$K$29</f>
        <v>1.4000000000000001</v>
      </c>
      <c r="AA5" s="17">
        <f>[1]Dezembro!$K$30</f>
        <v>0.2</v>
      </c>
      <c r="AB5" s="17">
        <f>[1]Dezembro!$K$31</f>
        <v>0</v>
      </c>
      <c r="AC5" s="17">
        <f>[1]Dezembro!$K$32</f>
        <v>0</v>
      </c>
      <c r="AD5" s="17">
        <f>[1]Dezembro!$K$33</f>
        <v>0</v>
      </c>
      <c r="AE5" s="17">
        <f>[1]Dezembro!$K$34</f>
        <v>7.3999999999999995</v>
      </c>
      <c r="AF5" s="17">
        <f>[1]Dezembro!$K$35</f>
        <v>0</v>
      </c>
      <c r="AG5" s="46">
        <f>SUM(B5:AF5)</f>
        <v>164.2</v>
      </c>
      <c r="AH5" s="48">
        <f>MAX(B5:AF5)</f>
        <v>42.6</v>
      </c>
      <c r="AI5" s="37">
        <f>COUNTIF(B5:AF5,"=0,0")</f>
        <v>9</v>
      </c>
    </row>
    <row r="6" spans="1:37" ht="17.100000000000001" customHeight="1" x14ac:dyDescent="0.2">
      <c r="A6" s="16" t="s">
        <v>0</v>
      </c>
      <c r="B6" s="18">
        <f>[2]Dezembro!$K$5</f>
        <v>83.799999999999983</v>
      </c>
      <c r="C6" s="18">
        <f>[2]Dezembro!$K$6</f>
        <v>1</v>
      </c>
      <c r="D6" s="18">
        <f>[2]Dezembro!$K$7</f>
        <v>0</v>
      </c>
      <c r="E6" s="18">
        <f>[2]Dezembro!$K$8</f>
        <v>0</v>
      </c>
      <c r="F6" s="18">
        <f>[2]Dezembro!$K$9</f>
        <v>0.2</v>
      </c>
      <c r="G6" s="18">
        <f>[2]Dezembro!$K$10</f>
        <v>0.2</v>
      </c>
      <c r="H6" s="18">
        <f>[2]Dezembro!$K$11</f>
        <v>2.6</v>
      </c>
      <c r="I6" s="18">
        <f>[2]Dezembro!$K$12</f>
        <v>7</v>
      </c>
      <c r="J6" s="18">
        <f>[2]Dezembro!$K$13</f>
        <v>18</v>
      </c>
      <c r="K6" s="18">
        <f>[2]Dezembro!$K$14</f>
        <v>0.2</v>
      </c>
      <c r="L6" s="18">
        <f>[2]Dezembro!$K$15</f>
        <v>0</v>
      </c>
      <c r="M6" s="18">
        <f>[2]Dezembro!$K$16</f>
        <v>0</v>
      </c>
      <c r="N6" s="18">
        <f>[2]Dezembro!$K$17</f>
        <v>5.2000000000000011</v>
      </c>
      <c r="O6" s="18">
        <f>[2]Dezembro!$K$18</f>
        <v>0</v>
      </c>
      <c r="P6" s="18">
        <f>[2]Dezembro!$K$19</f>
        <v>0</v>
      </c>
      <c r="Q6" s="18">
        <f>[2]Dezembro!$K$20</f>
        <v>0</v>
      </c>
      <c r="R6" s="18">
        <f>[2]Dezembro!$K$21</f>
        <v>83.4</v>
      </c>
      <c r="S6" s="18">
        <f>[2]Dezembro!$K$22</f>
        <v>43.199999999999996</v>
      </c>
      <c r="T6" s="18">
        <f>[2]Dezembro!$K$23</f>
        <v>0.2</v>
      </c>
      <c r="U6" s="18">
        <f>[2]Dezembro!$K$24</f>
        <v>0</v>
      </c>
      <c r="V6" s="18">
        <f>[2]Dezembro!$K$25</f>
        <v>3.6</v>
      </c>
      <c r="W6" s="18">
        <f>[2]Dezembro!$K$26</f>
        <v>20.999999999999996</v>
      </c>
      <c r="X6" s="18">
        <f>[2]Dezembro!$K$27</f>
        <v>0.2</v>
      </c>
      <c r="Y6" s="18">
        <f>[2]Dezembro!$K$28</f>
        <v>0.8</v>
      </c>
      <c r="Z6" s="18">
        <f>[2]Dezembro!$K$29</f>
        <v>0.2</v>
      </c>
      <c r="AA6" s="18">
        <f>[2]Dezembro!$K$30</f>
        <v>0.2</v>
      </c>
      <c r="AB6" s="18">
        <f>[2]Dezembro!$K$31</f>
        <v>0</v>
      </c>
      <c r="AC6" s="18">
        <f>[2]Dezembro!$K$32</f>
        <v>0</v>
      </c>
      <c r="AD6" s="18">
        <f>[2]Dezembro!$K$33</f>
        <v>4.8000000000000007</v>
      </c>
      <c r="AE6" s="18">
        <f>[2]Dezembro!$K$34</f>
        <v>4.4000000000000004</v>
      </c>
      <c r="AF6" s="18">
        <f>[2]Dezembro!$K$35</f>
        <v>0</v>
      </c>
      <c r="AG6" s="47">
        <f t="shared" ref="AG6:AG17" si="1">SUM(B6:AF6)</f>
        <v>280.19999999999993</v>
      </c>
      <c r="AH6" s="49">
        <f>MAX(B6:AF6)</f>
        <v>83.799999999999983</v>
      </c>
      <c r="AI6" s="37">
        <f t="shared" ref="AI6:AI31" si="2">COUNTIF(B6:AF6,"=0,0")</f>
        <v>11</v>
      </c>
    </row>
    <row r="7" spans="1:37" ht="17.100000000000001" customHeight="1" x14ac:dyDescent="0.2">
      <c r="A7" s="16" t="s">
        <v>1</v>
      </c>
      <c r="B7" s="18">
        <f>[3]Dezembro!$K$5</f>
        <v>7.0000000000000009</v>
      </c>
      <c r="C7" s="18">
        <f>[3]Dezembro!$K$6</f>
        <v>0</v>
      </c>
      <c r="D7" s="18">
        <f>[3]Dezembro!$K$7</f>
        <v>0</v>
      </c>
      <c r="E7" s="18">
        <f>[3]Dezembro!$K$8</f>
        <v>0.2</v>
      </c>
      <c r="F7" s="18">
        <f>[3]Dezembro!$K$9</f>
        <v>0</v>
      </c>
      <c r="G7" s="18">
        <f>[3]Dezembro!$K$10</f>
        <v>0</v>
      </c>
      <c r="H7" s="18">
        <f>[3]Dezembro!$K$11</f>
        <v>22.599999999999998</v>
      </c>
      <c r="I7" s="18">
        <f>[3]Dezembro!$K$12</f>
        <v>31.2</v>
      </c>
      <c r="J7" s="18">
        <f>[3]Dezembro!$K$13</f>
        <v>0</v>
      </c>
      <c r="K7" s="18">
        <f>[3]Dezembro!$K$14</f>
        <v>0.60000000000000009</v>
      </c>
      <c r="L7" s="18">
        <f>[3]Dezembro!$K$15</f>
        <v>0.4</v>
      </c>
      <c r="M7" s="18">
        <f>[3]Dezembro!$K$16</f>
        <v>4.2</v>
      </c>
      <c r="N7" s="18">
        <f>[3]Dezembro!$K$17</f>
        <v>1.5999999999999999</v>
      </c>
      <c r="O7" s="18">
        <f>[3]Dezembro!$K$18</f>
        <v>0</v>
      </c>
      <c r="P7" s="18">
        <f>[3]Dezembro!$K$19</f>
        <v>10.4</v>
      </c>
      <c r="Q7" s="18">
        <f>[3]Dezembro!$K$20</f>
        <v>2</v>
      </c>
      <c r="R7" s="18">
        <f>[3]Dezembro!$K$21</f>
        <v>17.599999999999998</v>
      </c>
      <c r="S7" s="18">
        <f>[3]Dezembro!$K$22</f>
        <v>4.2</v>
      </c>
      <c r="T7" s="18">
        <f>[3]Dezembro!$K$23</f>
        <v>0</v>
      </c>
      <c r="U7" s="18">
        <f>[3]Dezembro!$K$24</f>
        <v>3.4</v>
      </c>
      <c r="V7" s="18">
        <f>[3]Dezembro!$K$25</f>
        <v>0.2</v>
      </c>
      <c r="W7" s="18">
        <f>[3]Dezembro!$K$26</f>
        <v>85.000000000000014</v>
      </c>
      <c r="X7" s="18">
        <f>[3]Dezembro!$K$27</f>
        <v>2.6</v>
      </c>
      <c r="Y7" s="18">
        <f>[3]Dezembro!$K$28</f>
        <v>0</v>
      </c>
      <c r="Z7" s="18">
        <f>[3]Dezembro!$K$29</f>
        <v>7.6000000000000005</v>
      </c>
      <c r="AA7" s="18">
        <f>[3]Dezembro!$K$30</f>
        <v>0.2</v>
      </c>
      <c r="AB7" s="18">
        <f>[3]Dezembro!$K$31</f>
        <v>0</v>
      </c>
      <c r="AC7" s="18">
        <f>[3]Dezembro!$K$32</f>
        <v>0</v>
      </c>
      <c r="AD7" s="18">
        <f>[3]Dezembro!$K$33</f>
        <v>0</v>
      </c>
      <c r="AE7" s="18">
        <f>[3]Dezembro!$K$34</f>
        <v>0</v>
      </c>
      <c r="AF7" s="18">
        <f>[3]Dezembro!$K$35</f>
        <v>2</v>
      </c>
      <c r="AG7" s="47">
        <f t="shared" si="1"/>
        <v>203</v>
      </c>
      <c r="AH7" s="49">
        <f t="shared" ref="AH7:AH17" si="3">MAX(B7:AF7)</f>
        <v>85.000000000000014</v>
      </c>
      <c r="AI7" s="37">
        <f t="shared" si="2"/>
        <v>12</v>
      </c>
    </row>
    <row r="8" spans="1:37" ht="17.100000000000001" customHeight="1" x14ac:dyDescent="0.2">
      <c r="A8" s="16" t="s">
        <v>56</v>
      </c>
      <c r="B8" s="18">
        <f>[4]Dezembro!$K$5</f>
        <v>0.2</v>
      </c>
      <c r="C8" s="18">
        <f>[4]Dezembro!$K$6</f>
        <v>8.8000000000000007</v>
      </c>
      <c r="D8" s="18">
        <f>[4]Dezembro!$K$7</f>
        <v>5.8000000000000007</v>
      </c>
      <c r="E8" s="18">
        <f>[4]Dezembro!$K$8</f>
        <v>15.2</v>
      </c>
      <c r="F8" s="18">
        <f>[4]Dezembro!$K$9</f>
        <v>8.1999999999999993</v>
      </c>
      <c r="G8" s="18">
        <f>[4]Dezembro!$K$10</f>
        <v>0</v>
      </c>
      <c r="H8" s="18">
        <f>[4]Dezembro!$K$11</f>
        <v>2.2000000000000002</v>
      </c>
      <c r="I8" s="18">
        <f>[4]Dezembro!$K$12</f>
        <v>6.8</v>
      </c>
      <c r="J8" s="18">
        <f>[4]Dezembro!$K$13</f>
        <v>2.8000000000000003</v>
      </c>
      <c r="K8" s="18">
        <f>[4]Dezembro!$K$14</f>
        <v>5.6</v>
      </c>
      <c r="L8" s="18">
        <f>[4]Dezembro!$K$15</f>
        <v>0</v>
      </c>
      <c r="M8" s="18">
        <f>[4]Dezembro!$K$16</f>
        <v>1.4000000000000001</v>
      </c>
      <c r="N8" s="18">
        <f>[4]Dezembro!$K$17</f>
        <v>0</v>
      </c>
      <c r="O8" s="18">
        <f>[4]Dezembro!$K$18</f>
        <v>0.4</v>
      </c>
      <c r="P8" s="18">
        <f>[4]Dezembro!$K$19</f>
        <v>0</v>
      </c>
      <c r="Q8" s="18">
        <f>[4]Dezembro!$K$20</f>
        <v>0</v>
      </c>
      <c r="R8" s="18">
        <f>[4]Dezembro!$K$21</f>
        <v>0</v>
      </c>
      <c r="S8" s="18">
        <f>[4]Dezembro!$K$22</f>
        <v>0</v>
      </c>
      <c r="T8" s="18">
        <f>[4]Dezembro!$K$23</f>
        <v>0</v>
      </c>
      <c r="U8" s="18">
        <f>[4]Dezembro!$K$24</f>
        <v>0</v>
      </c>
      <c r="V8" s="18">
        <f>[4]Dezembro!$K$25</f>
        <v>0</v>
      </c>
      <c r="W8" s="18">
        <f>[4]Dezembro!$K$26</f>
        <v>12.200000000000001</v>
      </c>
      <c r="X8" s="18">
        <f>[4]Dezembro!$K$27</f>
        <v>2.8</v>
      </c>
      <c r="Y8" s="18">
        <f>[4]Dezembro!$K$28</f>
        <v>0</v>
      </c>
      <c r="Z8" s="18">
        <f>[4]Dezembro!$K$29</f>
        <v>25.2</v>
      </c>
      <c r="AA8" s="18">
        <f>[4]Dezembro!$K$30</f>
        <v>0</v>
      </c>
      <c r="AB8" s="18">
        <f>[4]Dezembro!$K$31</f>
        <v>0</v>
      </c>
      <c r="AC8" s="18">
        <f>[4]Dezembro!$K$32</f>
        <v>0</v>
      </c>
      <c r="AD8" s="18">
        <f>[4]Dezembro!$K$33</f>
        <v>0</v>
      </c>
      <c r="AE8" s="18">
        <f>[4]Dezembro!$K$34</f>
        <v>18.799999999999997</v>
      </c>
      <c r="AF8" s="18">
        <f>[4]Dezembro!$K$35</f>
        <v>0.2</v>
      </c>
      <c r="AG8" s="47">
        <f t="shared" ref="AG8" si="4">SUM(B8:AF8)</f>
        <v>116.6</v>
      </c>
      <c r="AH8" s="49">
        <f t="shared" ref="AH8" si="5">MAX(B8:AF8)</f>
        <v>25.2</v>
      </c>
      <c r="AI8" s="37">
        <f t="shared" si="2"/>
        <v>15</v>
      </c>
    </row>
    <row r="9" spans="1:37" ht="17.100000000000001" customHeight="1" x14ac:dyDescent="0.2">
      <c r="A9" s="16" t="s">
        <v>48</v>
      </c>
      <c r="B9" s="18">
        <f>[5]Dezembro!$K$5</f>
        <v>0</v>
      </c>
      <c r="C9" s="18">
        <f>[5]Dezembro!$K$6</f>
        <v>0</v>
      </c>
      <c r="D9" s="18">
        <f>[5]Dezembro!$K$7</f>
        <v>0</v>
      </c>
      <c r="E9" s="18">
        <f>[5]Dezembro!$K$8</f>
        <v>0</v>
      </c>
      <c r="F9" s="18">
        <f>[5]Dezembro!$K$9</f>
        <v>0</v>
      </c>
      <c r="G9" s="18">
        <f>[5]Dezembro!$K$10</f>
        <v>0</v>
      </c>
      <c r="H9" s="18">
        <f>[5]Dezembro!$K$11</f>
        <v>0</v>
      </c>
      <c r="I9" s="18">
        <f>[5]Dezembro!$K$12</f>
        <v>0.6</v>
      </c>
      <c r="J9" s="18">
        <f>[5]Dezembro!$K$13</f>
        <v>1</v>
      </c>
      <c r="K9" s="18">
        <f>[5]Dezembro!$K$14</f>
        <v>0.2</v>
      </c>
      <c r="L9" s="18">
        <f>[5]Dezembro!$K$15</f>
        <v>7.8</v>
      </c>
      <c r="M9" s="18">
        <f>[5]Dezembro!$K$16</f>
        <v>0.8</v>
      </c>
      <c r="N9" s="18">
        <f>[5]Dezembro!$K$17</f>
        <v>25.2</v>
      </c>
      <c r="O9" s="18">
        <f>[5]Dezembro!$K$18</f>
        <v>0</v>
      </c>
      <c r="P9" s="18">
        <f>[5]Dezembro!$K$19</f>
        <v>0</v>
      </c>
      <c r="Q9" s="18">
        <f>[5]Dezembro!$K$20</f>
        <v>19.600000000000001</v>
      </c>
      <c r="R9" s="18">
        <f>[5]Dezembro!$K$21</f>
        <v>105.60000000000001</v>
      </c>
      <c r="S9" s="18">
        <f>[5]Dezembro!$K$22</f>
        <v>2.4</v>
      </c>
      <c r="T9" s="18">
        <f>[5]Dezembro!$K$23</f>
        <v>15.8</v>
      </c>
      <c r="U9" s="18">
        <f>[5]Dezembro!$K$24</f>
        <v>0.2</v>
      </c>
      <c r="V9" s="18">
        <f>[5]Dezembro!$K$25</f>
        <v>5.8000000000000007</v>
      </c>
      <c r="W9" s="18">
        <f>[5]Dezembro!$K$26</f>
        <v>5.8</v>
      </c>
      <c r="X9" s="18">
        <f>[5]Dezembro!$K$27</f>
        <v>0</v>
      </c>
      <c r="Y9" s="18">
        <f>[5]Dezembro!$K$28</f>
        <v>0</v>
      </c>
      <c r="Z9" s="18">
        <f>[5]Dezembro!$K$29</f>
        <v>15.4</v>
      </c>
      <c r="AA9" s="18">
        <f>[5]Dezembro!$K$30</f>
        <v>0.2</v>
      </c>
      <c r="AB9" s="18">
        <f>[5]Dezembro!$K$31</f>
        <v>2.2000000000000002</v>
      </c>
      <c r="AC9" s="18">
        <f>[5]Dezembro!$K$32</f>
        <v>0</v>
      </c>
      <c r="AD9" s="18">
        <f>[5]Dezembro!$K$33</f>
        <v>0</v>
      </c>
      <c r="AE9" s="18">
        <f>[5]Dezembro!$K$34</f>
        <v>0</v>
      </c>
      <c r="AF9" s="18">
        <f>[5]Dezembro!$K$35</f>
        <v>0</v>
      </c>
      <c r="AG9" s="47">
        <f t="shared" ref="AG9" si="6">SUM(B9:AF9)</f>
        <v>208.60000000000002</v>
      </c>
      <c r="AH9" s="49">
        <f t="shared" ref="AH9" si="7">MAX(B9:AF9)</f>
        <v>105.60000000000001</v>
      </c>
      <c r="AI9" s="37">
        <f t="shared" si="2"/>
        <v>15</v>
      </c>
    </row>
    <row r="10" spans="1:37" ht="17.100000000000001" customHeight="1" x14ac:dyDescent="0.2">
      <c r="A10" s="16" t="s">
        <v>2</v>
      </c>
      <c r="B10" s="18">
        <f>[6]Dezembro!$K$5</f>
        <v>29.2</v>
      </c>
      <c r="C10" s="18">
        <f>[6]Dezembro!$K$6</f>
        <v>2.6000000000000005</v>
      </c>
      <c r="D10" s="18">
        <f>[6]Dezembro!$K$7</f>
        <v>0</v>
      </c>
      <c r="E10" s="18">
        <f>[6]Dezembro!$K$8</f>
        <v>0</v>
      </c>
      <c r="F10" s="18">
        <f>[6]Dezembro!$K$9</f>
        <v>0</v>
      </c>
      <c r="G10" s="18">
        <f>[6]Dezembro!$K$10</f>
        <v>0</v>
      </c>
      <c r="H10" s="18">
        <f>[6]Dezembro!$K$11</f>
        <v>5.4</v>
      </c>
      <c r="I10" s="18">
        <f>[6]Dezembro!$K$12</f>
        <v>20.8</v>
      </c>
      <c r="J10" s="18">
        <f>[6]Dezembro!$K$13</f>
        <v>1.8</v>
      </c>
      <c r="K10" s="18">
        <f>[6]Dezembro!$K$14</f>
        <v>0.2</v>
      </c>
      <c r="L10" s="18">
        <f>[6]Dezembro!$K$15</f>
        <v>0.2</v>
      </c>
      <c r="M10" s="18">
        <f>[6]Dezembro!$K$16</f>
        <v>0.6</v>
      </c>
      <c r="N10" s="18">
        <f>[6]Dezembro!$K$17</f>
        <v>6.3999999999999995</v>
      </c>
      <c r="O10" s="18">
        <f>[6]Dezembro!$K$18</f>
        <v>22.6</v>
      </c>
      <c r="P10" s="18">
        <f>[6]Dezembro!$K$19</f>
        <v>0</v>
      </c>
      <c r="Q10" s="18">
        <f>[6]Dezembro!$K$20</f>
        <v>5.2</v>
      </c>
      <c r="R10" s="18">
        <f>[6]Dezembro!$K$21</f>
        <v>42.6</v>
      </c>
      <c r="S10" s="18">
        <f>[6]Dezembro!$K$22</f>
        <v>44.8</v>
      </c>
      <c r="T10" s="18">
        <f>[6]Dezembro!$K$23</f>
        <v>25.6</v>
      </c>
      <c r="U10" s="18">
        <f>[6]Dezembro!$K$24</f>
        <v>14.4</v>
      </c>
      <c r="V10" s="18">
        <f>[6]Dezembro!$K$25</f>
        <v>1.5999999999999999</v>
      </c>
      <c r="W10" s="18">
        <f>[6]Dezembro!$K$26</f>
        <v>40</v>
      </c>
      <c r="X10" s="18">
        <f>[6]Dezembro!$K$27</f>
        <v>0.2</v>
      </c>
      <c r="Y10" s="18">
        <f>[6]Dezembro!$K$28</f>
        <v>4.5999999999999996</v>
      </c>
      <c r="Z10" s="18">
        <f>[6]Dezembro!$K$29</f>
        <v>87.4</v>
      </c>
      <c r="AA10" s="18">
        <f>[6]Dezembro!$K$30</f>
        <v>0.4</v>
      </c>
      <c r="AB10" s="18">
        <f>[6]Dezembro!$K$31</f>
        <v>0</v>
      </c>
      <c r="AC10" s="18">
        <f>[6]Dezembro!$K$32</f>
        <v>0</v>
      </c>
      <c r="AD10" s="18">
        <f>[6]Dezembro!$K$33</f>
        <v>6.6</v>
      </c>
      <c r="AE10" s="18">
        <f>[6]Dezembro!$K$34</f>
        <v>0.8</v>
      </c>
      <c r="AF10" s="18">
        <f>[6]Dezembro!$K$35</f>
        <v>0.2</v>
      </c>
      <c r="AG10" s="47">
        <f t="shared" si="1"/>
        <v>364.20000000000005</v>
      </c>
      <c r="AH10" s="49">
        <f t="shared" si="3"/>
        <v>87.4</v>
      </c>
      <c r="AI10" s="37">
        <f t="shared" si="2"/>
        <v>7</v>
      </c>
      <c r="AK10" t="s">
        <v>52</v>
      </c>
    </row>
    <row r="11" spans="1:37" ht="17.100000000000001" customHeight="1" x14ac:dyDescent="0.2">
      <c r="A11" s="16" t="s">
        <v>3</v>
      </c>
      <c r="B11" s="18">
        <f>[7]Dezembro!$K$5</f>
        <v>14</v>
      </c>
      <c r="C11" s="18">
        <f>[7]Dezembro!$K$6</f>
        <v>8.0000000000000036</v>
      </c>
      <c r="D11" s="18">
        <f>[7]Dezembro!$K$7</f>
        <v>3.2000000000000006</v>
      </c>
      <c r="E11" s="18">
        <f>[7]Dezembro!$K$8</f>
        <v>2.1999999999999997</v>
      </c>
      <c r="F11" s="18">
        <f>[7]Dezembro!$K$9</f>
        <v>1.2</v>
      </c>
      <c r="G11" s="18">
        <f>[7]Dezembro!$K$10</f>
        <v>0.60000000000000009</v>
      </c>
      <c r="H11" s="18">
        <f>[7]Dezembro!$K$11</f>
        <v>0.4</v>
      </c>
      <c r="I11" s="18">
        <f>[7]Dezembro!$K$12</f>
        <v>0.60000000000000009</v>
      </c>
      <c r="J11" s="18">
        <f>[7]Dezembro!$K$13</f>
        <v>1.4</v>
      </c>
      <c r="K11" s="18">
        <f>[7]Dezembro!$K$14</f>
        <v>1.9999999999999998</v>
      </c>
      <c r="L11" s="18">
        <f>[7]Dezembro!$K$15</f>
        <v>1.4</v>
      </c>
      <c r="M11" s="18">
        <f>[7]Dezembro!$K$16</f>
        <v>0.8</v>
      </c>
      <c r="N11" s="18">
        <f>[7]Dezembro!$K$17</f>
        <v>0.8</v>
      </c>
      <c r="O11" s="18">
        <f>[7]Dezembro!$K$18</f>
        <v>0.8</v>
      </c>
      <c r="P11" s="18">
        <f>[7]Dezembro!$K$19</f>
        <v>0.60000000000000009</v>
      </c>
      <c r="Q11" s="18">
        <f>[7]Dezembro!$K$20</f>
        <v>0.4</v>
      </c>
      <c r="R11" s="18">
        <f>[7]Dezembro!$K$21</f>
        <v>0.4</v>
      </c>
      <c r="S11" s="18">
        <f>[7]Dezembro!$K$22</f>
        <v>0.8</v>
      </c>
      <c r="T11" s="18">
        <f>[7]Dezembro!$K$23</f>
        <v>56.2</v>
      </c>
      <c r="U11" s="18">
        <f>[7]Dezembro!$K$24</f>
        <v>4.4000000000000004</v>
      </c>
      <c r="V11" s="18">
        <f>[7]Dezembro!$K$25</f>
        <v>33</v>
      </c>
      <c r="W11" s="18">
        <f>[7]Dezembro!$K$26</f>
        <v>0</v>
      </c>
      <c r="X11" s="18">
        <f>[7]Dezembro!$K$27</f>
        <v>6.2</v>
      </c>
      <c r="Y11" s="18">
        <f>[7]Dezembro!$K$28</f>
        <v>6.0000000000000018</v>
      </c>
      <c r="Z11" s="18">
        <f>[7]Dezembro!$K$29</f>
        <v>4.6000000000000005</v>
      </c>
      <c r="AA11" s="18">
        <f>[7]Dezembro!$K$30</f>
        <v>5.200000000000002</v>
      </c>
      <c r="AB11" s="18">
        <f>[7]Dezembro!$K$31</f>
        <v>0.8</v>
      </c>
      <c r="AC11" s="18">
        <f>[7]Dezembro!$K$32</f>
        <v>0.4</v>
      </c>
      <c r="AD11" s="18">
        <f>[7]Dezembro!$K$33</f>
        <v>0.60000000000000009</v>
      </c>
      <c r="AE11" s="18">
        <f>[7]Dezembro!$K$34</f>
        <v>0.2</v>
      </c>
      <c r="AF11" s="18">
        <f>[7]Dezembro!$K$35</f>
        <v>2.6</v>
      </c>
      <c r="AG11" s="47">
        <f t="shared" si="1"/>
        <v>159.79999999999995</v>
      </c>
      <c r="AH11" s="49">
        <f t="shared" si="3"/>
        <v>56.2</v>
      </c>
      <c r="AI11" s="37">
        <f t="shared" si="2"/>
        <v>1</v>
      </c>
    </row>
    <row r="12" spans="1:37" ht="17.100000000000001" customHeight="1" x14ac:dyDescent="0.2">
      <c r="A12" s="16" t="s">
        <v>4</v>
      </c>
      <c r="B12" s="18">
        <f>[8]Dezembro!$K$5</f>
        <v>0</v>
      </c>
      <c r="C12" s="18">
        <f>[8]Dezembro!$K$6</f>
        <v>0</v>
      </c>
      <c r="D12" s="18">
        <f>[8]Dezembro!$K$7</f>
        <v>0</v>
      </c>
      <c r="E12" s="18">
        <f>[8]Dezembro!$K$8</f>
        <v>0</v>
      </c>
      <c r="F12" s="18">
        <f>[8]Dezembro!$K$9</f>
        <v>0</v>
      </c>
      <c r="G12" s="18">
        <f>[8]Dezembro!$K$10</f>
        <v>0.2</v>
      </c>
      <c r="H12" s="18">
        <f>[8]Dezembro!$K$11</f>
        <v>0</v>
      </c>
      <c r="I12" s="18">
        <f>[8]Dezembro!$K$12</f>
        <v>0</v>
      </c>
      <c r="J12" s="18">
        <f>[8]Dezembro!$K$13</f>
        <v>0</v>
      </c>
      <c r="K12" s="18">
        <f>[8]Dezembro!$K$14</f>
        <v>0</v>
      </c>
      <c r="L12" s="18">
        <f>[8]Dezembro!$K$15</f>
        <v>0</v>
      </c>
      <c r="M12" s="18">
        <f>[8]Dezembro!$K$16</f>
        <v>0</v>
      </c>
      <c r="N12" s="18">
        <f>[8]Dezembro!$K$17</f>
        <v>0</v>
      </c>
      <c r="O12" s="18">
        <f>[8]Dezembro!$K$18</f>
        <v>0</v>
      </c>
      <c r="P12" s="18">
        <f>[8]Dezembro!$K$19</f>
        <v>0</v>
      </c>
      <c r="Q12" s="18">
        <f>[8]Dezembro!$K$20</f>
        <v>16.599999999999998</v>
      </c>
      <c r="R12" s="18">
        <f>[8]Dezembro!$K$21</f>
        <v>0</v>
      </c>
      <c r="S12" s="18">
        <f>[8]Dezembro!$K$22</f>
        <v>0</v>
      </c>
      <c r="T12" s="18">
        <f>[8]Dezembro!$K$23</f>
        <v>0.2</v>
      </c>
      <c r="U12" s="18">
        <f>[8]Dezembro!$K$24</f>
        <v>0</v>
      </c>
      <c r="V12" s="18">
        <f>[8]Dezembro!$K$25</f>
        <v>5.0000000000000009</v>
      </c>
      <c r="W12" s="18">
        <f>[8]Dezembro!$K$26</f>
        <v>15.6</v>
      </c>
      <c r="X12" s="18">
        <f>[8]Dezembro!$K$27</f>
        <v>4</v>
      </c>
      <c r="Y12" s="18">
        <f>[8]Dezembro!$K$28</f>
        <v>12</v>
      </c>
      <c r="Z12" s="18">
        <f>[8]Dezembro!$K$29</f>
        <v>13.800000000000002</v>
      </c>
      <c r="AA12" s="18">
        <f>[8]Dezembro!$K$30</f>
        <v>0</v>
      </c>
      <c r="AB12" s="18">
        <f>[8]Dezembro!$K$31</f>
        <v>0</v>
      </c>
      <c r="AC12" s="18">
        <f>[8]Dezembro!$K$32</f>
        <v>0</v>
      </c>
      <c r="AD12" s="18">
        <f>[8]Dezembro!$K$33</f>
        <v>9</v>
      </c>
      <c r="AE12" s="18">
        <f>[8]Dezembro!$K$34</f>
        <v>24.4</v>
      </c>
      <c r="AF12" s="18">
        <f>[8]Dezembro!$K$35</f>
        <v>4.4000000000000004</v>
      </c>
      <c r="AG12" s="47">
        <f t="shared" si="1"/>
        <v>105.19999999999999</v>
      </c>
      <c r="AH12" s="49">
        <f t="shared" si="3"/>
        <v>24.4</v>
      </c>
      <c r="AI12" s="37">
        <f t="shared" si="2"/>
        <v>20</v>
      </c>
    </row>
    <row r="13" spans="1:37" ht="17.100000000000001" customHeight="1" x14ac:dyDescent="0.2">
      <c r="A13" s="16" t="s">
        <v>5</v>
      </c>
      <c r="B13" s="20">
        <f>[9]Dezembro!$K$5</f>
        <v>0</v>
      </c>
      <c r="C13" s="20">
        <f>[9]Dezembro!$K$6</f>
        <v>0</v>
      </c>
      <c r="D13" s="20">
        <f>[9]Dezembro!$K$7</f>
        <v>0.2</v>
      </c>
      <c r="E13" s="20">
        <f>[9]Dezembro!$K$8</f>
        <v>0</v>
      </c>
      <c r="F13" s="20">
        <f>[9]Dezembro!$K$9</f>
        <v>1</v>
      </c>
      <c r="G13" s="20">
        <f>[9]Dezembro!$K$10</f>
        <v>0</v>
      </c>
      <c r="H13" s="20">
        <f>[9]Dezembro!$K$11</f>
        <v>0</v>
      </c>
      <c r="I13" s="20">
        <f>[9]Dezembro!$K$12</f>
        <v>1.4</v>
      </c>
      <c r="J13" s="20">
        <f>[9]Dezembro!$K$13</f>
        <v>1.6</v>
      </c>
      <c r="K13" s="20">
        <f>[9]Dezembro!$K$14</f>
        <v>0.2</v>
      </c>
      <c r="L13" s="20">
        <f>[9]Dezembro!$K$15</f>
        <v>0</v>
      </c>
      <c r="M13" s="20">
        <f>[9]Dezembro!$K$16</f>
        <v>65.400000000000006</v>
      </c>
      <c r="N13" s="20">
        <f>[9]Dezembro!$K$17</f>
        <v>0</v>
      </c>
      <c r="O13" s="20">
        <f>[9]Dezembro!$K$18</f>
        <v>0</v>
      </c>
      <c r="P13" s="20">
        <f>[9]Dezembro!$K$19</f>
        <v>0</v>
      </c>
      <c r="Q13" s="20">
        <f>[9]Dezembro!$K$20</f>
        <v>1</v>
      </c>
      <c r="R13" s="20">
        <f>[9]Dezembro!$K$21</f>
        <v>4.8</v>
      </c>
      <c r="S13" s="20">
        <f>[9]Dezembro!$K$22</f>
        <v>29.599999999999998</v>
      </c>
      <c r="T13" s="20">
        <f>[9]Dezembro!$K$23</f>
        <v>0</v>
      </c>
      <c r="U13" s="20">
        <f>[9]Dezembro!$K$24</f>
        <v>0</v>
      </c>
      <c r="V13" s="20">
        <f>[9]Dezembro!$K$25</f>
        <v>1.4</v>
      </c>
      <c r="W13" s="20">
        <f>[9]Dezembro!$K$26</f>
        <v>5</v>
      </c>
      <c r="X13" s="20">
        <f>[9]Dezembro!$K$27</f>
        <v>0</v>
      </c>
      <c r="Y13" s="20">
        <f>[9]Dezembro!$K$28</f>
        <v>0</v>
      </c>
      <c r="Z13" s="20">
        <f>[9]Dezembro!$K$29</f>
        <v>0</v>
      </c>
      <c r="AA13" s="20">
        <f>[9]Dezembro!$K$30</f>
        <v>0</v>
      </c>
      <c r="AB13" s="20">
        <f>[9]Dezembro!$K$31</f>
        <v>0</v>
      </c>
      <c r="AC13" s="20">
        <f>[9]Dezembro!$K$32</f>
        <v>0</v>
      </c>
      <c r="AD13" s="20">
        <f>[9]Dezembro!$K$33</f>
        <v>0</v>
      </c>
      <c r="AE13" s="20">
        <f>[9]Dezembro!$K$34</f>
        <v>0</v>
      </c>
      <c r="AF13" s="20">
        <f>[9]Dezembro!$K$35</f>
        <v>0</v>
      </c>
      <c r="AG13" s="47">
        <f t="shared" si="1"/>
        <v>111.60000000000001</v>
      </c>
      <c r="AH13" s="49">
        <f t="shared" si="3"/>
        <v>65.400000000000006</v>
      </c>
      <c r="AI13" s="37">
        <f t="shared" si="2"/>
        <v>20</v>
      </c>
    </row>
    <row r="14" spans="1:37" ht="17.100000000000001" customHeight="1" x14ac:dyDescent="0.2">
      <c r="A14" s="16" t="s">
        <v>50</v>
      </c>
      <c r="B14" s="20">
        <f>[10]Dezembro!$K$5</f>
        <v>0.4</v>
      </c>
      <c r="C14" s="20">
        <f>[10]Dezembro!$K$6</f>
        <v>24.799999999999997</v>
      </c>
      <c r="D14" s="20">
        <f>[10]Dezembro!$K$7</f>
        <v>56.000000000000014</v>
      </c>
      <c r="E14" s="20">
        <f>[10]Dezembro!$K$8</f>
        <v>2.6</v>
      </c>
      <c r="F14" s="20">
        <f>[10]Dezembro!$K$9</f>
        <v>15.799999999999999</v>
      </c>
      <c r="G14" s="20">
        <f>[10]Dezembro!$K$10</f>
        <v>30.200000000000003</v>
      </c>
      <c r="H14" s="20">
        <f>[10]Dezembro!$K$11</f>
        <v>1</v>
      </c>
      <c r="I14" s="20">
        <f>[10]Dezembro!$K$12</f>
        <v>35.6</v>
      </c>
      <c r="J14" s="20">
        <f>[10]Dezembro!$K$13</f>
        <v>5.8</v>
      </c>
      <c r="K14" s="20">
        <f>[10]Dezembro!$K$14</f>
        <v>0</v>
      </c>
      <c r="L14" s="20">
        <f>[10]Dezembro!$K$15</f>
        <v>9.1999999999999993</v>
      </c>
      <c r="M14" s="20">
        <f>[10]Dezembro!$K$16</f>
        <v>20.599999999999998</v>
      </c>
      <c r="N14" s="20">
        <f>[10]Dezembro!$K$17</f>
        <v>2.2000000000000002</v>
      </c>
      <c r="O14" s="20">
        <f>[10]Dezembro!$K$18</f>
        <v>1.8</v>
      </c>
      <c r="P14" s="20">
        <f>[10]Dezembro!$K$19</f>
        <v>0.2</v>
      </c>
      <c r="Q14" s="20">
        <f>[10]Dezembro!$K$20</f>
        <v>0.2</v>
      </c>
      <c r="R14" s="20">
        <f>[10]Dezembro!$K$21</f>
        <v>7.8</v>
      </c>
      <c r="S14" s="20">
        <f>[10]Dezembro!$K$22</f>
        <v>0</v>
      </c>
      <c r="T14" s="20">
        <f>[10]Dezembro!$K$23</f>
        <v>38.6</v>
      </c>
      <c r="U14" s="20">
        <f>[10]Dezembro!$K$24</f>
        <v>27.8</v>
      </c>
      <c r="V14" s="20">
        <f>[10]Dezembro!$K$25</f>
        <v>4.2</v>
      </c>
      <c r="W14" s="20">
        <f>[10]Dezembro!$K$26</f>
        <v>23.4</v>
      </c>
      <c r="X14" s="20">
        <f>[10]Dezembro!$K$27</f>
        <v>5.6</v>
      </c>
      <c r="Y14" s="20">
        <f>[10]Dezembro!$K$28</f>
        <v>0.8</v>
      </c>
      <c r="Z14" s="20">
        <f>[10]Dezembro!$K$29</f>
        <v>2.1999999999999997</v>
      </c>
      <c r="AA14" s="20">
        <f>[10]Dezembro!$K$30</f>
        <v>0</v>
      </c>
      <c r="AB14" s="20">
        <f>[10]Dezembro!$K$31</f>
        <v>0</v>
      </c>
      <c r="AC14" s="20">
        <f>[10]Dezembro!$K$32</f>
        <v>0</v>
      </c>
      <c r="AD14" s="20">
        <f>[10]Dezembro!$K$33</f>
        <v>0</v>
      </c>
      <c r="AE14" s="20">
        <f>[10]Dezembro!$K$34</f>
        <v>0.2</v>
      </c>
      <c r="AF14" s="20">
        <f>[10]Dezembro!$K$35</f>
        <v>9.4</v>
      </c>
      <c r="AG14" s="47">
        <f t="shared" ref="AG14" si="8">SUM(B14:AF14)</f>
        <v>326.39999999999992</v>
      </c>
      <c r="AH14" s="49">
        <f t="shared" ref="AH14" si="9">MAX(B14:AF14)</f>
        <v>56.000000000000014</v>
      </c>
      <c r="AI14" s="37">
        <f t="shared" si="2"/>
        <v>6</v>
      </c>
    </row>
    <row r="15" spans="1:37" ht="17.100000000000001" customHeight="1" x14ac:dyDescent="0.2">
      <c r="A15" s="16" t="s">
        <v>6</v>
      </c>
      <c r="B15" s="20">
        <f>[11]Dezembro!$K$5</f>
        <v>5.8</v>
      </c>
      <c r="C15" s="20">
        <f>[11]Dezembro!$K$6</f>
        <v>13.999999999999998</v>
      </c>
      <c r="D15" s="20">
        <f>[11]Dezembro!$K$7</f>
        <v>0</v>
      </c>
      <c r="E15" s="20">
        <f>[11]Dezembro!$K$8</f>
        <v>1.2000000000000002</v>
      </c>
      <c r="F15" s="20">
        <f>[11]Dezembro!$K$9</f>
        <v>0</v>
      </c>
      <c r="G15" s="20">
        <f>[11]Dezembro!$K$10</f>
        <v>0.2</v>
      </c>
      <c r="H15" s="20">
        <f>[11]Dezembro!$K$11</f>
        <v>10.6</v>
      </c>
      <c r="I15" s="20">
        <f>[11]Dezembro!$K$12</f>
        <v>2</v>
      </c>
      <c r="J15" s="20">
        <f>[11]Dezembro!$K$13</f>
        <v>1</v>
      </c>
      <c r="K15" s="20">
        <f>[11]Dezembro!$K$14</f>
        <v>39</v>
      </c>
      <c r="L15" s="20">
        <f>[11]Dezembro!$K$15</f>
        <v>16.2</v>
      </c>
      <c r="M15" s="20">
        <f>[11]Dezembro!$K$16</f>
        <v>32.799999999999997</v>
      </c>
      <c r="N15" s="20">
        <f>[11]Dezembro!$K$17</f>
        <v>0</v>
      </c>
      <c r="O15" s="20">
        <f>[11]Dezembro!$K$18</f>
        <v>0</v>
      </c>
      <c r="P15" s="20">
        <f>[11]Dezembro!$K$19</f>
        <v>0</v>
      </c>
      <c r="Q15" s="20">
        <f>[11]Dezembro!$K$20</f>
        <v>0.2</v>
      </c>
      <c r="R15" s="20">
        <f>[11]Dezembro!$K$21</f>
        <v>49.20000000000001</v>
      </c>
      <c r="S15" s="20">
        <f>[11]Dezembro!$K$22</f>
        <v>0</v>
      </c>
      <c r="T15" s="20">
        <f>[11]Dezembro!$K$23</f>
        <v>8</v>
      </c>
      <c r="U15" s="20">
        <f>[11]Dezembro!$K$24</f>
        <v>15.6</v>
      </c>
      <c r="V15" s="20">
        <f>[11]Dezembro!$K$25</f>
        <v>0.4</v>
      </c>
      <c r="W15" s="20">
        <f>[11]Dezembro!$K$26</f>
        <v>27.799999999999997</v>
      </c>
      <c r="X15" s="20">
        <f>[11]Dezembro!$K$27</f>
        <v>29.799999999999994</v>
      </c>
      <c r="Y15" s="20">
        <f>[11]Dezembro!$K$28</f>
        <v>3</v>
      </c>
      <c r="Z15" s="20">
        <f>[11]Dezembro!$K$29</f>
        <v>0.2</v>
      </c>
      <c r="AA15" s="20">
        <f>[11]Dezembro!$K$30</f>
        <v>0</v>
      </c>
      <c r="AB15" s="20">
        <f>[11]Dezembro!$K$31</f>
        <v>0</v>
      </c>
      <c r="AC15" s="20">
        <f>[11]Dezembro!$K$32</f>
        <v>2.6</v>
      </c>
      <c r="AD15" s="20">
        <f>[11]Dezembro!$K$33</f>
        <v>0.4</v>
      </c>
      <c r="AE15" s="20">
        <f>[11]Dezembro!$K$34</f>
        <v>0</v>
      </c>
      <c r="AF15" s="20">
        <f>[11]Dezembro!$K$35</f>
        <v>10.000000000000002</v>
      </c>
      <c r="AG15" s="47">
        <f t="shared" si="1"/>
        <v>269.99999999999994</v>
      </c>
      <c r="AH15" s="49">
        <f t="shared" si="3"/>
        <v>49.20000000000001</v>
      </c>
      <c r="AI15" s="37">
        <f t="shared" si="2"/>
        <v>9</v>
      </c>
    </row>
    <row r="16" spans="1:37" ht="17.100000000000001" customHeight="1" x14ac:dyDescent="0.2">
      <c r="A16" s="16" t="s">
        <v>7</v>
      </c>
      <c r="B16" s="20">
        <f>[12]Dezembro!$K$5</f>
        <v>0</v>
      </c>
      <c r="C16" s="20">
        <f>[12]Dezembro!$K$6</f>
        <v>0</v>
      </c>
      <c r="D16" s="20">
        <f>[12]Dezembro!$K$7</f>
        <v>0</v>
      </c>
      <c r="E16" s="20">
        <f>[12]Dezembro!$K$8</f>
        <v>0</v>
      </c>
      <c r="F16" s="20">
        <f>[12]Dezembro!$K$9</f>
        <v>0</v>
      </c>
      <c r="G16" s="20">
        <f>[12]Dezembro!$K$10</f>
        <v>0</v>
      </c>
      <c r="H16" s="20">
        <f>[12]Dezembro!$K$11</f>
        <v>0</v>
      </c>
      <c r="I16" s="20">
        <f>[12]Dezembro!$K$12</f>
        <v>0</v>
      </c>
      <c r="J16" s="20">
        <f>[12]Dezembro!$K$13</f>
        <v>0</v>
      </c>
      <c r="K16" s="20">
        <f>[12]Dezembro!$K$14</f>
        <v>0</v>
      </c>
      <c r="L16" s="20">
        <f>[12]Dezembro!$K$15</f>
        <v>0</v>
      </c>
      <c r="M16" s="20">
        <f>[12]Dezembro!$K$16</f>
        <v>0</v>
      </c>
      <c r="N16" s="20">
        <f>[12]Dezembro!$K$17</f>
        <v>0</v>
      </c>
      <c r="O16" s="20">
        <f>[12]Dezembro!$K$18</f>
        <v>0</v>
      </c>
      <c r="P16" s="20">
        <f>[12]Dezembro!$K$19</f>
        <v>0</v>
      </c>
      <c r="Q16" s="20">
        <f>[12]Dezembro!$K$20</f>
        <v>0</v>
      </c>
      <c r="R16" s="20">
        <f>[12]Dezembro!$K$21</f>
        <v>0</v>
      </c>
      <c r="S16" s="20">
        <f>[12]Dezembro!$K$22</f>
        <v>0</v>
      </c>
      <c r="T16" s="20">
        <f>[12]Dezembro!$K$23</f>
        <v>0</v>
      </c>
      <c r="U16" s="20">
        <f>[12]Dezembro!$K$24</f>
        <v>0</v>
      </c>
      <c r="V16" s="20">
        <f>[12]Dezembro!$K$25</f>
        <v>0</v>
      </c>
      <c r="W16" s="20">
        <f>[12]Dezembro!$K$26</f>
        <v>0</v>
      </c>
      <c r="X16" s="20">
        <f>[12]Dezembro!$K$27</f>
        <v>0</v>
      </c>
      <c r="Y16" s="20">
        <f>[12]Dezembro!$K$28</f>
        <v>0</v>
      </c>
      <c r="Z16" s="20">
        <f>[12]Dezembro!$K$29</f>
        <v>0</v>
      </c>
      <c r="AA16" s="20">
        <f>[12]Dezembro!$K$30</f>
        <v>0</v>
      </c>
      <c r="AB16" s="20">
        <f>[12]Dezembro!$K$31</f>
        <v>0</v>
      </c>
      <c r="AC16" s="20">
        <f>[12]Dezembro!$K$32</f>
        <v>0</v>
      </c>
      <c r="AD16" s="20">
        <f>[12]Dezembro!$K$33</f>
        <v>0</v>
      </c>
      <c r="AE16" s="20">
        <f>[12]Dezembro!$K$34</f>
        <v>0</v>
      </c>
      <c r="AF16" s="20">
        <f>[12]Dezembro!$K$35</f>
        <v>0</v>
      </c>
      <c r="AG16" s="47">
        <f t="shared" si="1"/>
        <v>0</v>
      </c>
      <c r="AH16" s="49">
        <f t="shared" si="3"/>
        <v>0</v>
      </c>
      <c r="AI16" s="37">
        <f t="shared" si="2"/>
        <v>31</v>
      </c>
      <c r="AJ16" s="35" t="s">
        <v>52</v>
      </c>
    </row>
    <row r="17" spans="1:35" ht="17.100000000000001" customHeight="1" x14ac:dyDescent="0.2">
      <c r="A17" s="16" t="s">
        <v>8</v>
      </c>
      <c r="B17" s="18">
        <f>[13]Dezembro!$K$5</f>
        <v>9.6</v>
      </c>
      <c r="C17" s="18">
        <f>[13]Dezembro!$K$6</f>
        <v>30.200000000000003</v>
      </c>
      <c r="D17" s="18">
        <f>[13]Dezembro!$K$7</f>
        <v>0.8</v>
      </c>
      <c r="E17" s="18">
        <f>[13]Dezembro!$K$8</f>
        <v>0</v>
      </c>
      <c r="F17" s="18">
        <f>[13]Dezembro!$K$9</f>
        <v>0</v>
      </c>
      <c r="G17" s="18">
        <f>[13]Dezembro!$K$10</f>
        <v>0</v>
      </c>
      <c r="H17" s="18">
        <f>[13]Dezembro!$K$11</f>
        <v>0</v>
      </c>
      <c r="I17" s="18">
        <f>[13]Dezembro!$K$12</f>
        <v>1.4</v>
      </c>
      <c r="J17" s="18">
        <f>[13]Dezembro!$K$13</f>
        <v>10.8</v>
      </c>
      <c r="K17" s="18">
        <f>[13]Dezembro!$K$14</f>
        <v>0.8</v>
      </c>
      <c r="L17" s="18">
        <f>[13]Dezembro!$K$15</f>
        <v>0</v>
      </c>
      <c r="M17" s="18">
        <f>[13]Dezembro!$K$16</f>
        <v>1</v>
      </c>
      <c r="N17" s="18">
        <f>[13]Dezembro!$K$17</f>
        <v>1</v>
      </c>
      <c r="O17" s="18">
        <f>[13]Dezembro!$K$18</f>
        <v>0</v>
      </c>
      <c r="P17" s="18">
        <f>[13]Dezembro!$K$19</f>
        <v>0</v>
      </c>
      <c r="Q17" s="18">
        <f>[13]Dezembro!$K$20</f>
        <v>0</v>
      </c>
      <c r="R17" s="18">
        <f>[13]Dezembro!$K$21</f>
        <v>28.4</v>
      </c>
      <c r="S17" s="18">
        <f>[13]Dezembro!$K$22</f>
        <v>7.8000000000000007</v>
      </c>
      <c r="T17" s="18">
        <f>[13]Dezembro!$K$23</f>
        <v>1.8</v>
      </c>
      <c r="U17" s="18">
        <f>[13]Dezembro!$K$24</f>
        <v>0</v>
      </c>
      <c r="V17" s="18">
        <f>[13]Dezembro!$K$25</f>
        <v>9.2000000000000011</v>
      </c>
      <c r="W17" s="18">
        <f>[13]Dezembro!$K$26</f>
        <v>9.6</v>
      </c>
      <c r="X17" s="18">
        <f>[13]Dezembro!$K$27</f>
        <v>0.2</v>
      </c>
      <c r="Y17" s="18">
        <f>[13]Dezembro!$K$28</f>
        <v>0</v>
      </c>
      <c r="Z17" s="18">
        <f>[13]Dezembro!$K$29</f>
        <v>19.600000000000001</v>
      </c>
      <c r="AA17" s="18">
        <f>[13]Dezembro!$K$30</f>
        <v>2</v>
      </c>
      <c r="AB17" s="18">
        <f>[13]Dezembro!$K$31</f>
        <v>0.4</v>
      </c>
      <c r="AC17" s="18">
        <f>[13]Dezembro!$K$32</f>
        <v>0.2</v>
      </c>
      <c r="AD17" s="18">
        <f>[13]Dezembro!$K$33</f>
        <v>0.2</v>
      </c>
      <c r="AE17" s="18">
        <f>[13]Dezembro!$K$34</f>
        <v>0</v>
      </c>
      <c r="AF17" s="18">
        <f>[13]Dezembro!$K$35</f>
        <v>0.8</v>
      </c>
      <c r="AG17" s="47">
        <f t="shared" si="1"/>
        <v>135.79999999999998</v>
      </c>
      <c r="AH17" s="49">
        <f t="shared" si="3"/>
        <v>30.200000000000003</v>
      </c>
      <c r="AI17" s="37">
        <f t="shared" si="2"/>
        <v>11</v>
      </c>
    </row>
    <row r="18" spans="1:35" ht="17.100000000000001" customHeight="1" x14ac:dyDescent="0.2">
      <c r="A18" s="16" t="s">
        <v>9</v>
      </c>
      <c r="B18" s="20">
        <f>[14]Dezembro!$K$5</f>
        <v>1.4</v>
      </c>
      <c r="C18" s="20">
        <f>[14]Dezembro!$K$6</f>
        <v>14.2</v>
      </c>
      <c r="D18" s="20">
        <f>[14]Dezembro!$K$7</f>
        <v>0.60000000000000009</v>
      </c>
      <c r="E18" s="20">
        <f>[14]Dezembro!$K$8</f>
        <v>0</v>
      </c>
      <c r="F18" s="20">
        <f>[14]Dezembro!$K$9</f>
        <v>0</v>
      </c>
      <c r="G18" s="20">
        <f>[14]Dezembro!$K$10</f>
        <v>0</v>
      </c>
      <c r="H18" s="20">
        <f>[14]Dezembro!$K$11</f>
        <v>0</v>
      </c>
      <c r="I18" s="20">
        <f>[14]Dezembro!$K$12</f>
        <v>3</v>
      </c>
      <c r="J18" s="20">
        <f>[14]Dezembro!$K$13</f>
        <v>17.8</v>
      </c>
      <c r="K18" s="20">
        <f>[14]Dezembro!$K$14</f>
        <v>11</v>
      </c>
      <c r="L18" s="20">
        <f>[14]Dezembro!$K$15</f>
        <v>19.399999999999999</v>
      </c>
      <c r="M18" s="20">
        <f>[14]Dezembro!$K$16</f>
        <v>0</v>
      </c>
      <c r="N18" s="20">
        <f>[14]Dezembro!$K$17</f>
        <v>0.8</v>
      </c>
      <c r="O18" s="20">
        <f>[14]Dezembro!$K$18</f>
        <v>0</v>
      </c>
      <c r="P18" s="20">
        <f>[14]Dezembro!$K$19</f>
        <v>0</v>
      </c>
      <c r="Q18" s="20">
        <f>[14]Dezembro!$K$20</f>
        <v>0</v>
      </c>
      <c r="R18" s="20">
        <f>[14]Dezembro!$K$21</f>
        <v>2.6</v>
      </c>
      <c r="S18" s="20">
        <f>[14]Dezembro!$K$22</f>
        <v>3.6</v>
      </c>
      <c r="T18" s="20">
        <f>[14]Dezembro!$K$23</f>
        <v>0</v>
      </c>
      <c r="U18" s="20">
        <f>[14]Dezembro!$K$24</f>
        <v>0</v>
      </c>
      <c r="V18" s="20">
        <f>[14]Dezembro!$K$25</f>
        <v>0</v>
      </c>
      <c r="W18" s="20">
        <f>[14]Dezembro!$K$26</f>
        <v>39.199999999999996</v>
      </c>
      <c r="X18" s="20">
        <f>[14]Dezembro!$K$27</f>
        <v>0.8</v>
      </c>
      <c r="Y18" s="20">
        <f>[14]Dezembro!$K$28</f>
        <v>0</v>
      </c>
      <c r="Z18" s="20">
        <f>[14]Dezembro!$K$29</f>
        <v>1.7999999999999998</v>
      </c>
      <c r="AA18" s="20">
        <f>[14]Dezembro!$K$30</f>
        <v>0</v>
      </c>
      <c r="AB18" s="20">
        <f>[14]Dezembro!$K$31</f>
        <v>0</v>
      </c>
      <c r="AC18" s="20">
        <f>[14]Dezembro!$K$32</f>
        <v>0</v>
      </c>
      <c r="AD18" s="20">
        <f>[14]Dezembro!$K$33</f>
        <v>2.4</v>
      </c>
      <c r="AE18" s="20">
        <f>[14]Dezembro!$K$34</f>
        <v>0.8</v>
      </c>
      <c r="AF18" s="20">
        <f>[14]Dezembro!$K$35</f>
        <v>2.6</v>
      </c>
      <c r="AG18" s="47">
        <f t="shared" ref="AG18:AG32" si="10">SUM(B18:AF18)</f>
        <v>121.99999999999999</v>
      </c>
      <c r="AH18" s="49">
        <f t="shared" ref="AH18:AH32" si="11">MAX(B18:AF18)</f>
        <v>39.199999999999996</v>
      </c>
      <c r="AI18" s="37">
        <f t="shared" si="2"/>
        <v>15</v>
      </c>
    </row>
    <row r="19" spans="1:35" ht="17.100000000000001" customHeight="1" x14ac:dyDescent="0.2">
      <c r="A19" s="16" t="s">
        <v>49</v>
      </c>
      <c r="B19" s="20">
        <f>[15]Dezembro!$K$5</f>
        <v>12.399999999999999</v>
      </c>
      <c r="C19" s="20">
        <f>[15]Dezembro!$K$6</f>
        <v>0</v>
      </c>
      <c r="D19" s="20">
        <f>[15]Dezembro!$K$7</f>
        <v>0</v>
      </c>
      <c r="E19" s="20">
        <f>[15]Dezembro!$K$8</f>
        <v>0</v>
      </c>
      <c r="F19" s="20">
        <f>[15]Dezembro!$K$9</f>
        <v>0</v>
      </c>
      <c r="G19" s="20">
        <f>[15]Dezembro!$K$10</f>
        <v>0</v>
      </c>
      <c r="H19" s="20">
        <f>[15]Dezembro!$K$11</f>
        <v>0.8</v>
      </c>
      <c r="I19" s="20">
        <f>[15]Dezembro!$K$12</f>
        <v>2.8000000000000003</v>
      </c>
      <c r="J19" s="20">
        <f>[15]Dezembro!$K$13</f>
        <v>2.4000000000000004</v>
      </c>
      <c r="K19" s="20">
        <f>[15]Dezembro!$K$14</f>
        <v>1.4</v>
      </c>
      <c r="L19" s="20">
        <f>[15]Dezembro!$K$15</f>
        <v>3.0000000000000004</v>
      </c>
      <c r="M19" s="20">
        <f>[15]Dezembro!$K$16</f>
        <v>0.2</v>
      </c>
      <c r="N19" s="20">
        <f>[15]Dezembro!$K$17</f>
        <v>0.4</v>
      </c>
      <c r="O19" s="20">
        <f>[15]Dezembro!$K$18</f>
        <v>0</v>
      </c>
      <c r="P19" s="20">
        <f>[15]Dezembro!$K$19</f>
        <v>0</v>
      </c>
      <c r="Q19" s="20">
        <f>[15]Dezembro!$K$20</f>
        <v>0.2</v>
      </c>
      <c r="R19" s="20">
        <f>[15]Dezembro!$K$21</f>
        <v>46.6</v>
      </c>
      <c r="S19" s="20">
        <f>[15]Dezembro!$K$22</f>
        <v>1.8</v>
      </c>
      <c r="T19" s="20">
        <f>[15]Dezembro!$K$23</f>
        <v>0</v>
      </c>
      <c r="U19" s="20">
        <f>[15]Dezembro!$K$24</f>
        <v>19.8</v>
      </c>
      <c r="V19" s="20">
        <f>[15]Dezembro!$K$25</f>
        <v>21.6</v>
      </c>
      <c r="W19" s="20">
        <f>[15]Dezembro!$K$26</f>
        <v>10.999999999999998</v>
      </c>
      <c r="X19" s="20">
        <f>[15]Dezembro!$K$27</f>
        <v>0</v>
      </c>
      <c r="Y19" s="20">
        <f>[15]Dezembro!$K$28</f>
        <v>1.6</v>
      </c>
      <c r="Z19" s="20">
        <f>[15]Dezembro!$K$29</f>
        <v>0</v>
      </c>
      <c r="AA19" s="20">
        <f>[15]Dezembro!$K$30</f>
        <v>0</v>
      </c>
      <c r="AB19" s="20">
        <f>[15]Dezembro!$K$31</f>
        <v>0</v>
      </c>
      <c r="AC19" s="20">
        <f>[15]Dezembro!$K$32</f>
        <v>0</v>
      </c>
      <c r="AD19" s="20">
        <f>[15]Dezembro!$K$33</f>
        <v>10.799999999999999</v>
      </c>
      <c r="AE19" s="20">
        <f>[15]Dezembro!$K$34</f>
        <v>0</v>
      </c>
      <c r="AF19" s="20">
        <f>[15]Dezembro!$K$35</f>
        <v>0</v>
      </c>
      <c r="AG19" s="47">
        <f t="shared" ref="AG19:AG20" si="12">SUM(B19:AF19)</f>
        <v>136.79999999999998</v>
      </c>
      <c r="AH19" s="49">
        <f t="shared" ref="AH19:AH20" si="13">MAX(B19:AF19)</f>
        <v>46.6</v>
      </c>
      <c r="AI19" s="37">
        <f t="shared" si="2"/>
        <v>15</v>
      </c>
    </row>
    <row r="20" spans="1:35" ht="17.100000000000001" customHeight="1" x14ac:dyDescent="0.2">
      <c r="A20" s="16" t="s">
        <v>10</v>
      </c>
      <c r="B20" s="20">
        <f>[16]Dezembro!$K$5</f>
        <v>11.2</v>
      </c>
      <c r="C20" s="20">
        <f>[16]Dezembro!$K$6</f>
        <v>1</v>
      </c>
      <c r="D20" s="20">
        <f>[16]Dezembro!$K$7</f>
        <v>0</v>
      </c>
      <c r="E20" s="20">
        <f>[16]Dezembro!$K$8</f>
        <v>0</v>
      </c>
      <c r="F20" s="20">
        <f>[16]Dezembro!$K$9</f>
        <v>0</v>
      </c>
      <c r="G20" s="20">
        <f>[16]Dezembro!$K$10</f>
        <v>0</v>
      </c>
      <c r="H20" s="20">
        <f>[16]Dezembro!$K$11</f>
        <v>0</v>
      </c>
      <c r="I20" s="20">
        <f>[16]Dezembro!$K$12</f>
        <v>5.8000000000000007</v>
      </c>
      <c r="J20" s="20">
        <f>[16]Dezembro!$K$13</f>
        <v>0</v>
      </c>
      <c r="K20" s="20">
        <f>[16]Dezembro!$K$14</f>
        <v>0.2</v>
      </c>
      <c r="L20" s="20">
        <f>[16]Dezembro!$K$15</f>
        <v>0</v>
      </c>
      <c r="M20" s="20">
        <f>[16]Dezembro!$K$16</f>
        <v>16.599999999999998</v>
      </c>
      <c r="N20" s="20">
        <f>[16]Dezembro!$K$17</f>
        <v>3</v>
      </c>
      <c r="O20" s="20">
        <f>[16]Dezembro!$K$18</f>
        <v>0</v>
      </c>
      <c r="P20" s="20">
        <f>[16]Dezembro!$K$19</f>
        <v>0</v>
      </c>
      <c r="Q20" s="20">
        <f>[16]Dezembro!$K$20</f>
        <v>0</v>
      </c>
      <c r="R20" s="20">
        <f>[16]Dezembro!$K$21</f>
        <v>8.6</v>
      </c>
      <c r="S20" s="20">
        <f>[16]Dezembro!$K$22</f>
        <v>4.2</v>
      </c>
      <c r="T20" s="20">
        <f>[16]Dezembro!$K$23</f>
        <v>0.8</v>
      </c>
      <c r="U20" s="20">
        <f>[16]Dezembro!$K$24</f>
        <v>2</v>
      </c>
      <c r="V20" s="20">
        <f>[16]Dezembro!$K$25</f>
        <v>3.2</v>
      </c>
      <c r="W20" s="20">
        <f>[16]Dezembro!$K$26</f>
        <v>54.6</v>
      </c>
      <c r="X20" s="20">
        <f>[16]Dezembro!$K$27</f>
        <v>0</v>
      </c>
      <c r="Y20" s="20">
        <f>[16]Dezembro!$K$28</f>
        <v>13.6</v>
      </c>
      <c r="Z20" s="20">
        <f>[16]Dezembro!$K$29</f>
        <v>0.60000000000000009</v>
      </c>
      <c r="AA20" s="20">
        <f>[16]Dezembro!$K$30</f>
        <v>0</v>
      </c>
      <c r="AB20" s="20">
        <f>[16]Dezembro!$K$31</f>
        <v>0</v>
      </c>
      <c r="AC20" s="20">
        <f>[16]Dezembro!$K$32</f>
        <v>0</v>
      </c>
      <c r="AD20" s="20">
        <f>[16]Dezembro!$K$33</f>
        <v>27.200000000000003</v>
      </c>
      <c r="AE20" s="20">
        <f>[16]Dezembro!$K$34</f>
        <v>0.8</v>
      </c>
      <c r="AF20" s="20">
        <f>[16]Dezembro!$K$35</f>
        <v>0</v>
      </c>
      <c r="AG20" s="47">
        <f t="shared" si="12"/>
        <v>153.4</v>
      </c>
      <c r="AH20" s="49">
        <f t="shared" si="13"/>
        <v>54.6</v>
      </c>
      <c r="AI20" s="37">
        <f t="shared" si="2"/>
        <v>15</v>
      </c>
    </row>
    <row r="21" spans="1:35" ht="17.100000000000001" customHeight="1" x14ac:dyDescent="0.2">
      <c r="A21" s="16" t="s">
        <v>11</v>
      </c>
      <c r="B21" s="20">
        <f>[17]Dezembro!$K$5</f>
        <v>20.400000000000002</v>
      </c>
      <c r="C21" s="20">
        <f>[17]Dezembro!$K$6</f>
        <v>0.2</v>
      </c>
      <c r="D21" s="20">
        <f>[17]Dezembro!$K$7</f>
        <v>0</v>
      </c>
      <c r="E21" s="20">
        <f>[17]Dezembro!$K$8</f>
        <v>0</v>
      </c>
      <c r="F21" s="20">
        <f>[17]Dezembro!$K$9</f>
        <v>0</v>
      </c>
      <c r="G21" s="20">
        <f>[17]Dezembro!$K$10</f>
        <v>0</v>
      </c>
      <c r="H21" s="20">
        <f>[17]Dezembro!$K$11</f>
        <v>4</v>
      </c>
      <c r="I21" s="20">
        <f>[17]Dezembro!$K$12</f>
        <v>8.2000000000000011</v>
      </c>
      <c r="J21" s="20">
        <f>[17]Dezembro!$K$13</f>
        <v>18.8</v>
      </c>
      <c r="K21" s="20">
        <f>[17]Dezembro!$K$14</f>
        <v>4.4000000000000004</v>
      </c>
      <c r="L21" s="20">
        <f>[17]Dezembro!$K$15</f>
        <v>14.6</v>
      </c>
      <c r="M21" s="20">
        <f>[17]Dezembro!$K$16</f>
        <v>3</v>
      </c>
      <c r="N21" s="20">
        <f>[17]Dezembro!$K$17</f>
        <v>5.6000000000000005</v>
      </c>
      <c r="O21" s="20">
        <f>[17]Dezembro!$K$18</f>
        <v>0</v>
      </c>
      <c r="P21" s="20">
        <f>[17]Dezembro!$K$19</f>
        <v>0</v>
      </c>
      <c r="Q21" s="20">
        <f>[17]Dezembro!$K$20</f>
        <v>0</v>
      </c>
      <c r="R21" s="20">
        <f>[17]Dezembro!$K$21</f>
        <v>6.4</v>
      </c>
      <c r="S21" s="20">
        <f>[17]Dezembro!$K$22</f>
        <v>8.1999999999999993</v>
      </c>
      <c r="T21" s="20">
        <f>[17]Dezembro!$K$23</f>
        <v>0.2</v>
      </c>
      <c r="U21" s="20">
        <f>[17]Dezembro!$K$24</f>
        <v>1.5999999999999999</v>
      </c>
      <c r="V21" s="20">
        <f>[17]Dezembro!$K$25</f>
        <v>0.8</v>
      </c>
      <c r="W21" s="20">
        <f>[17]Dezembro!$K$26</f>
        <v>73.400000000000006</v>
      </c>
      <c r="X21" s="20">
        <f>[17]Dezembro!$K$27</f>
        <v>0</v>
      </c>
      <c r="Y21" s="20">
        <f>[17]Dezembro!$K$28</f>
        <v>0.2</v>
      </c>
      <c r="Z21" s="20">
        <f>[17]Dezembro!$K$29</f>
        <v>0</v>
      </c>
      <c r="AA21" s="20">
        <f>[17]Dezembro!$K$30</f>
        <v>0</v>
      </c>
      <c r="AB21" s="20">
        <f>[17]Dezembro!$K$31</f>
        <v>0</v>
      </c>
      <c r="AC21" s="20">
        <f>[17]Dezembro!$K$32</f>
        <v>0</v>
      </c>
      <c r="AD21" s="20">
        <f>[17]Dezembro!$K$33</f>
        <v>6.6000000000000005</v>
      </c>
      <c r="AE21" s="20">
        <f>[17]Dezembro!$K$34</f>
        <v>0</v>
      </c>
      <c r="AF21" s="20">
        <f>[17]Dezembro!$K$35</f>
        <v>0</v>
      </c>
      <c r="AG21" s="47">
        <f t="shared" si="10"/>
        <v>176.6</v>
      </c>
      <c r="AH21" s="49">
        <f t="shared" si="11"/>
        <v>73.400000000000006</v>
      </c>
      <c r="AI21" s="37">
        <f t="shared" si="2"/>
        <v>14</v>
      </c>
    </row>
    <row r="22" spans="1:35" ht="17.100000000000001" customHeight="1" x14ac:dyDescent="0.2">
      <c r="A22" s="16" t="s">
        <v>12</v>
      </c>
      <c r="B22" s="20">
        <f>[18]Dezembro!$K$5</f>
        <v>0</v>
      </c>
      <c r="C22" s="20">
        <f>[18]Dezembro!$K$6</f>
        <v>0.2</v>
      </c>
      <c r="D22" s="20">
        <f>[18]Dezembro!$K$7</f>
        <v>0</v>
      </c>
      <c r="E22" s="20">
        <f>[18]Dezembro!$K$8</f>
        <v>0</v>
      </c>
      <c r="F22" s="20">
        <f>[18]Dezembro!$K$9</f>
        <v>0</v>
      </c>
      <c r="G22" s="20">
        <f>[18]Dezembro!$K$10</f>
        <v>0</v>
      </c>
      <c r="H22" s="20">
        <f>[18]Dezembro!$K$11</f>
        <v>0</v>
      </c>
      <c r="I22" s="20">
        <f>[18]Dezembro!$K$12</f>
        <v>0.4</v>
      </c>
      <c r="J22" s="20">
        <f>[18]Dezembro!$K$13</f>
        <v>2.1999999999999997</v>
      </c>
      <c r="K22" s="20">
        <f>[18]Dezembro!$K$14</f>
        <v>0.2</v>
      </c>
      <c r="L22" s="20">
        <f>[18]Dezembro!$K$15</f>
        <v>0</v>
      </c>
      <c r="M22" s="20">
        <f>[18]Dezembro!$K$16</f>
        <v>0.2</v>
      </c>
      <c r="N22" s="20">
        <f>[18]Dezembro!$K$17</f>
        <v>0.4</v>
      </c>
      <c r="O22" s="20">
        <f>[18]Dezembro!$K$18</f>
        <v>0</v>
      </c>
      <c r="P22" s="20">
        <f>[18]Dezembro!$K$19</f>
        <v>0.2</v>
      </c>
      <c r="Q22" s="20">
        <f>[18]Dezembro!$K$20</f>
        <v>0.2</v>
      </c>
      <c r="R22" s="20">
        <f>[18]Dezembro!$K$21</f>
        <v>4.2</v>
      </c>
      <c r="S22" s="20">
        <f>[18]Dezembro!$K$22</f>
        <v>29.800000000000004</v>
      </c>
      <c r="T22" s="20">
        <f>[18]Dezembro!$K$23</f>
        <v>0</v>
      </c>
      <c r="U22" s="20">
        <f>[18]Dezembro!$K$24</f>
        <v>0</v>
      </c>
      <c r="V22" s="20">
        <f>[18]Dezembro!$K$25</f>
        <v>1</v>
      </c>
      <c r="W22" s="20">
        <f>[18]Dezembro!$K$26</f>
        <v>5.8000000000000016</v>
      </c>
      <c r="X22" s="20">
        <f>[18]Dezembro!$K$27</f>
        <v>11.6</v>
      </c>
      <c r="Y22" s="20">
        <f>[18]Dezembro!$K$28</f>
        <v>6.200000000000002</v>
      </c>
      <c r="Z22" s="20">
        <f>[18]Dezembro!$K$29</f>
        <v>9</v>
      </c>
      <c r="AA22" s="20">
        <f>[18]Dezembro!$K$30</f>
        <v>11.999999999999998</v>
      </c>
      <c r="AB22" s="20">
        <f>[18]Dezembro!$K$31</f>
        <v>15</v>
      </c>
      <c r="AC22" s="20">
        <f>[18]Dezembro!$K$32</f>
        <v>5.8000000000000025</v>
      </c>
      <c r="AD22" s="20">
        <f>[18]Dezembro!$K$33</f>
        <v>1.4</v>
      </c>
      <c r="AE22" s="20">
        <f>[18]Dezembro!$K$34</f>
        <v>1.5999999999999999</v>
      </c>
      <c r="AF22" s="20">
        <f>[18]Dezembro!$K$35</f>
        <v>0.8</v>
      </c>
      <c r="AG22" s="47">
        <f t="shared" si="10"/>
        <v>108.2</v>
      </c>
      <c r="AH22" s="49">
        <f t="shared" si="11"/>
        <v>29.800000000000004</v>
      </c>
      <c r="AI22" s="37">
        <f t="shared" si="2"/>
        <v>10</v>
      </c>
    </row>
    <row r="23" spans="1:35" ht="17.100000000000001" customHeight="1" x14ac:dyDescent="0.2">
      <c r="A23" s="16" t="s">
        <v>13</v>
      </c>
      <c r="B23" s="20">
        <f>[19]Dezembro!$K$5</f>
        <v>0</v>
      </c>
      <c r="C23" s="20">
        <f>[19]Dezembro!$K$6</f>
        <v>0</v>
      </c>
      <c r="D23" s="20">
        <f>[19]Dezembro!$K$7</f>
        <v>0</v>
      </c>
      <c r="E23" s="20">
        <f>[19]Dezembro!$K$8</f>
        <v>0</v>
      </c>
      <c r="F23" s="20">
        <f>[19]Dezembro!$K$9</f>
        <v>0</v>
      </c>
      <c r="G23" s="20">
        <f>[19]Dezembro!$K$10</f>
        <v>0</v>
      </c>
      <c r="H23" s="20">
        <f>[19]Dezembro!$K$11</f>
        <v>7.2</v>
      </c>
      <c r="I23" s="20">
        <f>[19]Dezembro!$K$12</f>
        <v>0</v>
      </c>
      <c r="J23" s="20">
        <f>[19]Dezembro!$K$13</f>
        <v>17.399999999999999</v>
      </c>
      <c r="K23" s="20">
        <f>[19]Dezembro!$K$14</f>
        <v>0</v>
      </c>
      <c r="L23" s="20">
        <f>[19]Dezembro!$K$15</f>
        <v>0</v>
      </c>
      <c r="M23" s="20">
        <f>[19]Dezembro!$K$16</f>
        <v>0</v>
      </c>
      <c r="N23" s="20">
        <f>[19]Dezembro!$K$17</f>
        <v>0.2</v>
      </c>
      <c r="O23" s="20">
        <f>[19]Dezembro!$K$18</f>
        <v>0</v>
      </c>
      <c r="P23" s="20">
        <f>[19]Dezembro!$K$19</f>
        <v>0.2</v>
      </c>
      <c r="Q23" s="20">
        <f>[19]Dezembro!$K$20</f>
        <v>0</v>
      </c>
      <c r="R23" s="20">
        <f>[19]Dezembro!$K$21</f>
        <v>0.8</v>
      </c>
      <c r="S23" s="20">
        <f>[19]Dezembro!$K$22</f>
        <v>0</v>
      </c>
      <c r="T23" s="20">
        <f>[19]Dezembro!$K$23</f>
        <v>0</v>
      </c>
      <c r="U23" s="20">
        <f>[19]Dezembro!$K$24</f>
        <v>0</v>
      </c>
      <c r="V23" s="20">
        <f>[19]Dezembro!$K$25</f>
        <v>0</v>
      </c>
      <c r="W23" s="20">
        <f>[19]Dezembro!$K$26</f>
        <v>43</v>
      </c>
      <c r="X23" s="20">
        <f>[19]Dezembro!$K$27</f>
        <v>5.8000000000000007</v>
      </c>
      <c r="Y23" s="20">
        <f>[19]Dezembro!$K$28</f>
        <v>2.8</v>
      </c>
      <c r="Z23" s="20">
        <f>[19]Dezembro!$K$29</f>
        <v>0.2</v>
      </c>
      <c r="AA23" s="20">
        <f>[19]Dezembro!$K$30</f>
        <v>0</v>
      </c>
      <c r="AB23" s="20">
        <f>[19]Dezembro!$K$31</f>
        <v>0</v>
      </c>
      <c r="AC23" s="20">
        <f>[19]Dezembro!$K$32</f>
        <v>3.6</v>
      </c>
      <c r="AD23" s="20">
        <f>[19]Dezembro!$K$33</f>
        <v>6.4</v>
      </c>
      <c r="AE23" s="20">
        <f>[19]Dezembro!$K$34</f>
        <v>0</v>
      </c>
      <c r="AF23" s="20">
        <f>[19]Dezembro!$K$35</f>
        <v>0</v>
      </c>
      <c r="AG23" s="47">
        <f t="shared" si="10"/>
        <v>87.6</v>
      </c>
      <c r="AH23" s="49">
        <f t="shared" si="11"/>
        <v>43</v>
      </c>
      <c r="AI23" s="37">
        <f t="shared" si="2"/>
        <v>20</v>
      </c>
    </row>
    <row r="24" spans="1:35" ht="17.100000000000001" customHeight="1" x14ac:dyDescent="0.2">
      <c r="A24" s="16" t="s">
        <v>14</v>
      </c>
      <c r="B24" s="20">
        <f>[20]Dezembro!$K$5</f>
        <v>0</v>
      </c>
      <c r="C24" s="20">
        <f>[20]Dezembro!$K$6</f>
        <v>30.8</v>
      </c>
      <c r="D24" s="20">
        <f>[20]Dezembro!$K$7</f>
        <v>13.2</v>
      </c>
      <c r="E24" s="20">
        <f>[20]Dezembro!$K$8</f>
        <v>2.4</v>
      </c>
      <c r="F24" s="20">
        <f>[20]Dezembro!$K$9</f>
        <v>0.8</v>
      </c>
      <c r="G24" s="20">
        <f>[20]Dezembro!$K$10</f>
        <v>3.6</v>
      </c>
      <c r="H24" s="20">
        <f>[20]Dezembro!$K$11</f>
        <v>0</v>
      </c>
      <c r="I24" s="20">
        <f>[20]Dezembro!$K$12</f>
        <v>7.2</v>
      </c>
      <c r="J24" s="20">
        <f>[20]Dezembro!$K$13</f>
        <v>5.8</v>
      </c>
      <c r="K24" s="20">
        <f>[20]Dezembro!$K$14</f>
        <v>5.8</v>
      </c>
      <c r="L24" s="20">
        <f>[20]Dezembro!$K$15</f>
        <v>1.2000000000000002</v>
      </c>
      <c r="M24" s="20">
        <f>[20]Dezembro!$K$16</f>
        <v>0</v>
      </c>
      <c r="N24" s="20">
        <f>[20]Dezembro!$K$17</f>
        <v>4.4000000000000004</v>
      </c>
      <c r="O24" s="20">
        <f>[20]Dezembro!$K$18</f>
        <v>0</v>
      </c>
      <c r="P24" s="20">
        <f>[20]Dezembro!$K$19</f>
        <v>0</v>
      </c>
      <c r="Q24" s="20">
        <f>[20]Dezembro!$K$20</f>
        <v>0</v>
      </c>
      <c r="R24" s="20">
        <f>[20]Dezembro!$K$21</f>
        <v>0</v>
      </c>
      <c r="S24" s="20">
        <f>[20]Dezembro!$K$22</f>
        <v>0</v>
      </c>
      <c r="T24" s="20">
        <f>[20]Dezembro!$K$23</f>
        <v>8.7999999999999989</v>
      </c>
      <c r="U24" s="20">
        <f>[20]Dezembro!$K$24</f>
        <v>19.2</v>
      </c>
      <c r="V24" s="20">
        <f>[20]Dezembro!$K$25</f>
        <v>3.2</v>
      </c>
      <c r="W24" s="20">
        <f>[20]Dezembro!$K$26</f>
        <v>1.5999999999999999</v>
      </c>
      <c r="X24" s="20">
        <f>[20]Dezembro!$K$27</f>
        <v>19.600000000000001</v>
      </c>
      <c r="Y24" s="20">
        <f>[20]Dezembro!$K$28</f>
        <v>4.8</v>
      </c>
      <c r="Z24" s="20">
        <f>[20]Dezembro!$K$29</f>
        <v>0</v>
      </c>
      <c r="AA24" s="20">
        <f>[20]Dezembro!$K$30</f>
        <v>0</v>
      </c>
      <c r="AB24" s="20">
        <f>[20]Dezembro!$K$31</f>
        <v>0</v>
      </c>
      <c r="AC24" s="20">
        <f>[20]Dezembro!$K$32</f>
        <v>0</v>
      </c>
      <c r="AD24" s="20">
        <f>[20]Dezembro!$K$33</f>
        <v>0.4</v>
      </c>
      <c r="AE24" s="20">
        <f>[20]Dezembro!$K$34</f>
        <v>26.6</v>
      </c>
      <c r="AF24" s="20">
        <f>[20]Dezembro!$K$35</f>
        <v>23</v>
      </c>
      <c r="AG24" s="47">
        <f t="shared" si="10"/>
        <v>182.4</v>
      </c>
      <c r="AH24" s="49">
        <f t="shared" si="11"/>
        <v>30.8</v>
      </c>
      <c r="AI24" s="37">
        <f t="shared" si="2"/>
        <v>12</v>
      </c>
    </row>
    <row r="25" spans="1:35" ht="17.100000000000001" customHeight="1" x14ac:dyDescent="0.2">
      <c r="A25" s="16" t="s">
        <v>15</v>
      </c>
      <c r="B25" s="20">
        <f>[21]Dezembro!$K$5</f>
        <v>3.1999999999999997</v>
      </c>
      <c r="C25" s="20">
        <f>[21]Dezembro!$K$6</f>
        <v>0.2</v>
      </c>
      <c r="D25" s="20">
        <f>[21]Dezembro!$K$7</f>
        <v>0</v>
      </c>
      <c r="E25" s="20">
        <f>[21]Dezembro!$K$8</f>
        <v>0</v>
      </c>
      <c r="F25" s="20">
        <f>[21]Dezembro!$K$9</f>
        <v>0</v>
      </c>
      <c r="G25" s="20">
        <f>[21]Dezembro!$K$10</f>
        <v>0</v>
      </c>
      <c r="H25" s="20">
        <f>[21]Dezembro!$K$11</f>
        <v>0</v>
      </c>
      <c r="I25" s="20">
        <f>[21]Dezembro!$K$12</f>
        <v>20.6</v>
      </c>
      <c r="J25" s="20">
        <f>[21]Dezembro!$K$13</f>
        <v>8.1999999999999993</v>
      </c>
      <c r="K25" s="20">
        <f>[21]Dezembro!$K$14</f>
        <v>0.6</v>
      </c>
      <c r="L25" s="20">
        <f>[21]Dezembro!$K$15</f>
        <v>0.60000000000000009</v>
      </c>
      <c r="M25" s="20">
        <f>[21]Dezembro!$K$16</f>
        <v>27.4</v>
      </c>
      <c r="N25" s="20">
        <f>[21]Dezembro!$K$17</f>
        <v>4.4000000000000004</v>
      </c>
      <c r="O25" s="20">
        <f>[21]Dezembro!$K$18</f>
        <v>0</v>
      </c>
      <c r="P25" s="20">
        <f>[21]Dezembro!$K$19</f>
        <v>0</v>
      </c>
      <c r="Q25" s="20">
        <f>[21]Dezembro!$K$20</f>
        <v>0</v>
      </c>
      <c r="R25" s="20">
        <f>[21]Dezembro!$K$21</f>
        <v>28.200000000000003</v>
      </c>
      <c r="S25" s="20">
        <f>[21]Dezembro!$K$22</f>
        <v>9.6</v>
      </c>
      <c r="T25" s="20">
        <f>[21]Dezembro!$K$23</f>
        <v>13.6</v>
      </c>
      <c r="U25" s="20">
        <f>[21]Dezembro!$K$24</f>
        <v>0</v>
      </c>
      <c r="V25" s="20">
        <f>[21]Dezembro!$K$25</f>
        <v>2.2000000000000002</v>
      </c>
      <c r="W25" s="20">
        <f>[21]Dezembro!$K$26</f>
        <v>15.4</v>
      </c>
      <c r="X25" s="20">
        <f>[21]Dezembro!$K$27</f>
        <v>0</v>
      </c>
      <c r="Y25" s="20">
        <f>[21]Dezembro!$K$28</f>
        <v>1.2000000000000002</v>
      </c>
      <c r="Z25" s="20">
        <f>[21]Dezembro!$K$29</f>
        <v>0.2</v>
      </c>
      <c r="AA25" s="20">
        <f>[21]Dezembro!$K$30</f>
        <v>0</v>
      </c>
      <c r="AB25" s="20">
        <f>[21]Dezembro!$K$31</f>
        <v>0</v>
      </c>
      <c r="AC25" s="20">
        <f>[21]Dezembro!$K$32</f>
        <v>0.8</v>
      </c>
      <c r="AD25" s="20">
        <f>[21]Dezembro!$K$33</f>
        <v>0</v>
      </c>
      <c r="AE25" s="20">
        <f>[21]Dezembro!$K$34</f>
        <v>0</v>
      </c>
      <c r="AF25" s="20">
        <f>[21]Dezembro!$K$35</f>
        <v>0</v>
      </c>
      <c r="AG25" s="47">
        <f t="shared" si="10"/>
        <v>136.39999999999998</v>
      </c>
      <c r="AH25" s="49">
        <f t="shared" si="11"/>
        <v>28.200000000000003</v>
      </c>
      <c r="AI25" s="37">
        <f t="shared" si="2"/>
        <v>15</v>
      </c>
    </row>
    <row r="26" spans="1:35" ht="17.100000000000001" customHeight="1" x14ac:dyDescent="0.2">
      <c r="A26" s="16" t="s">
        <v>62</v>
      </c>
      <c r="B26" s="20">
        <f>[22]Dezembro!$K$5</f>
        <v>0</v>
      </c>
      <c r="C26" s="20">
        <f>[22]Dezembro!$K$6</f>
        <v>0</v>
      </c>
      <c r="D26" s="20">
        <f>[22]Dezembro!$K$7</f>
        <v>0</v>
      </c>
      <c r="E26" s="20">
        <f>[22]Dezembro!$K$8</f>
        <v>0</v>
      </c>
      <c r="F26" s="20">
        <f>[22]Dezembro!$K$9</f>
        <v>0</v>
      </c>
      <c r="G26" s="20">
        <f>[22]Dezembro!$K$10</f>
        <v>0</v>
      </c>
      <c r="H26" s="20">
        <f>[22]Dezembro!$K$11</f>
        <v>0</v>
      </c>
      <c r="I26" s="20">
        <f>[22]Dezembro!$K$12</f>
        <v>0</v>
      </c>
      <c r="J26" s="20">
        <f>[22]Dezembro!$K$13</f>
        <v>0</v>
      </c>
      <c r="K26" s="20">
        <f>[22]Dezembro!$K$14</f>
        <v>0</v>
      </c>
      <c r="L26" s="18">
        <f>[22]Dezembro!$K$15</f>
        <v>0</v>
      </c>
      <c r="M26" s="18">
        <f>[22]Dezembro!$K$16</f>
        <v>0</v>
      </c>
      <c r="N26" s="18">
        <f>[22]Dezembro!$K$17</f>
        <v>19.399999999999999</v>
      </c>
      <c r="O26" s="18">
        <f>[22]Dezembro!$K$18</f>
        <v>0</v>
      </c>
      <c r="P26" s="18">
        <f>[22]Dezembro!$K$19</f>
        <v>0</v>
      </c>
      <c r="Q26" s="18">
        <f>[22]Dezembro!$K$20</f>
        <v>0</v>
      </c>
      <c r="R26" s="20">
        <f>[22]Dezembro!$K$21</f>
        <v>13.8</v>
      </c>
      <c r="S26" s="20">
        <f>[22]Dezembro!$K$22</f>
        <v>3.6</v>
      </c>
      <c r="T26" s="20">
        <f>[22]Dezembro!$K$23</f>
        <v>10.4</v>
      </c>
      <c r="U26" s="20">
        <f>[22]Dezembro!$K$24</f>
        <v>0</v>
      </c>
      <c r="V26" s="20">
        <f>[22]Dezembro!$K$25</f>
        <v>0</v>
      </c>
      <c r="W26" s="20">
        <f>[22]Dezembro!$K$26</f>
        <v>0.2</v>
      </c>
      <c r="X26" s="20">
        <f>[22]Dezembro!$K$27</f>
        <v>0</v>
      </c>
      <c r="Y26" s="20">
        <f>[22]Dezembro!$K$28</f>
        <v>0</v>
      </c>
      <c r="Z26" s="20">
        <f>[22]Dezembro!$K$29</f>
        <v>0</v>
      </c>
      <c r="AA26" s="20">
        <f>[22]Dezembro!$K$30</f>
        <v>0</v>
      </c>
      <c r="AB26" s="20">
        <f>[22]Dezembro!$K$31</f>
        <v>0</v>
      </c>
      <c r="AC26" s="18">
        <f>[22]Dezembro!$K$32</f>
        <v>0</v>
      </c>
      <c r="AD26" s="18">
        <f>[22]Dezembro!$K$33</f>
        <v>0</v>
      </c>
      <c r="AE26" s="18">
        <f>[22]Dezembro!$K$34</f>
        <v>0</v>
      </c>
      <c r="AF26" s="18">
        <f>[22]Dezembro!$K$35</f>
        <v>0</v>
      </c>
      <c r="AG26" s="47">
        <f t="shared" si="10"/>
        <v>47.400000000000006</v>
      </c>
      <c r="AH26" s="49">
        <f t="shared" si="11"/>
        <v>19.399999999999999</v>
      </c>
      <c r="AI26" s="37">
        <f t="shared" si="2"/>
        <v>26</v>
      </c>
    </row>
    <row r="27" spans="1:35" ht="17.100000000000001" customHeight="1" x14ac:dyDescent="0.2">
      <c r="A27" s="16" t="s">
        <v>17</v>
      </c>
      <c r="B27" s="20">
        <f>[23]Dezembro!$K$5</f>
        <v>16.8</v>
      </c>
      <c r="C27" s="20">
        <f>[23]Dezembro!$K$6</f>
        <v>17.8</v>
      </c>
      <c r="D27" s="20">
        <f>[23]Dezembro!$K$7</f>
        <v>0</v>
      </c>
      <c r="E27" s="20">
        <f>[23]Dezembro!$K$8</f>
        <v>0</v>
      </c>
      <c r="F27" s="20">
        <f>[23]Dezembro!$K$9</f>
        <v>0</v>
      </c>
      <c r="G27" s="20">
        <f>[23]Dezembro!$K$10</f>
        <v>0</v>
      </c>
      <c r="H27" s="20">
        <f>[23]Dezembro!$K$11</f>
        <v>29.400000000000002</v>
      </c>
      <c r="I27" s="20">
        <f>[23]Dezembro!$K$12</f>
        <v>6</v>
      </c>
      <c r="J27" s="20">
        <f>[23]Dezembro!$K$13</f>
        <v>54.2</v>
      </c>
      <c r="K27" s="20">
        <f>[23]Dezembro!$K$14</f>
        <v>0.2</v>
      </c>
      <c r="L27" s="20">
        <f>[23]Dezembro!$K$15</f>
        <v>0.2</v>
      </c>
      <c r="M27" s="20">
        <f>[23]Dezembro!$K$16</f>
        <v>28.599999999999998</v>
      </c>
      <c r="N27" s="20">
        <f>[23]Dezembro!$K$17</f>
        <v>2.6</v>
      </c>
      <c r="O27" s="20">
        <f>[23]Dezembro!$K$18</f>
        <v>0</v>
      </c>
      <c r="P27" s="20">
        <f>[23]Dezembro!$K$19</f>
        <v>0</v>
      </c>
      <c r="Q27" s="20">
        <f>[23]Dezembro!$K$20</f>
        <v>0</v>
      </c>
      <c r="R27" s="20">
        <f>[23]Dezembro!$K$21</f>
        <v>20.2</v>
      </c>
      <c r="S27" s="20">
        <f>[23]Dezembro!$K$22</f>
        <v>0.2</v>
      </c>
      <c r="T27" s="20">
        <f>[23]Dezembro!$K$23</f>
        <v>0</v>
      </c>
      <c r="U27" s="20">
        <f>[23]Dezembro!$K$24</f>
        <v>21.6</v>
      </c>
      <c r="V27" s="20">
        <f>[23]Dezembro!$K$25</f>
        <v>0</v>
      </c>
      <c r="W27" s="20">
        <f>[23]Dezembro!$K$26</f>
        <v>37</v>
      </c>
      <c r="X27" s="20">
        <f>[23]Dezembro!$K$27</f>
        <v>0</v>
      </c>
      <c r="Y27" s="20">
        <f>[23]Dezembro!$K$28</f>
        <v>0</v>
      </c>
      <c r="Z27" s="20">
        <f>[23]Dezembro!$K$29</f>
        <v>0</v>
      </c>
      <c r="AA27" s="20">
        <f>[23]Dezembro!$K$30</f>
        <v>8</v>
      </c>
      <c r="AB27" s="20">
        <f>[23]Dezembro!$K$31</f>
        <v>0.2</v>
      </c>
      <c r="AC27" s="20">
        <f>[23]Dezembro!$K$32</f>
        <v>0</v>
      </c>
      <c r="AD27" s="20">
        <f>[23]Dezembro!$K$33</f>
        <v>0</v>
      </c>
      <c r="AE27" s="20">
        <f>[23]Dezembro!$K$34</f>
        <v>0</v>
      </c>
      <c r="AF27" s="20">
        <f>[23]Dezembro!$K$35</f>
        <v>0</v>
      </c>
      <c r="AG27" s="47">
        <f t="shared" si="10"/>
        <v>242.99999999999997</v>
      </c>
      <c r="AH27" s="49">
        <f t="shared" si="11"/>
        <v>54.2</v>
      </c>
      <c r="AI27" s="37">
        <f t="shared" si="2"/>
        <v>16</v>
      </c>
    </row>
    <row r="28" spans="1:35" ht="17.100000000000001" customHeight="1" x14ac:dyDescent="0.2">
      <c r="A28" s="16" t="s">
        <v>18</v>
      </c>
      <c r="B28" s="20">
        <f>[24]Dezembro!$K$5</f>
        <v>0</v>
      </c>
      <c r="C28" s="20">
        <f>[24]Dezembro!$K$6</f>
        <v>0</v>
      </c>
      <c r="D28" s="20">
        <f>[24]Dezembro!$K$7</f>
        <v>0</v>
      </c>
      <c r="E28" s="20">
        <f>[24]Dezembro!$K$8</f>
        <v>0</v>
      </c>
      <c r="F28" s="20">
        <f>[24]Dezembro!$K$9</f>
        <v>51.2</v>
      </c>
      <c r="G28" s="20">
        <f>[24]Dezembro!$K$10</f>
        <v>0</v>
      </c>
      <c r="H28" s="20">
        <f>[24]Dezembro!$K$11</f>
        <v>0</v>
      </c>
      <c r="I28" s="20">
        <f>[24]Dezembro!$K$12</f>
        <v>0</v>
      </c>
      <c r="J28" s="20">
        <f>[24]Dezembro!$K$13</f>
        <v>0.4</v>
      </c>
      <c r="K28" s="20">
        <f>[24]Dezembro!$K$14</f>
        <v>0</v>
      </c>
      <c r="L28" s="20">
        <f>[24]Dezembro!$K$15</f>
        <v>0</v>
      </c>
      <c r="M28" s="20">
        <f>[24]Dezembro!$K$16</f>
        <v>0</v>
      </c>
      <c r="N28" s="20">
        <f>[24]Dezembro!$K$17</f>
        <v>0</v>
      </c>
      <c r="O28" s="20">
        <f>[24]Dezembro!$K$18</f>
        <v>0</v>
      </c>
      <c r="P28" s="20">
        <f>[24]Dezembro!$K$19</f>
        <v>0</v>
      </c>
      <c r="Q28" s="20">
        <f>[24]Dezembro!$K$20</f>
        <v>0</v>
      </c>
      <c r="R28" s="20">
        <f>[24]Dezembro!$K$21</f>
        <v>0</v>
      </c>
      <c r="S28" s="20">
        <f>[24]Dezembro!$K$22</f>
        <v>0</v>
      </c>
      <c r="T28" s="20">
        <f>[24]Dezembro!$K$23</f>
        <v>0.8</v>
      </c>
      <c r="U28" s="20" t="str">
        <f>[24]Dezembro!$K$24</f>
        <v>*</v>
      </c>
      <c r="V28" s="20">
        <f>[24]Dezembro!$K$25</f>
        <v>0</v>
      </c>
      <c r="W28" s="20" t="str">
        <f>[24]Dezembro!$K$26</f>
        <v>*</v>
      </c>
      <c r="X28" s="20">
        <f>[24]Dezembro!$K$27</f>
        <v>0</v>
      </c>
      <c r="Y28" s="20">
        <f>[24]Dezembro!$K$28</f>
        <v>1.6</v>
      </c>
      <c r="Z28" s="20">
        <f>[24]Dezembro!$K$29</f>
        <v>0</v>
      </c>
      <c r="AA28" s="20">
        <f>[24]Dezembro!$K$30</f>
        <v>0</v>
      </c>
      <c r="AB28" s="20" t="str">
        <f>[24]Dezembro!$K$31</f>
        <v>*</v>
      </c>
      <c r="AC28" s="20" t="str">
        <f>[24]Dezembro!$K$32</f>
        <v>*</v>
      </c>
      <c r="AD28" s="20" t="str">
        <f>[24]Dezembro!$K$33</f>
        <v>*</v>
      </c>
      <c r="AE28" s="20" t="str">
        <f>[24]Dezembro!$K$34</f>
        <v>*</v>
      </c>
      <c r="AF28" s="20" t="str">
        <f>[24]Dezembro!$K$35</f>
        <v>*</v>
      </c>
      <c r="AG28" s="47">
        <f t="shared" si="10"/>
        <v>54</v>
      </c>
      <c r="AH28" s="49">
        <f t="shared" si="11"/>
        <v>51.2</v>
      </c>
      <c r="AI28" s="37">
        <f t="shared" si="2"/>
        <v>20</v>
      </c>
    </row>
    <row r="29" spans="1:35" ht="17.100000000000001" customHeight="1" x14ac:dyDescent="0.2">
      <c r="A29" s="16" t="s">
        <v>19</v>
      </c>
      <c r="B29" s="20">
        <f>[25]Dezembro!$K$5</f>
        <v>1.5999999999999999</v>
      </c>
      <c r="C29" s="20">
        <f>[25]Dezembro!$K$6</f>
        <v>0</v>
      </c>
      <c r="D29" s="20">
        <f>[25]Dezembro!$K$7</f>
        <v>0.4</v>
      </c>
      <c r="E29" s="20">
        <f>[25]Dezembro!$K$8</f>
        <v>0</v>
      </c>
      <c r="F29" s="20">
        <f>[25]Dezembro!$K$9</f>
        <v>0</v>
      </c>
      <c r="G29" s="20">
        <f>[25]Dezembro!$K$10</f>
        <v>0</v>
      </c>
      <c r="H29" s="20">
        <f>[25]Dezembro!$K$11</f>
        <v>0</v>
      </c>
      <c r="I29" s="20">
        <f>[25]Dezembro!$K$12</f>
        <v>13.4</v>
      </c>
      <c r="J29" s="20">
        <f>[25]Dezembro!$K$13</f>
        <v>0.2</v>
      </c>
      <c r="K29" s="20">
        <f>[25]Dezembro!$K$14</f>
        <v>27.4</v>
      </c>
      <c r="L29" s="20">
        <f>[25]Dezembro!$K$15</f>
        <v>0.6</v>
      </c>
      <c r="M29" s="20">
        <f>[25]Dezembro!$K$16</f>
        <v>1.2</v>
      </c>
      <c r="N29" s="20">
        <f>[25]Dezembro!$K$17</f>
        <v>4</v>
      </c>
      <c r="O29" s="20">
        <f>[25]Dezembro!$K$18</f>
        <v>0</v>
      </c>
      <c r="P29" s="20">
        <f>[25]Dezembro!$K$19</f>
        <v>0</v>
      </c>
      <c r="Q29" s="20">
        <f>[25]Dezembro!$K$20</f>
        <v>0</v>
      </c>
      <c r="R29" s="20">
        <f>[25]Dezembro!$K$21</f>
        <v>16</v>
      </c>
      <c r="S29" s="20">
        <f>[25]Dezembro!$K$22</f>
        <v>1.6</v>
      </c>
      <c r="T29" s="20">
        <f>[25]Dezembro!$K$23</f>
        <v>0</v>
      </c>
      <c r="U29" s="20">
        <f>[25]Dezembro!$K$24</f>
        <v>0</v>
      </c>
      <c r="V29" s="20">
        <f>[25]Dezembro!$K$25</f>
        <v>3.2</v>
      </c>
      <c r="W29" s="20">
        <f>[25]Dezembro!$K$26</f>
        <v>75.399999999999991</v>
      </c>
      <c r="X29" s="20">
        <f>[25]Dezembro!$K$27</f>
        <v>0</v>
      </c>
      <c r="Y29" s="20">
        <f>[25]Dezembro!$K$28</f>
        <v>0</v>
      </c>
      <c r="Z29" s="20">
        <f>[25]Dezembro!$K$29</f>
        <v>0</v>
      </c>
      <c r="AA29" s="20">
        <f>[25]Dezembro!$K$30</f>
        <v>0</v>
      </c>
      <c r="AB29" s="20">
        <f>[25]Dezembro!$K$31</f>
        <v>1.2000000000000002</v>
      </c>
      <c r="AC29" s="20">
        <f>[25]Dezembro!$K$32</f>
        <v>0</v>
      </c>
      <c r="AD29" s="20">
        <f>[25]Dezembro!$K$33</f>
        <v>0</v>
      </c>
      <c r="AE29" s="20">
        <f>[25]Dezembro!$K$34</f>
        <v>0</v>
      </c>
      <c r="AF29" s="20">
        <f>[25]Dezembro!$K$35</f>
        <v>0</v>
      </c>
      <c r="AG29" s="47">
        <f t="shared" si="10"/>
        <v>146.19999999999999</v>
      </c>
      <c r="AH29" s="49">
        <f t="shared" si="11"/>
        <v>75.399999999999991</v>
      </c>
      <c r="AI29" s="37">
        <f t="shared" si="2"/>
        <v>18</v>
      </c>
    </row>
    <row r="30" spans="1:35" ht="17.100000000000001" customHeight="1" x14ac:dyDescent="0.2">
      <c r="A30" s="16" t="s">
        <v>31</v>
      </c>
      <c r="B30" s="20">
        <f>[26]Dezembro!$K$5</f>
        <v>1</v>
      </c>
      <c r="C30" s="20">
        <f>[26]Dezembro!$K$6</f>
        <v>11.400000000000002</v>
      </c>
      <c r="D30" s="20">
        <f>[26]Dezembro!$K$7</f>
        <v>6.6000000000000023</v>
      </c>
      <c r="E30" s="20">
        <f>[26]Dezembro!$K$8</f>
        <v>1</v>
      </c>
      <c r="F30" s="20">
        <f>[26]Dezembro!$K$9</f>
        <v>12</v>
      </c>
      <c r="G30" s="20">
        <f>[26]Dezembro!$K$10</f>
        <v>0.60000000000000009</v>
      </c>
      <c r="H30" s="20">
        <f>[26]Dezembro!$K$11</f>
        <v>0</v>
      </c>
      <c r="I30" s="20">
        <f>[26]Dezembro!$K$12</f>
        <v>0</v>
      </c>
      <c r="J30" s="20">
        <f>[26]Dezembro!$K$13</f>
        <v>0.4</v>
      </c>
      <c r="K30" s="20">
        <f>[26]Dezembro!$K$14</f>
        <v>0.4</v>
      </c>
      <c r="L30" s="20">
        <f>[26]Dezembro!$K$15</f>
        <v>0.2</v>
      </c>
      <c r="M30" s="20">
        <f>[26]Dezembro!$K$16</f>
        <v>0.2</v>
      </c>
      <c r="N30" s="20">
        <f>[26]Dezembro!$K$17</f>
        <v>0</v>
      </c>
      <c r="O30" s="20">
        <f>[26]Dezembro!$K$18</f>
        <v>0.2</v>
      </c>
      <c r="P30" s="20">
        <f>[26]Dezembro!$K$19</f>
        <v>0.60000000000000009</v>
      </c>
      <c r="Q30" s="20">
        <f>[26]Dezembro!$K$20</f>
        <v>0.60000000000000009</v>
      </c>
      <c r="R30" s="20">
        <f>[26]Dezembro!$K$21</f>
        <v>0.60000000000000009</v>
      </c>
      <c r="S30" s="20">
        <f>[26]Dezembro!$K$22</f>
        <v>0</v>
      </c>
      <c r="T30" s="20">
        <f>[26]Dezembro!$K$23</f>
        <v>0.4</v>
      </c>
      <c r="U30" s="20">
        <f>[26]Dezembro!$K$24</f>
        <v>0.4</v>
      </c>
      <c r="V30" s="20">
        <f>[26]Dezembro!$K$25</f>
        <v>0.4</v>
      </c>
      <c r="W30" s="20">
        <f>[26]Dezembro!$K$26</f>
        <v>1.2</v>
      </c>
      <c r="X30" s="20">
        <f>[26]Dezembro!$K$27</f>
        <v>1</v>
      </c>
      <c r="Y30" s="20">
        <f>[26]Dezembro!$K$28</f>
        <v>0</v>
      </c>
      <c r="Z30" s="20">
        <f>[26]Dezembro!$K$29</f>
        <v>0</v>
      </c>
      <c r="AA30" s="20">
        <f>[26]Dezembro!$K$30</f>
        <v>0.4</v>
      </c>
      <c r="AB30" s="20">
        <f>[26]Dezembro!$K$31</f>
        <v>2.1999999999999997</v>
      </c>
      <c r="AC30" s="20">
        <f>[26]Dezembro!$K$32</f>
        <v>0.4</v>
      </c>
      <c r="AD30" s="20">
        <f>[26]Dezembro!$K$33</f>
        <v>0.2</v>
      </c>
      <c r="AE30" s="20">
        <f>[26]Dezembro!$K$34</f>
        <v>0.2</v>
      </c>
      <c r="AF30" s="20">
        <f>[26]Dezembro!$K$35</f>
        <v>11</v>
      </c>
      <c r="AG30" s="47">
        <f>SUM(B30:AF30)</f>
        <v>53.600000000000016</v>
      </c>
      <c r="AH30" s="49">
        <f t="shared" ref="AH30" si="14">MAX(B30:AF30)</f>
        <v>12</v>
      </c>
      <c r="AI30" s="37">
        <f t="shared" si="2"/>
        <v>6</v>
      </c>
    </row>
    <row r="31" spans="1:35" ht="17.100000000000001" customHeight="1" x14ac:dyDescent="0.2">
      <c r="A31" s="16" t="s">
        <v>51</v>
      </c>
      <c r="B31" s="20">
        <f>[27]Dezembro!$K$5</f>
        <v>11</v>
      </c>
      <c r="C31" s="20">
        <f>[27]Dezembro!$K$6</f>
        <v>65.2</v>
      </c>
      <c r="D31" s="20">
        <f>[27]Dezembro!$K$7</f>
        <v>0</v>
      </c>
      <c r="E31" s="20">
        <f>[27]Dezembro!$K$8</f>
        <v>1.2</v>
      </c>
      <c r="F31" s="20">
        <f>[27]Dezembro!$K$9</f>
        <v>33.6</v>
      </c>
      <c r="G31" s="20">
        <f>[27]Dezembro!$K$10</f>
        <v>17.8</v>
      </c>
      <c r="H31" s="20">
        <f>[27]Dezembro!$K$11</f>
        <v>0</v>
      </c>
      <c r="I31" s="20">
        <f>[27]Dezembro!$K$12</f>
        <v>0.4</v>
      </c>
      <c r="J31" s="20">
        <f>[27]Dezembro!$K$13</f>
        <v>28.599999999999998</v>
      </c>
      <c r="K31" s="20">
        <f>[27]Dezembro!$K$14</f>
        <v>4.8000000000000007</v>
      </c>
      <c r="L31" s="20">
        <f>[27]Dezembro!$K$15</f>
        <v>27.599999999999998</v>
      </c>
      <c r="M31" s="20">
        <f>[27]Dezembro!$K$16</f>
        <v>41.800000000000004</v>
      </c>
      <c r="N31" s="20">
        <f>[27]Dezembro!$K$17</f>
        <v>0</v>
      </c>
      <c r="O31" s="20">
        <f>[27]Dezembro!$K$18</f>
        <v>0</v>
      </c>
      <c r="P31" s="20">
        <f>[27]Dezembro!$K$19</f>
        <v>4.2</v>
      </c>
      <c r="Q31" s="20">
        <f>[27]Dezembro!$K$20</f>
        <v>0</v>
      </c>
      <c r="R31" s="20">
        <f>[27]Dezembro!$K$21</f>
        <v>39.6</v>
      </c>
      <c r="S31" s="20">
        <f>[27]Dezembro!$K$22</f>
        <v>14.6</v>
      </c>
      <c r="T31" s="20">
        <f>[27]Dezembro!$K$23</f>
        <v>8</v>
      </c>
      <c r="U31" s="20">
        <f>[27]Dezembro!$K$24</f>
        <v>1.9999999999999998</v>
      </c>
      <c r="V31" s="20">
        <f>[27]Dezembro!$K$25</f>
        <v>0</v>
      </c>
      <c r="W31" s="20">
        <f>[27]Dezembro!$K$26</f>
        <v>18.8</v>
      </c>
      <c r="X31" s="20">
        <f>[27]Dezembro!$K$27</f>
        <v>5</v>
      </c>
      <c r="Y31" s="20">
        <f>[27]Dezembro!$K$28</f>
        <v>24.6</v>
      </c>
      <c r="Z31" s="20">
        <f>[27]Dezembro!$K$29</f>
        <v>0.2</v>
      </c>
      <c r="AA31" s="20">
        <f>[27]Dezembro!$K$30</f>
        <v>1.7999999999999998</v>
      </c>
      <c r="AB31" s="20">
        <f>[27]Dezembro!$K$31</f>
        <v>0</v>
      </c>
      <c r="AC31" s="20">
        <f>[27]Dezembro!$K$32</f>
        <v>0</v>
      </c>
      <c r="AD31" s="20">
        <f>[27]Dezembro!$K$33</f>
        <v>0</v>
      </c>
      <c r="AE31" s="20">
        <f>[27]Dezembro!$K$34</f>
        <v>0</v>
      </c>
      <c r="AF31" s="20">
        <f>[27]Dezembro!$K$35</f>
        <v>0</v>
      </c>
      <c r="AG31" s="47">
        <f t="shared" ref="AG31" si="15">SUM(B31:AF31)</f>
        <v>350.80000000000007</v>
      </c>
      <c r="AH31" s="49">
        <f>MAX(B31:AF31)</f>
        <v>65.2</v>
      </c>
      <c r="AI31" s="37">
        <f t="shared" si="2"/>
        <v>11</v>
      </c>
    </row>
    <row r="32" spans="1:35" ht="17.100000000000001" customHeight="1" x14ac:dyDescent="0.2">
      <c r="A32" s="16" t="s">
        <v>20</v>
      </c>
      <c r="B32" s="18">
        <f>[28]Dezembro!$K$5</f>
        <v>0</v>
      </c>
      <c r="C32" s="18">
        <f>[28]Dezembro!$K$6</f>
        <v>0</v>
      </c>
      <c r="D32" s="18">
        <f>[28]Dezembro!$K$7</f>
        <v>1.7999999999999998</v>
      </c>
      <c r="E32" s="18">
        <f>[28]Dezembro!$K$8</f>
        <v>1.4</v>
      </c>
      <c r="F32" s="18">
        <f>[28]Dezembro!$K$9</f>
        <v>0</v>
      </c>
      <c r="G32" s="18">
        <f>[28]Dezembro!$K$10</f>
        <v>0</v>
      </c>
      <c r="H32" s="18">
        <f>[28]Dezembro!$K$11</f>
        <v>0</v>
      </c>
      <c r="I32" s="18">
        <f>[28]Dezembro!$K$12</f>
        <v>0</v>
      </c>
      <c r="J32" s="18">
        <f>[28]Dezembro!$K$13</f>
        <v>0</v>
      </c>
      <c r="K32" s="18">
        <f>[28]Dezembro!$K$14</f>
        <v>24.6</v>
      </c>
      <c r="L32" s="18">
        <f>[28]Dezembro!$K$15</f>
        <v>16.399999999999999</v>
      </c>
      <c r="M32" s="18">
        <f>[28]Dezembro!$K$16</f>
        <v>8.6</v>
      </c>
      <c r="N32" s="18">
        <f>[28]Dezembro!$K$17</f>
        <v>16.2</v>
      </c>
      <c r="O32" s="18">
        <f>[28]Dezembro!$K$18</f>
        <v>0.2</v>
      </c>
      <c r="P32" s="18">
        <f>[28]Dezembro!$K$19</f>
        <v>0</v>
      </c>
      <c r="Q32" s="18">
        <f>[28]Dezembro!$K$20</f>
        <v>0</v>
      </c>
      <c r="R32" s="18">
        <f>[28]Dezembro!$K$21</f>
        <v>0</v>
      </c>
      <c r="S32" s="18">
        <f>[28]Dezembro!$K$22</f>
        <v>4</v>
      </c>
      <c r="T32" s="18">
        <f>[28]Dezembro!$K$23</f>
        <v>0</v>
      </c>
      <c r="U32" s="18">
        <f>[28]Dezembro!$K$24</f>
        <v>0</v>
      </c>
      <c r="V32" s="18">
        <f>[28]Dezembro!$K$25</f>
        <v>0</v>
      </c>
      <c r="W32" s="18">
        <f>[28]Dezembro!$K$26</f>
        <v>15.6</v>
      </c>
      <c r="X32" s="18">
        <f>[28]Dezembro!$K$27</f>
        <v>0</v>
      </c>
      <c r="Y32" s="18">
        <f>[28]Dezembro!$K$28</f>
        <v>6</v>
      </c>
      <c r="Z32" s="18">
        <f>[28]Dezembro!$K$29</f>
        <v>0.4</v>
      </c>
      <c r="AA32" s="18">
        <f>[28]Dezembro!$K$30</f>
        <v>0</v>
      </c>
      <c r="AB32" s="18">
        <f>[28]Dezembro!$K$31</f>
        <v>0</v>
      </c>
      <c r="AC32" s="18">
        <f>[28]Dezembro!$K$32</f>
        <v>0</v>
      </c>
      <c r="AD32" s="18">
        <f>[28]Dezembro!$K$33</f>
        <v>0</v>
      </c>
      <c r="AE32" s="18">
        <f>[28]Dezembro!$K$34</f>
        <v>1.6</v>
      </c>
      <c r="AF32" s="18">
        <f>[28]Dezembro!$K$35</f>
        <v>0</v>
      </c>
      <c r="AG32" s="47">
        <f t="shared" si="10"/>
        <v>96.8</v>
      </c>
      <c r="AH32" s="49">
        <f t="shared" si="11"/>
        <v>24.6</v>
      </c>
      <c r="AI32" s="37">
        <f>COUNTIF(B32:AF32,"=0,0")</f>
        <v>19</v>
      </c>
    </row>
    <row r="33" spans="1:35" s="5" customFormat="1" ht="17.100000000000001" customHeight="1" x14ac:dyDescent="0.2">
      <c r="A33" s="43" t="s">
        <v>33</v>
      </c>
      <c r="B33" s="44">
        <f t="shared" ref="B33:AH33" si="16">MAX(B5:B32)</f>
        <v>83.799999999999983</v>
      </c>
      <c r="C33" s="44">
        <f t="shared" si="16"/>
        <v>65.2</v>
      </c>
      <c r="D33" s="44">
        <f t="shared" si="16"/>
        <v>56.000000000000014</v>
      </c>
      <c r="E33" s="44">
        <f t="shared" si="16"/>
        <v>15.2</v>
      </c>
      <c r="F33" s="44">
        <f t="shared" si="16"/>
        <v>51.2</v>
      </c>
      <c r="G33" s="44">
        <f t="shared" si="16"/>
        <v>30.200000000000003</v>
      </c>
      <c r="H33" s="44">
        <f t="shared" si="16"/>
        <v>29.400000000000002</v>
      </c>
      <c r="I33" s="44">
        <f t="shared" si="16"/>
        <v>35.6</v>
      </c>
      <c r="J33" s="44">
        <f t="shared" si="16"/>
        <v>54.2</v>
      </c>
      <c r="K33" s="44">
        <f t="shared" si="16"/>
        <v>39</v>
      </c>
      <c r="L33" s="44">
        <f t="shared" si="16"/>
        <v>27.599999999999998</v>
      </c>
      <c r="M33" s="44">
        <f t="shared" si="16"/>
        <v>65.400000000000006</v>
      </c>
      <c r="N33" s="44">
        <f t="shared" si="16"/>
        <v>42.6</v>
      </c>
      <c r="O33" s="44">
        <f t="shared" si="16"/>
        <v>22.6</v>
      </c>
      <c r="P33" s="44">
        <f t="shared" si="16"/>
        <v>10.4</v>
      </c>
      <c r="Q33" s="44">
        <f t="shared" si="16"/>
        <v>19.600000000000001</v>
      </c>
      <c r="R33" s="44">
        <f t="shared" si="16"/>
        <v>105.60000000000001</v>
      </c>
      <c r="S33" s="44">
        <f t="shared" si="16"/>
        <v>44.8</v>
      </c>
      <c r="T33" s="44">
        <f t="shared" si="16"/>
        <v>56.2</v>
      </c>
      <c r="U33" s="44">
        <f t="shared" si="16"/>
        <v>27.8</v>
      </c>
      <c r="V33" s="44">
        <f t="shared" si="16"/>
        <v>33</v>
      </c>
      <c r="W33" s="44">
        <f t="shared" si="16"/>
        <v>85.000000000000014</v>
      </c>
      <c r="X33" s="44">
        <f t="shared" si="16"/>
        <v>29.799999999999994</v>
      </c>
      <c r="Y33" s="44">
        <f t="shared" si="16"/>
        <v>24.6</v>
      </c>
      <c r="Z33" s="44">
        <f t="shared" si="16"/>
        <v>87.4</v>
      </c>
      <c r="AA33" s="44">
        <f t="shared" si="16"/>
        <v>11.999999999999998</v>
      </c>
      <c r="AB33" s="44">
        <f t="shared" si="16"/>
        <v>15</v>
      </c>
      <c r="AC33" s="44">
        <f t="shared" si="16"/>
        <v>5.8000000000000025</v>
      </c>
      <c r="AD33" s="44">
        <f t="shared" si="16"/>
        <v>27.200000000000003</v>
      </c>
      <c r="AE33" s="44">
        <f t="shared" si="16"/>
        <v>26.6</v>
      </c>
      <c r="AF33" s="44">
        <f t="shared" si="16"/>
        <v>23</v>
      </c>
      <c r="AG33" s="46">
        <f t="shared" si="16"/>
        <v>364.20000000000005</v>
      </c>
      <c r="AH33" s="48">
        <f t="shared" si="16"/>
        <v>105.60000000000001</v>
      </c>
      <c r="AI33" s="28"/>
    </row>
    <row r="34" spans="1:35" s="12" customFormat="1" x14ac:dyDescent="0.2">
      <c r="A34" s="41" t="s">
        <v>36</v>
      </c>
      <c r="B34" s="42">
        <f t="shared" ref="B34:AG34" si="17">SUM(B5:B32)</f>
        <v>234.2</v>
      </c>
      <c r="C34" s="42">
        <f t="shared" si="17"/>
        <v>236</v>
      </c>
      <c r="D34" s="42">
        <f t="shared" si="17"/>
        <v>121.00000000000003</v>
      </c>
      <c r="E34" s="42">
        <f t="shared" si="17"/>
        <v>35.4</v>
      </c>
      <c r="F34" s="42">
        <f t="shared" si="17"/>
        <v>140.6</v>
      </c>
      <c r="G34" s="42">
        <f t="shared" si="17"/>
        <v>53.600000000000009</v>
      </c>
      <c r="H34" s="42">
        <f t="shared" si="17"/>
        <v>86.2</v>
      </c>
      <c r="I34" s="42">
        <f t="shared" si="17"/>
        <v>177</v>
      </c>
      <c r="J34" s="42">
        <f t="shared" si="17"/>
        <v>208.6</v>
      </c>
      <c r="K34" s="42">
        <f t="shared" si="17"/>
        <v>130</v>
      </c>
      <c r="L34" s="42">
        <f t="shared" si="17"/>
        <v>123.39999999999998</v>
      </c>
      <c r="M34" s="42">
        <f t="shared" si="17"/>
        <v>257.99999999999994</v>
      </c>
      <c r="N34" s="42">
        <f t="shared" si="17"/>
        <v>146.4</v>
      </c>
      <c r="O34" s="42">
        <f t="shared" si="17"/>
        <v>26</v>
      </c>
      <c r="P34" s="42">
        <f t="shared" si="17"/>
        <v>16.399999999999999</v>
      </c>
      <c r="Q34" s="42">
        <f t="shared" si="17"/>
        <v>46.20000000000001</v>
      </c>
      <c r="R34" s="42">
        <f t="shared" si="17"/>
        <v>527.6</v>
      </c>
      <c r="S34" s="42">
        <f t="shared" si="17"/>
        <v>226.39999999999998</v>
      </c>
      <c r="T34" s="42">
        <f t="shared" si="17"/>
        <v>189.60000000000005</v>
      </c>
      <c r="U34" s="42">
        <f t="shared" si="17"/>
        <v>138.19999999999999</v>
      </c>
      <c r="V34" s="42">
        <f t="shared" si="17"/>
        <v>100.2</v>
      </c>
      <c r="W34" s="42">
        <f t="shared" si="17"/>
        <v>639.80000000000007</v>
      </c>
      <c r="X34" s="42">
        <f t="shared" si="17"/>
        <v>95.4</v>
      </c>
      <c r="Y34" s="42">
        <f t="shared" si="17"/>
        <v>96.4</v>
      </c>
      <c r="Z34" s="42">
        <f t="shared" si="17"/>
        <v>189.99999999999994</v>
      </c>
      <c r="AA34" s="42">
        <f t="shared" si="17"/>
        <v>30.599999999999998</v>
      </c>
      <c r="AB34" s="42">
        <f t="shared" si="17"/>
        <v>21.999999999999996</v>
      </c>
      <c r="AC34" s="42">
        <f t="shared" si="17"/>
        <v>13.800000000000004</v>
      </c>
      <c r="AD34" s="42">
        <f t="shared" si="17"/>
        <v>77.000000000000014</v>
      </c>
      <c r="AE34" s="42">
        <f t="shared" si="17"/>
        <v>87.8</v>
      </c>
      <c r="AF34" s="42">
        <f t="shared" si="17"/>
        <v>67</v>
      </c>
      <c r="AG34" s="47">
        <f t="shared" si="17"/>
        <v>4540.8</v>
      </c>
      <c r="AH34" s="29"/>
      <c r="AI34" s="27"/>
    </row>
    <row r="35" spans="1:35" x14ac:dyDescent="0.2">
      <c r="O35" s="9"/>
      <c r="P35" s="9"/>
      <c r="Q35" s="9"/>
      <c r="R35" s="31" t="s">
        <v>69</v>
      </c>
      <c r="S35" s="9"/>
      <c r="T35" s="9"/>
      <c r="U35" s="9"/>
    </row>
    <row r="36" spans="1:35" x14ac:dyDescent="0.2">
      <c r="C36" s="31"/>
      <c r="D36" s="31" t="s">
        <v>53</v>
      </c>
      <c r="E36" s="31"/>
      <c r="F36" s="31"/>
      <c r="G36" s="31"/>
      <c r="N36" s="2" t="s">
        <v>54</v>
      </c>
      <c r="X36" s="2" t="s">
        <v>58</v>
      </c>
    </row>
    <row r="37" spans="1:35" x14ac:dyDescent="0.2">
      <c r="A37" s="74"/>
      <c r="K37" s="9"/>
      <c r="L37" s="9"/>
      <c r="M37" s="9"/>
      <c r="N37" s="9" t="s">
        <v>55</v>
      </c>
      <c r="O37" s="9"/>
      <c r="P37" s="9"/>
      <c r="Q37" s="9"/>
      <c r="X37" s="32" t="s">
        <v>59</v>
      </c>
      <c r="Y37" s="32"/>
      <c r="Z37" s="32"/>
      <c r="AA37" s="9"/>
    </row>
    <row r="38" spans="1:35" x14ac:dyDescent="0.2">
      <c r="AH38" s="30" t="s">
        <v>52</v>
      </c>
    </row>
    <row r="40" spans="1:35" x14ac:dyDescent="0.2">
      <c r="I40" s="2" t="s">
        <v>52</v>
      </c>
      <c r="X40" s="2" t="s">
        <v>52</v>
      </c>
    </row>
    <row r="41" spans="1:35" x14ac:dyDescent="0.2">
      <c r="E41" s="2" t="s">
        <v>52</v>
      </c>
      <c r="G41" s="2" t="s">
        <v>52</v>
      </c>
      <c r="S41" s="2" t="s">
        <v>52</v>
      </c>
    </row>
    <row r="46" spans="1:35" x14ac:dyDescent="0.2">
      <c r="V46" s="2" t="s">
        <v>52</v>
      </c>
    </row>
    <row r="47" spans="1:35" x14ac:dyDescent="0.2">
      <c r="AA47" s="2" t="s">
        <v>52</v>
      </c>
    </row>
  </sheetData>
  <mergeCells count="34"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E3:E4"/>
    <mergeCell ref="F3:F4"/>
    <mergeCell ref="G3:G4"/>
    <mergeCell ref="J3:J4"/>
    <mergeCell ref="A2:A4"/>
    <mergeCell ref="B3:B4"/>
    <mergeCell ref="C3:C4"/>
    <mergeCell ref="D3:D4"/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zoomScale="90" zoomScaleNormal="90" workbookViewId="0">
      <selection activeCell="AG5" sqref="AG5:AG33"/>
    </sheetView>
  </sheetViews>
  <sheetFormatPr defaultRowHeight="12.75" x14ac:dyDescent="0.2"/>
  <cols>
    <col min="1" max="1" width="18.7109375" style="2" customWidth="1"/>
    <col min="2" max="13" width="5.28515625" style="2" customWidth="1"/>
    <col min="14" max="14" width="5.85546875" style="2" customWidth="1"/>
    <col min="15" max="15" width="5.5703125" style="2" customWidth="1"/>
    <col min="16" max="18" width="5.140625" style="2" customWidth="1"/>
    <col min="19" max="19" width="5.28515625" style="2" customWidth="1"/>
    <col min="20" max="20" width="5.5703125" style="2" customWidth="1"/>
    <col min="21" max="21" width="5.28515625" style="2" customWidth="1"/>
    <col min="22" max="22" width="5" style="2" customWidth="1"/>
    <col min="23" max="23" width="5.140625" style="2" customWidth="1"/>
    <col min="24" max="24" width="5" style="2" customWidth="1"/>
    <col min="25" max="25" width="5.140625" style="2" customWidth="1"/>
    <col min="26" max="26" width="5.42578125" style="2" customWidth="1"/>
    <col min="27" max="27" width="5" style="2" customWidth="1"/>
    <col min="28" max="28" width="5.42578125" style="2" customWidth="1"/>
    <col min="29" max="29" width="5.28515625" style="2" customWidth="1"/>
    <col min="30" max="32" width="5" style="2" customWidth="1"/>
    <col min="33" max="33" width="7.28515625" style="9" customWidth="1"/>
    <col min="34" max="34" width="6.85546875" style="13" customWidth="1"/>
  </cols>
  <sheetData>
    <row r="1" spans="1:34" ht="20.100000000000001" customHeight="1" x14ac:dyDescent="0.2">
      <c r="A1" s="90" t="s">
        <v>23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4" ht="20.100000000000001" customHeight="1" x14ac:dyDescent="0.2">
      <c r="A2" s="89" t="s">
        <v>21</v>
      </c>
      <c r="B2" s="87" t="s">
        <v>61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</row>
    <row r="3" spans="1:34" s="4" customFormat="1" ht="20.100000000000001" customHeight="1" x14ac:dyDescent="0.2">
      <c r="A3" s="89"/>
      <c r="B3" s="86">
        <v>1</v>
      </c>
      <c r="C3" s="86">
        <f>SUM(B3+1)</f>
        <v>2</v>
      </c>
      <c r="D3" s="86">
        <f t="shared" ref="D3:AD3" si="0">SUM(C3+1)</f>
        <v>3</v>
      </c>
      <c r="E3" s="86">
        <f t="shared" si="0"/>
        <v>4</v>
      </c>
      <c r="F3" s="86">
        <f t="shared" si="0"/>
        <v>5</v>
      </c>
      <c r="G3" s="86">
        <f t="shared" si="0"/>
        <v>6</v>
      </c>
      <c r="H3" s="86">
        <f t="shared" si="0"/>
        <v>7</v>
      </c>
      <c r="I3" s="86">
        <f t="shared" si="0"/>
        <v>8</v>
      </c>
      <c r="J3" s="86">
        <f t="shared" si="0"/>
        <v>9</v>
      </c>
      <c r="K3" s="86">
        <f t="shared" si="0"/>
        <v>10</v>
      </c>
      <c r="L3" s="86">
        <f t="shared" si="0"/>
        <v>11</v>
      </c>
      <c r="M3" s="86">
        <f t="shared" si="0"/>
        <v>12</v>
      </c>
      <c r="N3" s="86">
        <f t="shared" si="0"/>
        <v>13</v>
      </c>
      <c r="O3" s="86">
        <f t="shared" si="0"/>
        <v>14</v>
      </c>
      <c r="P3" s="86">
        <f t="shared" si="0"/>
        <v>15</v>
      </c>
      <c r="Q3" s="86">
        <f t="shared" si="0"/>
        <v>16</v>
      </c>
      <c r="R3" s="86">
        <f t="shared" si="0"/>
        <v>17</v>
      </c>
      <c r="S3" s="86">
        <f t="shared" si="0"/>
        <v>18</v>
      </c>
      <c r="T3" s="86">
        <f t="shared" si="0"/>
        <v>19</v>
      </c>
      <c r="U3" s="86">
        <f t="shared" si="0"/>
        <v>20</v>
      </c>
      <c r="V3" s="86">
        <f t="shared" si="0"/>
        <v>21</v>
      </c>
      <c r="W3" s="86">
        <f t="shared" si="0"/>
        <v>22</v>
      </c>
      <c r="X3" s="86">
        <f t="shared" si="0"/>
        <v>23</v>
      </c>
      <c r="Y3" s="86">
        <f t="shared" si="0"/>
        <v>24</v>
      </c>
      <c r="Z3" s="86">
        <f t="shared" si="0"/>
        <v>25</v>
      </c>
      <c r="AA3" s="86">
        <f t="shared" si="0"/>
        <v>26</v>
      </c>
      <c r="AB3" s="86">
        <f t="shared" si="0"/>
        <v>27</v>
      </c>
      <c r="AC3" s="86">
        <f t="shared" si="0"/>
        <v>28</v>
      </c>
      <c r="AD3" s="86">
        <f t="shared" si="0"/>
        <v>29</v>
      </c>
      <c r="AE3" s="86">
        <v>30</v>
      </c>
      <c r="AF3" s="86">
        <v>31</v>
      </c>
      <c r="AG3" s="45" t="s">
        <v>41</v>
      </c>
      <c r="AH3" s="50" t="s">
        <v>40</v>
      </c>
    </row>
    <row r="4" spans="1:34" s="5" customFormat="1" ht="20.100000000000001" customHeight="1" x14ac:dyDescent="0.2">
      <c r="A4" s="89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45" t="s">
        <v>39</v>
      </c>
      <c r="AH4" s="50" t="s">
        <v>39</v>
      </c>
    </row>
    <row r="5" spans="1:34" s="5" customFormat="1" ht="20.100000000000001" customHeight="1" x14ac:dyDescent="0.2">
      <c r="A5" s="16" t="s">
        <v>47</v>
      </c>
      <c r="B5" s="17">
        <f>[1]Dezembro!$C$5</f>
        <v>32.200000000000003</v>
      </c>
      <c r="C5" s="17">
        <f>[1]Dezembro!$C$6</f>
        <v>32.5</v>
      </c>
      <c r="D5" s="17">
        <f>[1]Dezembro!$C$7</f>
        <v>31.9</v>
      </c>
      <c r="E5" s="17">
        <f>[1]Dezembro!$C$8</f>
        <v>31</v>
      </c>
      <c r="F5" s="17">
        <f>[1]Dezembro!$C$9</f>
        <v>29.5</v>
      </c>
      <c r="G5" s="17">
        <f>[1]Dezembro!$C$10</f>
        <v>31.9</v>
      </c>
      <c r="H5" s="17">
        <f>[1]Dezembro!$C$11</f>
        <v>32.1</v>
      </c>
      <c r="I5" s="17">
        <f>[1]Dezembro!$C$12</f>
        <v>31.2</v>
      </c>
      <c r="J5" s="17">
        <f>[1]Dezembro!$C$13</f>
        <v>29.9</v>
      </c>
      <c r="K5" s="17">
        <f>[1]Dezembro!$C$14</f>
        <v>31.3</v>
      </c>
      <c r="L5" s="17">
        <f>[1]Dezembro!$C$15</f>
        <v>34.799999999999997</v>
      </c>
      <c r="M5" s="17">
        <f>[1]Dezembro!$C$16</f>
        <v>31.7</v>
      </c>
      <c r="N5" s="17">
        <f>[1]Dezembro!$C$17</f>
        <v>30.5</v>
      </c>
      <c r="O5" s="17">
        <f>[1]Dezembro!$C$18</f>
        <v>34.9</v>
      </c>
      <c r="P5" s="17">
        <f>[1]Dezembro!$C$19</f>
        <v>33.6</v>
      </c>
      <c r="Q5" s="17">
        <f>[1]Dezembro!$C$20</f>
        <v>34.200000000000003</v>
      </c>
      <c r="R5" s="17">
        <f>[1]Dezembro!$C$21</f>
        <v>34.299999999999997</v>
      </c>
      <c r="S5" s="17">
        <f>[1]Dezembro!$C$22</f>
        <v>32.799999999999997</v>
      </c>
      <c r="T5" s="17">
        <f>[1]Dezembro!$C$23</f>
        <v>33.4</v>
      </c>
      <c r="U5" s="17">
        <f>[1]Dezembro!$C$24</f>
        <v>33.200000000000003</v>
      </c>
      <c r="V5" s="17">
        <f>[1]Dezembro!$C$25</f>
        <v>32.799999999999997</v>
      </c>
      <c r="W5" s="17">
        <f>[1]Dezembro!$C$26</f>
        <v>29.7</v>
      </c>
      <c r="X5" s="17">
        <f>[1]Dezembro!$C$27</f>
        <v>33</v>
      </c>
      <c r="Y5" s="17">
        <f>[1]Dezembro!$C$28</f>
        <v>30.3</v>
      </c>
      <c r="Z5" s="17">
        <f>[1]Dezembro!$C$29</f>
        <v>33.799999999999997</v>
      </c>
      <c r="AA5" s="17">
        <f>[1]Dezembro!$C$30</f>
        <v>36.200000000000003</v>
      </c>
      <c r="AB5" s="17">
        <f>[1]Dezembro!$C$31</f>
        <v>36.6</v>
      </c>
      <c r="AC5" s="17">
        <f>[1]Dezembro!$C$32</f>
        <v>37.299999999999997</v>
      </c>
      <c r="AD5" s="17">
        <f>[1]Dezembro!$C$33</f>
        <v>37</v>
      </c>
      <c r="AE5" s="17">
        <f>[1]Dezembro!$C$34</f>
        <v>36.200000000000003</v>
      </c>
      <c r="AF5" s="17">
        <f>[1]Dezembro!$C$35</f>
        <v>35</v>
      </c>
      <c r="AG5" s="46">
        <f>MAX(B5:AF5)</f>
        <v>37.299999999999997</v>
      </c>
      <c r="AH5" s="51">
        <f>AVERAGE(B5:AF5)</f>
        <v>33.058064516129029</v>
      </c>
    </row>
    <row r="6" spans="1:34" ht="17.100000000000001" customHeight="1" x14ac:dyDescent="0.2">
      <c r="A6" s="16" t="s">
        <v>0</v>
      </c>
      <c r="B6" s="18">
        <f>[2]Dezembro!$C$5</f>
        <v>28.9</v>
      </c>
      <c r="C6" s="18">
        <f>[2]Dezembro!$C$6</f>
        <v>26.4</v>
      </c>
      <c r="D6" s="18">
        <f>[2]Dezembro!$C$7</f>
        <v>26.8</v>
      </c>
      <c r="E6" s="18">
        <f>[2]Dezembro!$C$8</f>
        <v>32.1</v>
      </c>
      <c r="F6" s="18">
        <f>[2]Dezembro!$C$9</f>
        <v>28.9</v>
      </c>
      <c r="G6" s="18">
        <f>[2]Dezembro!$C$10</f>
        <v>31</v>
      </c>
      <c r="H6" s="18">
        <f>[2]Dezembro!$C$11</f>
        <v>31.8</v>
      </c>
      <c r="I6" s="18">
        <f>[2]Dezembro!$C$12</f>
        <v>30.4</v>
      </c>
      <c r="J6" s="18">
        <f>[2]Dezembro!$C$13</f>
        <v>28.2</v>
      </c>
      <c r="K6" s="18">
        <f>[2]Dezembro!$C$14</f>
        <v>32.5</v>
      </c>
      <c r="L6" s="18">
        <f>[2]Dezembro!$C$15</f>
        <v>31.9</v>
      </c>
      <c r="M6" s="18">
        <f>[2]Dezembro!$C$16</f>
        <v>32</v>
      </c>
      <c r="N6" s="18">
        <f>[2]Dezembro!$C$17</f>
        <v>32.200000000000003</v>
      </c>
      <c r="O6" s="18">
        <f>[2]Dezembro!$C$18</f>
        <v>32.700000000000003</v>
      </c>
      <c r="P6" s="18">
        <f>[2]Dezembro!$C$19</f>
        <v>31.5</v>
      </c>
      <c r="Q6" s="18">
        <f>[2]Dezembro!$C$20</f>
        <v>31</v>
      </c>
      <c r="R6" s="18">
        <f>[2]Dezembro!$C$21</f>
        <v>29</v>
      </c>
      <c r="S6" s="18">
        <f>[2]Dezembro!$C$22</f>
        <v>30.4</v>
      </c>
      <c r="T6" s="18">
        <f>[2]Dezembro!$C$23</f>
        <v>32.9</v>
      </c>
      <c r="U6" s="18">
        <f>[2]Dezembro!$C$24</f>
        <v>32.6</v>
      </c>
      <c r="V6" s="18">
        <f>[2]Dezembro!$C$25</f>
        <v>31</v>
      </c>
      <c r="W6" s="18">
        <f>[2]Dezembro!$C$26</f>
        <v>24.3</v>
      </c>
      <c r="X6" s="18">
        <f>[2]Dezembro!$C$27</f>
        <v>29.3</v>
      </c>
      <c r="Y6" s="18">
        <f>[2]Dezembro!$C$28</f>
        <v>25.7</v>
      </c>
      <c r="Z6" s="18">
        <f>[2]Dezembro!$C$29</f>
        <v>31.8</v>
      </c>
      <c r="AA6" s="18">
        <f>[2]Dezembro!$C$30</f>
        <v>33.1</v>
      </c>
      <c r="AB6" s="18">
        <f>[2]Dezembro!$C$31</f>
        <v>33.1</v>
      </c>
      <c r="AC6" s="18">
        <f>[2]Dezembro!$C$32</f>
        <v>33.6</v>
      </c>
      <c r="AD6" s="18">
        <f>[2]Dezembro!$C$33</f>
        <v>34.4</v>
      </c>
      <c r="AE6" s="18">
        <f>[2]Dezembro!$C$34</f>
        <v>33.4</v>
      </c>
      <c r="AF6" s="18">
        <f>[2]Dezembro!$C$35</f>
        <v>31.8</v>
      </c>
      <c r="AG6" s="47">
        <f t="shared" ref="AG6:AG16" si="1">MAX(B6:AF6)</f>
        <v>34.4</v>
      </c>
      <c r="AH6" s="49">
        <f t="shared" ref="AH6:AH16" si="2">AVERAGE(B6:AF6)</f>
        <v>30.79677419354838</v>
      </c>
    </row>
    <row r="7" spans="1:34" ht="17.100000000000001" customHeight="1" x14ac:dyDescent="0.2">
      <c r="A7" s="16" t="s">
        <v>1</v>
      </c>
      <c r="B7" s="18">
        <f>[3]Dezembro!$C$5</f>
        <v>34.4</v>
      </c>
      <c r="C7" s="18">
        <f>[3]Dezembro!$C$6</f>
        <v>30</v>
      </c>
      <c r="D7" s="18">
        <f>[3]Dezembro!$C$7</f>
        <v>29.6</v>
      </c>
      <c r="E7" s="18">
        <f>[3]Dezembro!$C$8</f>
        <v>34.200000000000003</v>
      </c>
      <c r="F7" s="18">
        <f>[3]Dezembro!$C$9</f>
        <v>34</v>
      </c>
      <c r="G7" s="18">
        <f>[3]Dezembro!$C$10</f>
        <v>34.9</v>
      </c>
      <c r="H7" s="18">
        <f>[3]Dezembro!$C$11</f>
        <v>31.9</v>
      </c>
      <c r="I7" s="18">
        <f>[3]Dezembro!$C$12</f>
        <v>32.9</v>
      </c>
      <c r="J7" s="18">
        <f>[3]Dezembro!$C$13</f>
        <v>31.7</v>
      </c>
      <c r="K7" s="18">
        <f>[3]Dezembro!$C$14</f>
        <v>33.799999999999997</v>
      </c>
      <c r="L7" s="18">
        <f>[3]Dezembro!$C$15</f>
        <v>33.9</v>
      </c>
      <c r="M7" s="18">
        <f>[3]Dezembro!$C$16</f>
        <v>31.6</v>
      </c>
      <c r="N7" s="18">
        <f>[3]Dezembro!$C$17</f>
        <v>33.200000000000003</v>
      </c>
      <c r="O7" s="18">
        <f>[3]Dezembro!$C$18</f>
        <v>35.9</v>
      </c>
      <c r="P7" s="18">
        <f>[3]Dezembro!$C$19</f>
        <v>37.4</v>
      </c>
      <c r="Q7" s="18">
        <f>[3]Dezembro!$C$20</f>
        <v>34.700000000000003</v>
      </c>
      <c r="R7" s="18">
        <f>[3]Dezembro!$C$21</f>
        <v>33.1</v>
      </c>
      <c r="S7" s="18">
        <f>[3]Dezembro!$C$22</f>
        <v>33</v>
      </c>
      <c r="T7" s="18">
        <f>[3]Dezembro!$C$23</f>
        <v>33.799999999999997</v>
      </c>
      <c r="U7" s="18">
        <f>[3]Dezembro!$C$24</f>
        <v>32.1</v>
      </c>
      <c r="V7" s="18">
        <f>[3]Dezembro!$C$25</f>
        <v>33.9</v>
      </c>
      <c r="W7" s="18">
        <f>[3]Dezembro!$C$26</f>
        <v>29.4</v>
      </c>
      <c r="X7" s="18">
        <f>[3]Dezembro!$C$27</f>
        <v>29.8</v>
      </c>
      <c r="Y7" s="18">
        <f>[3]Dezembro!$C$28</f>
        <v>32.6</v>
      </c>
      <c r="Z7" s="18">
        <f>[3]Dezembro!$C$29</f>
        <v>34.200000000000003</v>
      </c>
      <c r="AA7" s="18">
        <f>[3]Dezembro!$C$30</f>
        <v>35.200000000000003</v>
      </c>
      <c r="AB7" s="18">
        <f>[3]Dezembro!$C$31</f>
        <v>35.200000000000003</v>
      </c>
      <c r="AC7" s="18">
        <f>[3]Dezembro!$C$32</f>
        <v>35.799999999999997</v>
      </c>
      <c r="AD7" s="18">
        <f>[3]Dezembro!$C$33</f>
        <v>35.6</v>
      </c>
      <c r="AE7" s="18">
        <f>[3]Dezembro!$C$34</f>
        <v>35.200000000000003</v>
      </c>
      <c r="AF7" s="18">
        <f>[3]Dezembro!$C$35</f>
        <v>33.700000000000003</v>
      </c>
      <c r="AG7" s="47">
        <f t="shared" si="1"/>
        <v>37.4</v>
      </c>
      <c r="AH7" s="49">
        <f t="shared" si="2"/>
        <v>33.441935483870971</v>
      </c>
    </row>
    <row r="8" spans="1:34" ht="17.100000000000001" customHeight="1" x14ac:dyDescent="0.2">
      <c r="A8" s="16" t="s">
        <v>56</v>
      </c>
      <c r="B8" s="18">
        <f>[4]Dezembro!$C$5</f>
        <v>30.4</v>
      </c>
      <c r="C8" s="18">
        <f>[4]Dezembro!$C$6</f>
        <v>32.299999999999997</v>
      </c>
      <c r="D8" s="18">
        <f>[4]Dezembro!$C$7</f>
        <v>28.9</v>
      </c>
      <c r="E8" s="18">
        <f>[4]Dezembro!$C$8</f>
        <v>31.7</v>
      </c>
      <c r="F8" s="18">
        <f>[4]Dezembro!$C$9</f>
        <v>29.2</v>
      </c>
      <c r="G8" s="18">
        <f>[4]Dezembro!$C$10</f>
        <v>30</v>
      </c>
      <c r="H8" s="18">
        <f>[4]Dezembro!$C$11</f>
        <v>31.3</v>
      </c>
      <c r="I8" s="18">
        <f>[4]Dezembro!$C$12</f>
        <v>29.6</v>
      </c>
      <c r="J8" s="18">
        <f>[4]Dezembro!$C$13</f>
        <v>29.7</v>
      </c>
      <c r="K8" s="18">
        <f>[4]Dezembro!$C$14</f>
        <v>29.9</v>
      </c>
      <c r="L8" s="18">
        <f>[4]Dezembro!$C$15</f>
        <v>31</v>
      </c>
      <c r="M8" s="18">
        <f>[4]Dezembro!$C$16</f>
        <v>29.9</v>
      </c>
      <c r="N8" s="18">
        <f>[4]Dezembro!$C$17</f>
        <v>31.6</v>
      </c>
      <c r="O8" s="18">
        <f>[4]Dezembro!$C$18</f>
        <v>33.799999999999997</v>
      </c>
      <c r="P8" s="18">
        <f>[4]Dezembro!$C$19</f>
        <v>31.3</v>
      </c>
      <c r="Q8" s="18">
        <f>[4]Dezembro!$C$20</f>
        <v>31.1</v>
      </c>
      <c r="R8" s="18">
        <f>[4]Dezembro!$C$21</f>
        <v>33.1</v>
      </c>
      <c r="S8" s="18">
        <f>[4]Dezembro!$C$22</f>
        <v>32.1</v>
      </c>
      <c r="T8" s="18">
        <f>[4]Dezembro!$C$23</f>
        <v>33.6</v>
      </c>
      <c r="U8" s="18">
        <f>[4]Dezembro!$C$24</f>
        <v>33.6</v>
      </c>
      <c r="V8" s="18">
        <f>[4]Dezembro!$C$25</f>
        <v>31.5</v>
      </c>
      <c r="W8" s="18">
        <f>[4]Dezembro!$C$26</f>
        <v>29.3</v>
      </c>
      <c r="X8" s="18">
        <f>[4]Dezembro!$C$27</f>
        <v>28.3</v>
      </c>
      <c r="Y8" s="18">
        <f>[4]Dezembro!$C$28</f>
        <v>29.3</v>
      </c>
      <c r="Z8" s="18">
        <f>[4]Dezembro!$C$29</f>
        <v>30</v>
      </c>
      <c r="AA8" s="18">
        <f>[4]Dezembro!$C$30</f>
        <v>34.5</v>
      </c>
      <c r="AB8" s="18">
        <f>[4]Dezembro!$C$31</f>
        <v>34</v>
      </c>
      <c r="AC8" s="18">
        <f>[4]Dezembro!$C$32</f>
        <v>35.6</v>
      </c>
      <c r="AD8" s="18">
        <f>[4]Dezembro!$C$33</f>
        <v>35.700000000000003</v>
      </c>
      <c r="AE8" s="18">
        <f>[4]Dezembro!$C$34</f>
        <v>33.9</v>
      </c>
      <c r="AF8" s="18">
        <f>[4]Dezembro!$C$35</f>
        <v>33.700000000000003</v>
      </c>
      <c r="AG8" s="47">
        <f t="shared" ref="AG8" si="3">MAX(B8:AF8)</f>
        <v>35.700000000000003</v>
      </c>
      <c r="AH8" s="49">
        <f t="shared" ref="AH8" si="4">AVERAGE(B8:AF8)</f>
        <v>31.609677419354842</v>
      </c>
    </row>
    <row r="9" spans="1:34" ht="17.100000000000001" customHeight="1" x14ac:dyDescent="0.2">
      <c r="A9" s="16" t="s">
        <v>48</v>
      </c>
      <c r="B9" s="18">
        <f>[5]Dezembro!$C$5</f>
        <v>30</v>
      </c>
      <c r="C9" s="18">
        <f>[5]Dezembro!$C$6</f>
        <v>24.1</v>
      </c>
      <c r="D9" s="18">
        <f>[5]Dezembro!$C$7</f>
        <v>27.2</v>
      </c>
      <c r="E9" s="18">
        <f>[5]Dezembro!$C$8</f>
        <v>32.799999999999997</v>
      </c>
      <c r="F9" s="18">
        <f>[5]Dezembro!$C$9</f>
        <v>33.700000000000003</v>
      </c>
      <c r="G9" s="18">
        <f>[5]Dezembro!$C$10</f>
        <v>35</v>
      </c>
      <c r="H9" s="18">
        <f>[5]Dezembro!$C$11</f>
        <v>34.200000000000003</v>
      </c>
      <c r="I9" s="18">
        <f>[5]Dezembro!$C$12</f>
        <v>33.5</v>
      </c>
      <c r="J9" s="18">
        <f>[5]Dezembro!$C$13</f>
        <v>31.3</v>
      </c>
      <c r="K9" s="18">
        <f>[5]Dezembro!$C$14</f>
        <v>32.4</v>
      </c>
      <c r="L9" s="18">
        <f>[5]Dezembro!$C$15</f>
        <v>34.9</v>
      </c>
      <c r="M9" s="18">
        <f>[5]Dezembro!$C$16</f>
        <v>33</v>
      </c>
      <c r="N9" s="18">
        <f>[5]Dezembro!$C$17</f>
        <v>33.9</v>
      </c>
      <c r="O9" s="18">
        <f>[5]Dezembro!$C$18</f>
        <v>35.700000000000003</v>
      </c>
      <c r="P9" s="18">
        <f>[5]Dezembro!$C$19</f>
        <v>36.9</v>
      </c>
      <c r="Q9" s="18">
        <f>[5]Dezembro!$C$20</f>
        <v>34.9</v>
      </c>
      <c r="R9" s="18">
        <f>[5]Dezembro!$C$21</f>
        <v>31.9</v>
      </c>
      <c r="S9" s="18">
        <f>[5]Dezembro!$C$22</f>
        <v>30.7</v>
      </c>
      <c r="T9" s="18">
        <f>[5]Dezembro!$C$23</f>
        <v>33.9</v>
      </c>
      <c r="U9" s="18">
        <f>[5]Dezembro!$C$24</f>
        <v>34.299999999999997</v>
      </c>
      <c r="V9" s="18">
        <f>[5]Dezembro!$C$25</f>
        <v>32.299999999999997</v>
      </c>
      <c r="W9" s="18">
        <f>[5]Dezembro!$C$26</f>
        <v>27.3</v>
      </c>
      <c r="X9" s="18">
        <f>[5]Dezembro!$C$27</f>
        <v>29.8</v>
      </c>
      <c r="Y9" s="18">
        <f>[5]Dezembro!$C$28</f>
        <v>32</v>
      </c>
      <c r="Z9" s="18">
        <f>[5]Dezembro!$C$29</f>
        <v>33.200000000000003</v>
      </c>
      <c r="AA9" s="18">
        <f>[5]Dezembro!$C$30</f>
        <v>34.700000000000003</v>
      </c>
      <c r="AB9" s="18">
        <f>[5]Dezembro!$C$31</f>
        <v>34.799999999999997</v>
      </c>
      <c r="AC9" s="18">
        <f>[5]Dezembro!$C$32</f>
        <v>36.1</v>
      </c>
      <c r="AD9" s="18">
        <f>[5]Dezembro!$C$33</f>
        <v>35.799999999999997</v>
      </c>
      <c r="AE9" s="18">
        <f>[5]Dezembro!$C$34</f>
        <v>35.1</v>
      </c>
      <c r="AF9" s="18">
        <f>[5]Dezembro!$C$35</f>
        <v>35.200000000000003</v>
      </c>
      <c r="AG9" s="47">
        <f t="shared" ref="AG9" si="5">MAX(B9:AF9)</f>
        <v>36.9</v>
      </c>
      <c r="AH9" s="49">
        <f t="shared" ref="AH9" si="6">AVERAGE(B9:AF9)</f>
        <v>32.922580645161283</v>
      </c>
    </row>
    <row r="10" spans="1:34" ht="17.100000000000001" customHeight="1" x14ac:dyDescent="0.2">
      <c r="A10" s="16" t="s">
        <v>2</v>
      </c>
      <c r="B10" s="18">
        <f>[6]Dezembro!$C$5</f>
        <v>31.2</v>
      </c>
      <c r="C10" s="18">
        <f>[6]Dezembro!$C$6</f>
        <v>25.1</v>
      </c>
      <c r="D10" s="18">
        <f>[6]Dezembro!$C$7</f>
        <v>29.2</v>
      </c>
      <c r="E10" s="18">
        <f>[6]Dezembro!$C$8</f>
        <v>31.2</v>
      </c>
      <c r="F10" s="18">
        <f>[6]Dezembro!$C$9</f>
        <v>30.8</v>
      </c>
      <c r="G10" s="18">
        <f>[6]Dezembro!$C$10</f>
        <v>32.299999999999997</v>
      </c>
      <c r="H10" s="18">
        <f>[6]Dezembro!$C$11</f>
        <v>29.6</v>
      </c>
      <c r="I10" s="18">
        <f>[6]Dezembro!$C$12</f>
        <v>30.4</v>
      </c>
      <c r="J10" s="18">
        <f>[6]Dezembro!$C$13</f>
        <v>27.8</v>
      </c>
      <c r="K10" s="18">
        <f>[6]Dezembro!$C$14</f>
        <v>30.7</v>
      </c>
      <c r="L10" s="18">
        <f>[6]Dezembro!$C$15</f>
        <v>30.5</v>
      </c>
      <c r="M10" s="18">
        <f>[6]Dezembro!$C$16</f>
        <v>28.7</v>
      </c>
      <c r="N10" s="18">
        <f>[6]Dezembro!$C$17</f>
        <v>29.9</v>
      </c>
      <c r="O10" s="18">
        <f>[6]Dezembro!$C$18</f>
        <v>32.5</v>
      </c>
      <c r="P10" s="18">
        <f>[6]Dezembro!$C$19</f>
        <v>33.5</v>
      </c>
      <c r="Q10" s="18">
        <f>[6]Dezembro!$C$20</f>
        <v>32.6</v>
      </c>
      <c r="R10" s="18">
        <f>[6]Dezembro!$C$21</f>
        <v>29.7</v>
      </c>
      <c r="S10" s="18">
        <f>[6]Dezembro!$C$22</f>
        <v>31.6</v>
      </c>
      <c r="T10" s="18">
        <f>[6]Dezembro!$C$23</f>
        <v>31.2</v>
      </c>
      <c r="U10" s="18">
        <f>[6]Dezembro!$C$24</f>
        <v>28.3</v>
      </c>
      <c r="V10" s="18">
        <f>[6]Dezembro!$C$25</f>
        <v>29.9</v>
      </c>
      <c r="W10" s="18">
        <f>[6]Dezembro!$C$26</f>
        <v>25.7</v>
      </c>
      <c r="X10" s="18">
        <f>[6]Dezembro!$C$27</f>
        <v>28.1</v>
      </c>
      <c r="Y10" s="18">
        <f>[6]Dezembro!$C$28</f>
        <v>29.1</v>
      </c>
      <c r="Z10" s="18">
        <f>[6]Dezembro!$C$29</f>
        <v>30.1</v>
      </c>
      <c r="AA10" s="18">
        <f>[6]Dezembro!$C$30</f>
        <v>32.200000000000003</v>
      </c>
      <c r="AB10" s="18">
        <f>[6]Dezembro!$C$31</f>
        <v>32.9</v>
      </c>
      <c r="AC10" s="18">
        <f>[6]Dezembro!$C$32</f>
        <v>32.5</v>
      </c>
      <c r="AD10" s="18">
        <f>[6]Dezembro!$C$33</f>
        <v>33.299999999999997</v>
      </c>
      <c r="AE10" s="18">
        <f>[6]Dezembro!$C$34</f>
        <v>32.4</v>
      </c>
      <c r="AF10" s="18">
        <f>[6]Dezembro!$C$35</f>
        <v>31.5</v>
      </c>
      <c r="AG10" s="47">
        <f t="shared" si="1"/>
        <v>33.5</v>
      </c>
      <c r="AH10" s="49">
        <f t="shared" si="2"/>
        <v>30.467741935483875</v>
      </c>
    </row>
    <row r="11" spans="1:34" ht="17.100000000000001" customHeight="1" x14ac:dyDescent="0.2">
      <c r="A11" s="16" t="s">
        <v>3</v>
      </c>
      <c r="B11" s="18">
        <f>[7]Dezembro!$C$5</f>
        <v>31.8</v>
      </c>
      <c r="C11" s="18">
        <f>[7]Dezembro!$C$6</f>
        <v>29</v>
      </c>
      <c r="D11" s="18">
        <f>[7]Dezembro!$C$7</f>
        <v>30.1</v>
      </c>
      <c r="E11" s="18">
        <f>[7]Dezembro!$C$8</f>
        <v>33.1</v>
      </c>
      <c r="F11" s="18">
        <f>[7]Dezembro!$C$9</f>
        <v>30.1</v>
      </c>
      <c r="G11" s="18">
        <f>[7]Dezembro!$C$10</f>
        <v>30.6</v>
      </c>
      <c r="H11" s="18">
        <f>[7]Dezembro!$C$11</f>
        <v>27.7</v>
      </c>
      <c r="I11" s="18">
        <f>[7]Dezembro!$C$12</f>
        <v>27.6</v>
      </c>
      <c r="J11" s="18">
        <f>[7]Dezembro!$C$13</f>
        <v>28.5</v>
      </c>
      <c r="K11" s="18">
        <f>[7]Dezembro!$C$14</f>
        <v>29.8</v>
      </c>
      <c r="L11" s="18">
        <f>[7]Dezembro!$C$15</f>
        <v>32</v>
      </c>
      <c r="M11" s="18">
        <f>[7]Dezembro!$C$16</f>
        <v>27.5</v>
      </c>
      <c r="N11" s="18">
        <f>[7]Dezembro!$C$17</f>
        <v>31</v>
      </c>
      <c r="O11" s="18">
        <f>[7]Dezembro!$C$18</f>
        <v>33.799999999999997</v>
      </c>
      <c r="P11" s="18">
        <f>[7]Dezembro!$C$19</f>
        <v>33.4</v>
      </c>
      <c r="Q11" s="18">
        <f>[7]Dezembro!$C$20</f>
        <v>34.1</v>
      </c>
      <c r="R11" s="18">
        <f>[7]Dezembro!$C$21</f>
        <v>34.4</v>
      </c>
      <c r="S11" s="18">
        <f>[7]Dezembro!$C$22</f>
        <v>32.1</v>
      </c>
      <c r="T11" s="18">
        <f>[7]Dezembro!$C$23</f>
        <v>33.4</v>
      </c>
      <c r="U11" s="18">
        <f>[7]Dezembro!$C$24</f>
        <v>30.3</v>
      </c>
      <c r="V11" s="18">
        <f>[7]Dezembro!$C$25</f>
        <v>30.2</v>
      </c>
      <c r="W11" s="18">
        <f>[7]Dezembro!$C$26</f>
        <v>29.6</v>
      </c>
      <c r="X11" s="18">
        <f>[7]Dezembro!$C$27</f>
        <v>29</v>
      </c>
      <c r="Y11" s="18">
        <f>[7]Dezembro!$C$28</f>
        <v>29.9</v>
      </c>
      <c r="Z11" s="18">
        <f>[7]Dezembro!$C$29</f>
        <v>31.7</v>
      </c>
      <c r="AA11" s="18">
        <f>[7]Dezembro!$C$30</f>
        <v>34.6</v>
      </c>
      <c r="AB11" s="18">
        <f>[7]Dezembro!$C$31</f>
        <v>35.5</v>
      </c>
      <c r="AC11" s="18">
        <f>[7]Dezembro!$C$32</f>
        <v>35.700000000000003</v>
      </c>
      <c r="AD11" s="18">
        <f>[7]Dezembro!$C$33</f>
        <v>33.799999999999997</v>
      </c>
      <c r="AE11" s="18">
        <f>[7]Dezembro!$C$34</f>
        <v>34.5</v>
      </c>
      <c r="AF11" s="18">
        <f>[7]Dezembro!$C$35</f>
        <v>32.4</v>
      </c>
      <c r="AG11" s="47">
        <f t="shared" si="1"/>
        <v>35.700000000000003</v>
      </c>
      <c r="AH11" s="49">
        <f t="shared" si="2"/>
        <v>31.522580645161291</v>
      </c>
    </row>
    <row r="12" spans="1:34" ht="17.100000000000001" customHeight="1" x14ac:dyDescent="0.2">
      <c r="A12" s="16" t="s">
        <v>4</v>
      </c>
      <c r="B12" s="18">
        <f>[8]Dezembro!$C$5</f>
        <v>29.2</v>
      </c>
      <c r="C12" s="18">
        <f>[8]Dezembro!$C$6</f>
        <v>27.9</v>
      </c>
      <c r="D12" s="18">
        <f>[8]Dezembro!$C$7</f>
        <v>26.2</v>
      </c>
      <c r="E12" s="18">
        <f>[8]Dezembro!$C$8</f>
        <v>28</v>
      </c>
      <c r="F12" s="18">
        <f>[8]Dezembro!$C$9</f>
        <v>26.3</v>
      </c>
      <c r="G12" s="18">
        <f>[8]Dezembro!$C$10</f>
        <v>28</v>
      </c>
      <c r="H12" s="18">
        <f>[8]Dezembro!$C$11</f>
        <v>28.2</v>
      </c>
      <c r="I12" s="18">
        <f>[8]Dezembro!$C$12</f>
        <v>25.5</v>
      </c>
      <c r="J12" s="18">
        <f>[8]Dezembro!$C$13</f>
        <v>27.3</v>
      </c>
      <c r="K12" s="18">
        <f>[8]Dezembro!$C$14</f>
        <v>28.2</v>
      </c>
      <c r="L12" s="18">
        <f>[8]Dezembro!$C$15</f>
        <v>27.6</v>
      </c>
      <c r="M12" s="18">
        <f>[8]Dezembro!$C$16</f>
        <v>26.5</v>
      </c>
      <c r="N12" s="18">
        <f>[8]Dezembro!$C$17</f>
        <v>27.6</v>
      </c>
      <c r="O12" s="18">
        <f>[8]Dezembro!$C$18</f>
        <v>30.7</v>
      </c>
      <c r="P12" s="18">
        <f>[8]Dezembro!$C$19</f>
        <v>28.6</v>
      </c>
      <c r="Q12" s="18">
        <f>[8]Dezembro!$C$20</f>
        <v>30.7</v>
      </c>
      <c r="R12" s="18">
        <f>[8]Dezembro!$C$21</f>
        <v>30.3</v>
      </c>
      <c r="S12" s="18">
        <f>[8]Dezembro!$C$22</f>
        <v>29.8</v>
      </c>
      <c r="T12" s="18">
        <f>[8]Dezembro!$C$23</f>
        <v>29.6</v>
      </c>
      <c r="U12" s="18">
        <f>[8]Dezembro!$C$24</f>
        <v>29.9</v>
      </c>
      <c r="V12" s="18">
        <f>[8]Dezembro!$C$25</f>
        <v>29.2</v>
      </c>
      <c r="W12" s="18">
        <f>[8]Dezembro!$C$26</f>
        <v>27.5</v>
      </c>
      <c r="X12" s="18">
        <f>[8]Dezembro!$C$27</f>
        <v>24.9</v>
      </c>
      <c r="Y12" s="18">
        <f>[8]Dezembro!$C$28</f>
        <v>28.7</v>
      </c>
      <c r="Z12" s="18">
        <f>[8]Dezembro!$C$29</f>
        <v>28.8</v>
      </c>
      <c r="AA12" s="18">
        <f>[8]Dezembro!$C$30</f>
        <v>31.1</v>
      </c>
      <c r="AB12" s="18">
        <f>[8]Dezembro!$C$31</f>
        <v>31.9</v>
      </c>
      <c r="AC12" s="18">
        <f>[8]Dezembro!$C$32</f>
        <v>32</v>
      </c>
      <c r="AD12" s="18">
        <f>[8]Dezembro!$C$33</f>
        <v>30.3</v>
      </c>
      <c r="AE12" s="18">
        <f>[8]Dezembro!$C$34</f>
        <v>30</v>
      </c>
      <c r="AF12" s="18">
        <f>[8]Dezembro!$C$35</f>
        <v>29.8</v>
      </c>
      <c r="AG12" s="47">
        <f t="shared" si="1"/>
        <v>32</v>
      </c>
      <c r="AH12" s="49">
        <f t="shared" si="2"/>
        <v>28.719354838709677</v>
      </c>
    </row>
    <row r="13" spans="1:34" ht="17.100000000000001" customHeight="1" x14ac:dyDescent="0.2">
      <c r="A13" s="16" t="s">
        <v>5</v>
      </c>
      <c r="B13" s="18">
        <f>[9]Dezembro!$C$5</f>
        <v>30.4</v>
      </c>
      <c r="C13" s="18">
        <f>[9]Dezembro!$C$6</f>
        <v>28.8</v>
      </c>
      <c r="D13" s="18">
        <f>[9]Dezembro!$C$7</f>
        <v>28.3</v>
      </c>
      <c r="E13" s="18">
        <f>[9]Dezembro!$C$8</f>
        <v>32.700000000000003</v>
      </c>
      <c r="F13" s="18">
        <f>[9]Dezembro!$C$9</f>
        <v>35.299999999999997</v>
      </c>
      <c r="G13" s="18">
        <f>[9]Dezembro!$C$10</f>
        <v>34.1</v>
      </c>
      <c r="H13" s="18">
        <f>[9]Dezembro!$C$11</f>
        <v>32.1</v>
      </c>
      <c r="I13" s="18">
        <f>[9]Dezembro!$C$12</f>
        <v>32.299999999999997</v>
      </c>
      <c r="J13" s="18">
        <f>[9]Dezembro!$C$13</f>
        <v>32.9</v>
      </c>
      <c r="K13" s="18">
        <f>[9]Dezembro!$C$14</f>
        <v>33</v>
      </c>
      <c r="L13" s="18">
        <f>[9]Dezembro!$C$15</f>
        <v>32.799999999999997</v>
      </c>
      <c r="M13" s="18">
        <f>[9]Dezembro!$C$16</f>
        <v>29.3</v>
      </c>
      <c r="N13" s="18">
        <f>[9]Dezembro!$C$17</f>
        <v>31.7</v>
      </c>
      <c r="O13" s="18">
        <f>[9]Dezembro!$C$18</f>
        <v>34.299999999999997</v>
      </c>
      <c r="P13" s="18">
        <f>[9]Dezembro!$C$19</f>
        <v>34.200000000000003</v>
      </c>
      <c r="Q13" s="18">
        <f>[9]Dezembro!$C$20</f>
        <v>33.5</v>
      </c>
      <c r="R13" s="18">
        <f>[9]Dezembro!$C$21</f>
        <v>31.5</v>
      </c>
      <c r="S13" s="18">
        <f>[9]Dezembro!$C$22</f>
        <v>30.7</v>
      </c>
      <c r="T13" s="18">
        <f>[9]Dezembro!$C$23</f>
        <v>33.200000000000003</v>
      </c>
      <c r="U13" s="18">
        <f>[9]Dezembro!$C$24</f>
        <v>33.700000000000003</v>
      </c>
      <c r="V13" s="18">
        <f>[9]Dezembro!$C$25</f>
        <v>32.200000000000003</v>
      </c>
      <c r="W13" s="18">
        <f>[9]Dezembro!$C$26</f>
        <v>28.6</v>
      </c>
      <c r="X13" s="18">
        <f>[9]Dezembro!$C$27</f>
        <v>27.9</v>
      </c>
      <c r="Y13" s="18">
        <f>[9]Dezembro!$C$28</f>
        <v>31.1</v>
      </c>
      <c r="Z13" s="18">
        <f>[9]Dezembro!$C$29</f>
        <v>32.9</v>
      </c>
      <c r="AA13" s="18">
        <f>[9]Dezembro!$C$30</f>
        <v>34.5</v>
      </c>
      <c r="AB13" s="18">
        <f>[9]Dezembro!$C$31</f>
        <v>34.9</v>
      </c>
      <c r="AC13" s="18">
        <f>[9]Dezembro!$C$32</f>
        <v>35.5</v>
      </c>
      <c r="AD13" s="18">
        <f>[9]Dezembro!$C$33</f>
        <v>36</v>
      </c>
      <c r="AE13" s="18">
        <f>[9]Dezembro!$C$34</f>
        <v>36.200000000000003</v>
      </c>
      <c r="AF13" s="18">
        <f>[9]Dezembro!$C$35</f>
        <v>35.799999999999997</v>
      </c>
      <c r="AG13" s="47">
        <f t="shared" si="1"/>
        <v>36.200000000000003</v>
      </c>
      <c r="AH13" s="49">
        <f t="shared" si="2"/>
        <v>32.593548387096781</v>
      </c>
    </row>
    <row r="14" spans="1:34" ht="17.100000000000001" customHeight="1" x14ac:dyDescent="0.2">
      <c r="A14" s="16" t="s">
        <v>50</v>
      </c>
      <c r="B14" s="18">
        <f>[10]Dezembro!$C$5</f>
        <v>30.3</v>
      </c>
      <c r="C14" s="18">
        <f>[10]Dezembro!$C$6</f>
        <v>28.3</v>
      </c>
      <c r="D14" s="18">
        <f>[10]Dezembro!$C$7</f>
        <v>24.5</v>
      </c>
      <c r="E14" s="18">
        <f>[10]Dezembro!$C$8</f>
        <v>28.9</v>
      </c>
      <c r="F14" s="18">
        <f>[10]Dezembro!$C$9</f>
        <v>29.8</v>
      </c>
      <c r="G14" s="18">
        <f>[10]Dezembro!$C$10</f>
        <v>29.4</v>
      </c>
      <c r="H14" s="18">
        <f>[10]Dezembro!$C$11</f>
        <v>26.9</v>
      </c>
      <c r="I14" s="18">
        <f>[10]Dezembro!$C$12</f>
        <v>25.7</v>
      </c>
      <c r="J14" s="18">
        <f>[10]Dezembro!$C$13</f>
        <v>28</v>
      </c>
      <c r="K14" s="18">
        <f>[10]Dezembro!$C$14</f>
        <v>29.6</v>
      </c>
      <c r="L14" s="18">
        <f>[10]Dezembro!$C$15</f>
        <v>29</v>
      </c>
      <c r="M14" s="18">
        <f>[10]Dezembro!$C$16</f>
        <v>25.8</v>
      </c>
      <c r="N14" s="18">
        <f>[10]Dezembro!$C$17</f>
        <v>29.3</v>
      </c>
      <c r="O14" s="18">
        <f>[10]Dezembro!$C$18</f>
        <v>33</v>
      </c>
      <c r="P14" s="18">
        <f>[10]Dezembro!$C$19</f>
        <v>30.9</v>
      </c>
      <c r="Q14" s="18">
        <f>[10]Dezembro!$C$20</f>
        <v>30.2</v>
      </c>
      <c r="R14" s="18">
        <f>[10]Dezembro!$C$21</f>
        <v>29.5</v>
      </c>
      <c r="S14" s="18">
        <f>[10]Dezembro!$C$22</f>
        <v>30.5</v>
      </c>
      <c r="T14" s="18">
        <f>[10]Dezembro!$C$23</f>
        <v>27.8</v>
      </c>
      <c r="U14" s="18">
        <f>[10]Dezembro!$C$24</f>
        <v>29.5</v>
      </c>
      <c r="V14" s="18">
        <f>[10]Dezembro!$C$25</f>
        <v>28.7</v>
      </c>
      <c r="W14" s="18">
        <f>[10]Dezembro!$C$26</f>
        <v>27.5</v>
      </c>
      <c r="X14" s="18">
        <f>[10]Dezembro!$C$27</f>
        <v>27.2</v>
      </c>
      <c r="Y14" s="18">
        <f>[10]Dezembro!$C$28</f>
        <v>29.5</v>
      </c>
      <c r="Z14" s="18">
        <f>[10]Dezembro!$C$29</f>
        <v>30.7</v>
      </c>
      <c r="AA14" s="18">
        <f>[10]Dezembro!$C$30</f>
        <v>33</v>
      </c>
      <c r="AB14" s="18">
        <f>[10]Dezembro!$C$31</f>
        <v>32.6</v>
      </c>
      <c r="AC14" s="18">
        <f>[10]Dezembro!$C$32</f>
        <v>33.799999999999997</v>
      </c>
      <c r="AD14" s="18">
        <f>[10]Dezembro!$C$33</f>
        <v>33.5</v>
      </c>
      <c r="AE14" s="18">
        <f>[10]Dezembro!$C$34</f>
        <v>33</v>
      </c>
      <c r="AF14" s="18">
        <f>[10]Dezembro!$C$35</f>
        <v>31</v>
      </c>
      <c r="AG14" s="47">
        <f>MAX(B14:AF14)</f>
        <v>33.799999999999997</v>
      </c>
      <c r="AH14" s="49">
        <f>AVERAGE(B14:AF14)</f>
        <v>29.593548387096778</v>
      </c>
    </row>
    <row r="15" spans="1:34" ht="17.100000000000001" customHeight="1" x14ac:dyDescent="0.2">
      <c r="A15" s="16" t="s">
        <v>6</v>
      </c>
      <c r="B15" s="18">
        <f>[11]Dezembro!$C$5</f>
        <v>32.700000000000003</v>
      </c>
      <c r="C15" s="18">
        <f>[11]Dezembro!$C$6</f>
        <v>27.3</v>
      </c>
      <c r="D15" s="18">
        <f>[11]Dezembro!$C$7</f>
        <v>30.6</v>
      </c>
      <c r="E15" s="18">
        <f>[11]Dezembro!$C$8</f>
        <v>31</v>
      </c>
      <c r="F15" s="18">
        <f>[11]Dezembro!$C$9</f>
        <v>33.299999999999997</v>
      </c>
      <c r="G15" s="18">
        <f>[11]Dezembro!$C$10</f>
        <v>31.2</v>
      </c>
      <c r="H15" s="18">
        <f>[11]Dezembro!$C$11</f>
        <v>30.8</v>
      </c>
      <c r="I15" s="18">
        <f>[11]Dezembro!$C$12</f>
        <v>31.8</v>
      </c>
      <c r="J15" s="18">
        <f>[11]Dezembro!$C$13</f>
        <v>29.7</v>
      </c>
      <c r="K15" s="18">
        <f>[11]Dezembro!$C$14</f>
        <v>32.4</v>
      </c>
      <c r="L15" s="18">
        <f>[11]Dezembro!$C$15</f>
        <v>32.6</v>
      </c>
      <c r="M15" s="18">
        <f>[11]Dezembro!$C$16</f>
        <v>27.7</v>
      </c>
      <c r="N15" s="18">
        <f>[11]Dezembro!$C$17</f>
        <v>31.8</v>
      </c>
      <c r="O15" s="18">
        <f>[11]Dezembro!$C$18</f>
        <v>34.9</v>
      </c>
      <c r="P15" s="18">
        <f>[11]Dezembro!$C$19</f>
        <v>34.200000000000003</v>
      </c>
      <c r="Q15" s="18">
        <f>[11]Dezembro!$C$20</f>
        <v>32.5</v>
      </c>
      <c r="R15" s="18">
        <f>[11]Dezembro!$C$21</f>
        <v>32</v>
      </c>
      <c r="S15" s="18">
        <f>[11]Dezembro!$C$22</f>
        <v>33.1</v>
      </c>
      <c r="T15" s="18">
        <f>[11]Dezembro!$C$23</f>
        <v>32.6</v>
      </c>
      <c r="U15" s="18">
        <f>[11]Dezembro!$C$24</f>
        <v>32.200000000000003</v>
      </c>
      <c r="V15" s="18">
        <f>[11]Dezembro!$C$25</f>
        <v>33.200000000000003</v>
      </c>
      <c r="W15" s="18">
        <f>[11]Dezembro!$C$26</f>
        <v>27</v>
      </c>
      <c r="X15" s="18">
        <f>[11]Dezembro!$C$27</f>
        <v>29.1</v>
      </c>
      <c r="Y15" s="18">
        <f>[11]Dezembro!$C$28</f>
        <v>30.5</v>
      </c>
      <c r="Z15" s="18">
        <f>[11]Dezembro!$C$29</f>
        <v>33.299999999999997</v>
      </c>
      <c r="AA15" s="18">
        <f>[11]Dezembro!$C$30</f>
        <v>34.6</v>
      </c>
      <c r="AB15" s="18">
        <f>[11]Dezembro!$C$31</f>
        <v>35</v>
      </c>
      <c r="AC15" s="18">
        <f>[11]Dezembro!$C$32</f>
        <v>33.9</v>
      </c>
      <c r="AD15" s="18">
        <f>[11]Dezembro!$C$33</f>
        <v>34.799999999999997</v>
      </c>
      <c r="AE15" s="18">
        <f>[11]Dezembro!$C$34</f>
        <v>35.200000000000003</v>
      </c>
      <c r="AF15" s="18">
        <f>[11]Dezembro!$C$35</f>
        <v>32.9</v>
      </c>
      <c r="AG15" s="47">
        <f t="shared" si="1"/>
        <v>35.200000000000003</v>
      </c>
      <c r="AH15" s="49">
        <f t="shared" si="2"/>
        <v>32.061290322580646</v>
      </c>
    </row>
    <row r="16" spans="1:34" ht="17.100000000000001" customHeight="1" x14ac:dyDescent="0.2">
      <c r="A16" s="16" t="s">
        <v>7</v>
      </c>
      <c r="B16" s="18">
        <f>[12]Dezembro!$C$5</f>
        <v>30.1</v>
      </c>
      <c r="C16" s="18">
        <f>[12]Dezembro!$C$6</f>
        <v>26.8</v>
      </c>
      <c r="D16" s="18">
        <f>[12]Dezembro!$C$7</f>
        <v>24.8</v>
      </c>
      <c r="E16" s="18">
        <f>[12]Dezembro!$C$8</f>
        <v>31.4</v>
      </c>
      <c r="F16" s="18">
        <f>[12]Dezembro!$C$9</f>
        <v>28.9</v>
      </c>
      <c r="G16" s="18">
        <f>[12]Dezembro!$C$10</f>
        <v>30.7</v>
      </c>
      <c r="H16" s="18">
        <f>[12]Dezembro!$C$11</f>
        <v>31.1</v>
      </c>
      <c r="I16" s="18">
        <f>[12]Dezembro!$C$12</f>
        <v>29.6</v>
      </c>
      <c r="J16" s="18">
        <f>[12]Dezembro!$C$13</f>
        <v>29.5</v>
      </c>
      <c r="K16" s="18">
        <f>[12]Dezembro!$C$14</f>
        <v>31.6</v>
      </c>
      <c r="L16" s="18">
        <f>[12]Dezembro!$C$15</f>
        <v>30.6</v>
      </c>
      <c r="M16" s="18">
        <f>[12]Dezembro!$C$16</f>
        <v>30.9</v>
      </c>
      <c r="N16" s="18">
        <f>[12]Dezembro!$C$17</f>
        <v>31.2</v>
      </c>
      <c r="O16" s="18">
        <f>[12]Dezembro!$C$18</f>
        <v>33.4</v>
      </c>
      <c r="P16" s="18">
        <f>[12]Dezembro!$C$19</f>
        <v>31.7</v>
      </c>
      <c r="Q16" s="18">
        <f>[12]Dezembro!$C$20</f>
        <v>31.1</v>
      </c>
      <c r="R16" s="18">
        <f>[12]Dezembro!$C$21</f>
        <v>30</v>
      </c>
      <c r="S16" s="18">
        <f>[12]Dezembro!$C$22</f>
        <v>29.3</v>
      </c>
      <c r="T16" s="18">
        <f>[12]Dezembro!$C$23</f>
        <v>32.9</v>
      </c>
      <c r="U16" s="18">
        <f>[12]Dezembro!$C$24</f>
        <v>32.9</v>
      </c>
      <c r="V16" s="18">
        <f>[12]Dezembro!$C$25</f>
        <v>31.7</v>
      </c>
      <c r="W16" s="18">
        <f>[12]Dezembro!$C$26</f>
        <v>23.6</v>
      </c>
      <c r="X16" s="18">
        <f>[12]Dezembro!$C$27</f>
        <v>29.3</v>
      </c>
      <c r="Y16" s="18">
        <f>[12]Dezembro!$C$28</f>
        <v>26.7</v>
      </c>
      <c r="Z16" s="18">
        <f>[12]Dezembro!$C$29</f>
        <v>31.7</v>
      </c>
      <c r="AA16" s="18">
        <f>[12]Dezembro!$C$30</f>
        <v>32.9</v>
      </c>
      <c r="AB16" s="18">
        <f>[12]Dezembro!$C$31</f>
        <v>33</v>
      </c>
      <c r="AC16" s="18">
        <f>[12]Dezembro!$C$32</f>
        <v>33.700000000000003</v>
      </c>
      <c r="AD16" s="18">
        <f>[12]Dezembro!$C$33</f>
        <v>34</v>
      </c>
      <c r="AE16" s="18">
        <f>[12]Dezembro!$C$34</f>
        <v>32.799999999999997</v>
      </c>
      <c r="AF16" s="18">
        <f>[12]Dezembro!$C$35</f>
        <v>32.4</v>
      </c>
      <c r="AG16" s="47">
        <f t="shared" si="1"/>
        <v>34</v>
      </c>
      <c r="AH16" s="49">
        <f t="shared" si="2"/>
        <v>30.654838709677417</v>
      </c>
    </row>
    <row r="17" spans="1:34" ht="17.100000000000001" customHeight="1" x14ac:dyDescent="0.2">
      <c r="A17" s="16" t="s">
        <v>8</v>
      </c>
      <c r="B17" s="18">
        <f>[13]Dezembro!$C$5</f>
        <v>29.4</v>
      </c>
      <c r="C17" s="18">
        <f>[13]Dezembro!$C$6</f>
        <v>30</v>
      </c>
      <c r="D17" s="18">
        <f>[13]Dezembro!$C$7</f>
        <v>28.7</v>
      </c>
      <c r="E17" s="18">
        <f>[13]Dezembro!$C$8</f>
        <v>31.9</v>
      </c>
      <c r="F17" s="18">
        <f>[13]Dezembro!$C$9</f>
        <v>30.7</v>
      </c>
      <c r="G17" s="18">
        <f>[13]Dezembro!$C$10</f>
        <v>31.7</v>
      </c>
      <c r="H17" s="18">
        <f>[13]Dezembro!$C$11</f>
        <v>33</v>
      </c>
      <c r="I17" s="18">
        <f>[13]Dezembro!$C$12</f>
        <v>31.2</v>
      </c>
      <c r="J17" s="18">
        <f>[13]Dezembro!$C$13</f>
        <v>31.6</v>
      </c>
      <c r="K17" s="18">
        <f>[13]Dezembro!$C$14</f>
        <v>31</v>
      </c>
      <c r="L17" s="18">
        <f>[13]Dezembro!$C$15</f>
        <v>33.200000000000003</v>
      </c>
      <c r="M17" s="18">
        <f>[13]Dezembro!$C$16</f>
        <v>31.1</v>
      </c>
      <c r="N17" s="18">
        <f>[13]Dezembro!$C$17</f>
        <v>33</v>
      </c>
      <c r="O17" s="18">
        <f>[13]Dezembro!$C$18</f>
        <v>34.1</v>
      </c>
      <c r="P17" s="18">
        <f>[13]Dezembro!$C$19</f>
        <v>32.5</v>
      </c>
      <c r="Q17" s="18">
        <f>[13]Dezembro!$C$20</f>
        <v>32.4</v>
      </c>
      <c r="R17" s="18">
        <f>[13]Dezembro!$C$21</f>
        <v>29.3</v>
      </c>
      <c r="S17" s="18">
        <f>[13]Dezembro!$C$22</f>
        <v>32.1</v>
      </c>
      <c r="T17" s="18">
        <f>[13]Dezembro!$C$23</f>
        <v>33.4</v>
      </c>
      <c r="U17" s="18">
        <f>[13]Dezembro!$C$24</f>
        <v>33.9</v>
      </c>
      <c r="V17" s="18">
        <f>[13]Dezembro!$C$25</f>
        <v>33.4</v>
      </c>
      <c r="W17" s="18">
        <f>[13]Dezembro!$C$26</f>
        <v>24.8</v>
      </c>
      <c r="X17" s="18">
        <f>[13]Dezembro!$C$27</f>
        <v>30.1</v>
      </c>
      <c r="Y17" s="18">
        <f>[13]Dezembro!$C$28</f>
        <v>27.4</v>
      </c>
      <c r="Z17" s="18">
        <f>[13]Dezembro!$C$29</f>
        <v>32.5</v>
      </c>
      <c r="AA17" s="18">
        <f>[13]Dezembro!$C$30</f>
        <v>32.9</v>
      </c>
      <c r="AB17" s="18">
        <f>[13]Dezembro!$C$31</f>
        <v>33.6</v>
      </c>
      <c r="AC17" s="18">
        <f>[13]Dezembro!$C$32</f>
        <v>34.799999999999997</v>
      </c>
      <c r="AD17" s="18">
        <f>[13]Dezembro!$C$33</f>
        <v>35.700000000000003</v>
      </c>
      <c r="AE17" s="18">
        <f>[13]Dezembro!$C$34</f>
        <v>34.6</v>
      </c>
      <c r="AF17" s="18">
        <f>[13]Dezembro!$C$35</f>
        <v>34.1</v>
      </c>
      <c r="AG17" s="47">
        <f>MAX(B17:AF17)</f>
        <v>35.700000000000003</v>
      </c>
      <c r="AH17" s="49">
        <f>AVERAGE(B17:AF17)</f>
        <v>31.874193548387094</v>
      </c>
    </row>
    <row r="18" spans="1:34" ht="17.100000000000001" customHeight="1" x14ac:dyDescent="0.2">
      <c r="A18" s="16" t="s">
        <v>9</v>
      </c>
      <c r="B18" s="18">
        <f>[14]Dezembro!$C$5</f>
        <v>31.6</v>
      </c>
      <c r="C18" s="18">
        <f>[14]Dezembro!$C$6</f>
        <v>30.8</v>
      </c>
      <c r="D18" s="18">
        <f>[14]Dezembro!$C$7</f>
        <v>26.6</v>
      </c>
      <c r="E18" s="18">
        <f>[14]Dezembro!$C$8</f>
        <v>32.700000000000003</v>
      </c>
      <c r="F18" s="18">
        <f>[14]Dezembro!$C$9</f>
        <v>30.7</v>
      </c>
      <c r="G18" s="18">
        <f>[14]Dezembro!$C$10</f>
        <v>31.4</v>
      </c>
      <c r="H18" s="18">
        <f>[14]Dezembro!$C$11</f>
        <v>33.4</v>
      </c>
      <c r="I18" s="18">
        <f>[14]Dezembro!$C$12</f>
        <v>29.9</v>
      </c>
      <c r="J18" s="18">
        <f>[14]Dezembro!$C$13</f>
        <v>29.2</v>
      </c>
      <c r="K18" s="18">
        <f>[14]Dezembro!$C$14</f>
        <v>31.5</v>
      </c>
      <c r="L18" s="18">
        <f>[14]Dezembro!$C$15</f>
        <v>31.7</v>
      </c>
      <c r="M18" s="18">
        <f>[14]Dezembro!$C$16</f>
        <v>32.200000000000003</v>
      </c>
      <c r="N18" s="18">
        <f>[14]Dezembro!$C$17</f>
        <v>32</v>
      </c>
      <c r="O18" s="18">
        <f>[14]Dezembro!$C$18</f>
        <v>34.700000000000003</v>
      </c>
      <c r="P18" s="18">
        <f>[14]Dezembro!$C$19</f>
        <v>32.5</v>
      </c>
      <c r="Q18" s="18">
        <f>[14]Dezembro!$C$20</f>
        <v>32.4</v>
      </c>
      <c r="R18" s="18">
        <f>[14]Dezembro!$C$21</f>
        <v>32.6</v>
      </c>
      <c r="S18" s="18">
        <f>[14]Dezembro!$C$22</f>
        <v>30.9</v>
      </c>
      <c r="T18" s="18">
        <f>[14]Dezembro!$C$23</f>
        <v>33.799999999999997</v>
      </c>
      <c r="U18" s="18">
        <f>[14]Dezembro!$C$24</f>
        <v>33.4</v>
      </c>
      <c r="V18" s="18">
        <f>[14]Dezembro!$C$25</f>
        <v>32.299999999999997</v>
      </c>
      <c r="W18" s="18">
        <f>[14]Dezembro!$C$26</f>
        <v>28.3</v>
      </c>
      <c r="X18" s="18">
        <f>[14]Dezembro!$C$27</f>
        <v>29.7</v>
      </c>
      <c r="Y18" s="18">
        <f>[14]Dezembro!$C$28</f>
        <v>27.8</v>
      </c>
      <c r="Z18" s="18">
        <f>[14]Dezembro!$C$29</f>
        <v>32.299999999999997</v>
      </c>
      <c r="AA18" s="18">
        <f>[14]Dezembro!$C$30</f>
        <v>34.4</v>
      </c>
      <c r="AB18" s="18">
        <f>[14]Dezembro!$C$31</f>
        <v>35</v>
      </c>
      <c r="AC18" s="18">
        <f>[14]Dezembro!$C$32</f>
        <v>34.799999999999997</v>
      </c>
      <c r="AD18" s="18">
        <f>[14]Dezembro!$C$33</f>
        <v>34.299999999999997</v>
      </c>
      <c r="AE18" s="18">
        <f>[14]Dezembro!$C$34</f>
        <v>33.6</v>
      </c>
      <c r="AF18" s="18">
        <f>[14]Dezembro!$C$35</f>
        <v>32.799999999999997</v>
      </c>
      <c r="AG18" s="47">
        <f>MAX(B18:AF18)</f>
        <v>35</v>
      </c>
      <c r="AH18" s="49">
        <f>AVERAGE(B18:AF18)</f>
        <v>31.912903225806438</v>
      </c>
    </row>
    <row r="19" spans="1:34" ht="17.100000000000001" customHeight="1" x14ac:dyDescent="0.2">
      <c r="A19" s="16" t="s">
        <v>49</v>
      </c>
      <c r="B19" s="18">
        <f>[15]Dezembro!$C$5</f>
        <v>31.7</v>
      </c>
      <c r="C19" s="18">
        <f>[15]Dezembro!$C$6</f>
        <v>27.4</v>
      </c>
      <c r="D19" s="18">
        <f>[15]Dezembro!$C$7</f>
        <v>27.6</v>
      </c>
      <c r="E19" s="18">
        <f>[15]Dezembro!$C$8</f>
        <v>32.9</v>
      </c>
      <c r="F19" s="18">
        <f>[15]Dezembro!$C$9</f>
        <v>32.799999999999997</v>
      </c>
      <c r="G19" s="18">
        <f>[15]Dezembro!$C$10</f>
        <v>33.799999999999997</v>
      </c>
      <c r="H19" s="18">
        <f>[15]Dezembro!$C$11</f>
        <v>32.1</v>
      </c>
      <c r="I19" s="18">
        <f>[15]Dezembro!$C$12</f>
        <v>32.1</v>
      </c>
      <c r="J19" s="18">
        <f>[15]Dezembro!$C$13</f>
        <v>28.7</v>
      </c>
      <c r="K19" s="18">
        <f>[15]Dezembro!$C$14</f>
        <v>31.1</v>
      </c>
      <c r="L19" s="18">
        <f>[15]Dezembro!$C$15</f>
        <v>34.1</v>
      </c>
      <c r="M19" s="18">
        <f>[15]Dezembro!$C$16</f>
        <v>31.7</v>
      </c>
      <c r="N19" s="18">
        <f>[15]Dezembro!$C$17</f>
        <v>33.4</v>
      </c>
      <c r="O19" s="18">
        <f>[15]Dezembro!$C$18</f>
        <v>35.799999999999997</v>
      </c>
      <c r="P19" s="18">
        <f>[15]Dezembro!$C$19</f>
        <v>35.799999999999997</v>
      </c>
      <c r="Q19" s="18">
        <f>[15]Dezembro!$C$20</f>
        <v>33.6</v>
      </c>
      <c r="R19" s="18">
        <f>[15]Dezembro!$C$21</f>
        <v>31.4</v>
      </c>
      <c r="S19" s="18">
        <f>[15]Dezembro!$C$22</f>
        <v>32</v>
      </c>
      <c r="T19" s="18">
        <f>[15]Dezembro!$C$23</f>
        <v>32.5</v>
      </c>
      <c r="U19" s="18">
        <f>[15]Dezembro!$C$24</f>
        <v>32.6</v>
      </c>
      <c r="V19" s="18">
        <f>[15]Dezembro!$C$25</f>
        <v>31.4</v>
      </c>
      <c r="W19" s="18">
        <f>[15]Dezembro!$C$26</f>
        <v>27.6</v>
      </c>
      <c r="X19" s="18">
        <f>[15]Dezembro!$C$27</f>
        <v>30.4</v>
      </c>
      <c r="Y19" s="18">
        <f>[15]Dezembro!$C$28</f>
        <v>30.4</v>
      </c>
      <c r="Z19" s="18">
        <f>[15]Dezembro!$C$29</f>
        <v>32.5</v>
      </c>
      <c r="AA19" s="18">
        <f>[15]Dezembro!$C$30</f>
        <v>33.9</v>
      </c>
      <c r="AB19" s="18">
        <f>[15]Dezembro!$C$31</f>
        <v>33.5</v>
      </c>
      <c r="AC19" s="18">
        <f>[15]Dezembro!$C$32</f>
        <v>34.700000000000003</v>
      </c>
      <c r="AD19" s="18">
        <f>[15]Dezembro!$C$33</f>
        <v>34</v>
      </c>
      <c r="AE19" s="18">
        <f>[15]Dezembro!$C$34</f>
        <v>34.799999999999997</v>
      </c>
      <c r="AF19" s="18">
        <f>[15]Dezembro!$C$35</f>
        <v>33.4</v>
      </c>
      <c r="AG19" s="47">
        <f>MAX(B19:AF19)</f>
        <v>35.799999999999997</v>
      </c>
      <c r="AH19" s="49">
        <f>AVERAGE(B19:AF19)</f>
        <v>32.248387096774188</v>
      </c>
    </row>
    <row r="20" spans="1:34" ht="17.100000000000001" customHeight="1" x14ac:dyDescent="0.2">
      <c r="A20" s="16" t="s">
        <v>10</v>
      </c>
      <c r="B20" s="18">
        <f>[16]Dezembro!$C$5</f>
        <v>30.4</v>
      </c>
      <c r="C20" s="18">
        <f>[16]Dezembro!$C$6</f>
        <v>28.3</v>
      </c>
      <c r="D20" s="18">
        <f>[16]Dezembro!$C$7</f>
        <v>26.6</v>
      </c>
      <c r="E20" s="18">
        <f>[16]Dezembro!$C$8</f>
        <v>32.299999999999997</v>
      </c>
      <c r="F20" s="18">
        <f>[16]Dezembro!$C$9</f>
        <v>31.2</v>
      </c>
      <c r="G20" s="18">
        <f>[16]Dezembro!$C$10</f>
        <v>32.9</v>
      </c>
      <c r="H20" s="18">
        <f>[16]Dezembro!$C$11</f>
        <v>33.9</v>
      </c>
      <c r="I20" s="18">
        <f>[16]Dezembro!$C$12</f>
        <v>31</v>
      </c>
      <c r="J20" s="18">
        <f>[16]Dezembro!$C$13</f>
        <v>31.5</v>
      </c>
      <c r="K20" s="18">
        <f>[16]Dezembro!$C$14</f>
        <v>32.9</v>
      </c>
      <c r="L20" s="18">
        <f>[16]Dezembro!$C$15</f>
        <v>32.200000000000003</v>
      </c>
      <c r="M20" s="18">
        <f>[16]Dezembro!$C$16</f>
        <v>32.700000000000003</v>
      </c>
      <c r="N20" s="18">
        <f>[16]Dezembro!$C$17</f>
        <v>32.700000000000003</v>
      </c>
      <c r="O20" s="18">
        <f>[16]Dezembro!$C$18</f>
        <v>34.4</v>
      </c>
      <c r="P20" s="18">
        <f>[16]Dezembro!$C$19</f>
        <v>33.5</v>
      </c>
      <c r="Q20" s="18">
        <f>[16]Dezembro!$C$20</f>
        <v>33.5</v>
      </c>
      <c r="R20" s="18">
        <f>[16]Dezembro!$C$21</f>
        <v>32.200000000000003</v>
      </c>
      <c r="S20" s="18">
        <f>[16]Dezembro!$C$22</f>
        <v>31.4</v>
      </c>
      <c r="T20" s="18">
        <f>[16]Dezembro!$C$23</f>
        <v>34.200000000000003</v>
      </c>
      <c r="U20" s="18">
        <f>[16]Dezembro!$C$24</f>
        <v>34.1</v>
      </c>
      <c r="V20" s="18">
        <f>[16]Dezembro!$C$25</f>
        <v>32.6</v>
      </c>
      <c r="W20" s="18">
        <f>[16]Dezembro!$C$26</f>
        <v>25.1</v>
      </c>
      <c r="X20" s="18">
        <f>[16]Dezembro!$C$27</f>
        <v>30.7</v>
      </c>
      <c r="Y20" s="18">
        <f>[16]Dezembro!$C$28</f>
        <v>27.2</v>
      </c>
      <c r="Z20" s="18">
        <f>[16]Dezembro!$C$29</f>
        <v>32</v>
      </c>
      <c r="AA20" s="18">
        <f>[16]Dezembro!$C$30</f>
        <v>34.200000000000003</v>
      </c>
      <c r="AB20" s="18">
        <f>[16]Dezembro!$C$31</f>
        <v>34.4</v>
      </c>
      <c r="AC20" s="18">
        <f>[16]Dezembro!$C$32</f>
        <v>34.9</v>
      </c>
      <c r="AD20" s="18">
        <f>[16]Dezembro!$C$33</f>
        <v>36.4</v>
      </c>
      <c r="AE20" s="18">
        <f>[16]Dezembro!$C$34</f>
        <v>34.5</v>
      </c>
      <c r="AF20" s="18">
        <f>[16]Dezembro!$C$35</f>
        <v>31.6</v>
      </c>
      <c r="AG20" s="47">
        <f t="shared" ref="AG20:AG30" si="7">MAX(B20:AF20)</f>
        <v>36.4</v>
      </c>
      <c r="AH20" s="49">
        <f t="shared" ref="AH20:AH30" si="8">AVERAGE(B20:AF20)</f>
        <v>32.112903225806456</v>
      </c>
    </row>
    <row r="21" spans="1:34" ht="17.100000000000001" customHeight="1" x14ac:dyDescent="0.2">
      <c r="A21" s="16" t="s">
        <v>11</v>
      </c>
      <c r="B21" s="18">
        <f>[17]Dezembro!$C$5</f>
        <v>30.6</v>
      </c>
      <c r="C21" s="18">
        <f>[17]Dezembro!$C$6</f>
        <v>27.5</v>
      </c>
      <c r="D21" s="18">
        <f>[17]Dezembro!$C$7</f>
        <v>25.3</v>
      </c>
      <c r="E21" s="18">
        <f>[17]Dezembro!$C$8</f>
        <v>33.299999999999997</v>
      </c>
      <c r="F21" s="18">
        <f>[17]Dezembro!$C$9</f>
        <v>29.2</v>
      </c>
      <c r="G21" s="18">
        <f>[17]Dezembro!$C$10</f>
        <v>31.7</v>
      </c>
      <c r="H21" s="18">
        <f>[17]Dezembro!$C$11</f>
        <v>32</v>
      </c>
      <c r="I21" s="18">
        <f>[17]Dezembro!$C$12</f>
        <v>30.7</v>
      </c>
      <c r="J21" s="18">
        <f>[17]Dezembro!$C$13</f>
        <v>31.1</v>
      </c>
      <c r="K21" s="18">
        <f>[17]Dezembro!$C$14</f>
        <v>32.6</v>
      </c>
      <c r="L21" s="18">
        <f>[17]Dezembro!$C$15</f>
        <v>32</v>
      </c>
      <c r="M21" s="18">
        <f>[17]Dezembro!$C$16</f>
        <v>32.5</v>
      </c>
      <c r="N21" s="18">
        <f>[17]Dezembro!$C$17</f>
        <v>32.1</v>
      </c>
      <c r="O21" s="18">
        <f>[17]Dezembro!$C$18</f>
        <v>33.9</v>
      </c>
      <c r="P21" s="18">
        <f>[17]Dezembro!$C$19</f>
        <v>32.9</v>
      </c>
      <c r="Q21" s="18">
        <f>[17]Dezembro!$C$20</f>
        <v>32.4</v>
      </c>
      <c r="R21" s="18">
        <f>[17]Dezembro!$C$21</f>
        <v>30.4</v>
      </c>
      <c r="S21" s="18">
        <f>[17]Dezembro!$C$22</f>
        <v>31.2</v>
      </c>
      <c r="T21" s="18">
        <f>[17]Dezembro!$C$23</f>
        <v>32.5</v>
      </c>
      <c r="U21" s="18">
        <f>[17]Dezembro!$C$24</f>
        <v>32.299999999999997</v>
      </c>
      <c r="V21" s="18">
        <f>[17]Dezembro!$C$25</f>
        <v>31.9</v>
      </c>
      <c r="W21" s="18">
        <f>[17]Dezembro!$C$26</f>
        <v>26</v>
      </c>
      <c r="X21" s="18">
        <f>[17]Dezembro!$C$27</f>
        <v>29.5</v>
      </c>
      <c r="Y21" s="18">
        <f>[17]Dezembro!$C$28</f>
        <v>27.8</v>
      </c>
      <c r="Z21" s="18">
        <f>[17]Dezembro!$C$29</f>
        <v>33</v>
      </c>
      <c r="AA21" s="18">
        <f>[17]Dezembro!$C$30</f>
        <v>34.6</v>
      </c>
      <c r="AB21" s="18">
        <f>[17]Dezembro!$C$31</f>
        <v>34.5</v>
      </c>
      <c r="AC21" s="18">
        <f>[17]Dezembro!$C$32</f>
        <v>35.1</v>
      </c>
      <c r="AD21" s="18">
        <f>[17]Dezembro!$C$33</f>
        <v>35.1</v>
      </c>
      <c r="AE21" s="18">
        <f>[17]Dezembro!$C$34</f>
        <v>34.4</v>
      </c>
      <c r="AF21" s="18">
        <f>[17]Dezembro!$C$35</f>
        <v>33.5</v>
      </c>
      <c r="AG21" s="47">
        <f t="shared" si="7"/>
        <v>35.1</v>
      </c>
      <c r="AH21" s="49">
        <f t="shared" si="8"/>
        <v>31.664516129032254</v>
      </c>
    </row>
    <row r="22" spans="1:34" ht="17.100000000000001" customHeight="1" x14ac:dyDescent="0.2">
      <c r="A22" s="16" t="s">
        <v>12</v>
      </c>
      <c r="B22" s="18">
        <f>[18]Dezembro!$C$5</f>
        <v>32.4</v>
      </c>
      <c r="C22" s="18">
        <f>[18]Dezembro!$C$6</f>
        <v>28.9</v>
      </c>
      <c r="D22" s="18">
        <f>[18]Dezembro!$C$7</f>
        <v>28.9</v>
      </c>
      <c r="E22" s="18">
        <f>[18]Dezembro!$C$8</f>
        <v>33.6</v>
      </c>
      <c r="F22" s="18">
        <f>[18]Dezembro!$C$9</f>
        <v>33.1</v>
      </c>
      <c r="G22" s="18">
        <f>[18]Dezembro!$C$10</f>
        <v>34.299999999999997</v>
      </c>
      <c r="H22" s="18">
        <f>[18]Dezembro!$C$11</f>
        <v>32.799999999999997</v>
      </c>
      <c r="I22" s="18">
        <f>[18]Dezembro!$C$12</f>
        <v>32.299999999999997</v>
      </c>
      <c r="J22" s="18">
        <f>[18]Dezembro!$C$13</f>
        <v>29.8</v>
      </c>
      <c r="K22" s="18">
        <f>[18]Dezembro!$C$14</f>
        <v>32.799999999999997</v>
      </c>
      <c r="L22" s="18">
        <f>[18]Dezembro!$C$15</f>
        <v>33.299999999999997</v>
      </c>
      <c r="M22" s="18">
        <f>[18]Dezembro!$C$16</f>
        <v>30.5</v>
      </c>
      <c r="N22" s="18">
        <f>[18]Dezembro!$C$17</f>
        <v>32.6</v>
      </c>
      <c r="O22" s="18">
        <f>[18]Dezembro!$C$18</f>
        <v>34.4</v>
      </c>
      <c r="P22" s="18">
        <f>[18]Dezembro!$C$19</f>
        <v>36.200000000000003</v>
      </c>
      <c r="Q22" s="18">
        <f>[18]Dezembro!$C$20</f>
        <v>30.8</v>
      </c>
      <c r="R22" s="18">
        <f>[18]Dezembro!$C$21</f>
        <v>31.5</v>
      </c>
      <c r="S22" s="18">
        <f>[18]Dezembro!$C$22</f>
        <v>32.4</v>
      </c>
      <c r="T22" s="18">
        <f>[18]Dezembro!$C$23</f>
        <v>33.299999999999997</v>
      </c>
      <c r="U22" s="18">
        <f>[18]Dezembro!$C$24</f>
        <v>33.299999999999997</v>
      </c>
      <c r="V22" s="18">
        <f>[18]Dezembro!$C$25</f>
        <v>32.4</v>
      </c>
      <c r="W22" s="18">
        <f>[18]Dezembro!$C$26</f>
        <v>25.8</v>
      </c>
      <c r="X22" s="18">
        <f>[18]Dezembro!$C$27</f>
        <v>28.4</v>
      </c>
      <c r="Y22" s="18">
        <f>[18]Dezembro!$C$28</f>
        <v>31.7</v>
      </c>
      <c r="Z22" s="18">
        <f>[18]Dezembro!$C$29</f>
        <v>32.9</v>
      </c>
      <c r="AA22" s="18">
        <f>[18]Dezembro!$C$30</f>
        <v>33.9</v>
      </c>
      <c r="AB22" s="18">
        <f>[18]Dezembro!$C$31</f>
        <v>33.9</v>
      </c>
      <c r="AC22" s="18">
        <f>[18]Dezembro!$C$32</f>
        <v>35.200000000000003</v>
      </c>
      <c r="AD22" s="18">
        <f>[18]Dezembro!$C$33</f>
        <v>34</v>
      </c>
      <c r="AE22" s="18">
        <f>[18]Dezembro!$C$34</f>
        <v>34.1</v>
      </c>
      <c r="AF22" s="18">
        <f>[18]Dezembro!$C$35</f>
        <v>33.9</v>
      </c>
      <c r="AG22" s="47">
        <f t="shared" si="7"/>
        <v>36.200000000000003</v>
      </c>
      <c r="AH22" s="49">
        <f t="shared" si="8"/>
        <v>32.367741935483863</v>
      </c>
    </row>
    <row r="23" spans="1:34" ht="17.100000000000001" customHeight="1" x14ac:dyDescent="0.2">
      <c r="A23" s="16" t="s">
        <v>13</v>
      </c>
      <c r="B23" s="18">
        <f>[19]Dezembro!$C$5</f>
        <v>33.700000000000003</v>
      </c>
      <c r="C23" s="18">
        <f>[19]Dezembro!$C$6</f>
        <v>29.7</v>
      </c>
      <c r="D23" s="18">
        <f>[19]Dezembro!$C$7</f>
        <v>30.4</v>
      </c>
      <c r="E23" s="18">
        <f>[19]Dezembro!$C$8</f>
        <v>33.799999999999997</v>
      </c>
      <c r="F23" s="18">
        <f>[19]Dezembro!$C$9</f>
        <v>33.4</v>
      </c>
      <c r="G23" s="18">
        <f>[19]Dezembro!$C$10</f>
        <v>34.5</v>
      </c>
      <c r="H23" s="18">
        <f>[19]Dezembro!$C$11</f>
        <v>33.9</v>
      </c>
      <c r="I23" s="18">
        <f>[19]Dezembro!$C$12</f>
        <v>32.5</v>
      </c>
      <c r="J23" s="18">
        <f>[19]Dezembro!$C$13</f>
        <v>33</v>
      </c>
      <c r="K23" s="18">
        <f>[19]Dezembro!$C$14</f>
        <v>34</v>
      </c>
      <c r="L23" s="18">
        <f>[19]Dezembro!$C$15</f>
        <v>33.4</v>
      </c>
      <c r="M23" s="18">
        <f>[19]Dezembro!$C$16</f>
        <v>32</v>
      </c>
      <c r="N23" s="18">
        <f>[19]Dezembro!$C$17</f>
        <v>33.6</v>
      </c>
      <c r="O23" s="18">
        <f>[19]Dezembro!$C$18</f>
        <v>35.200000000000003</v>
      </c>
      <c r="P23" s="18">
        <f>[19]Dezembro!$C$19</f>
        <v>33.799999999999997</v>
      </c>
      <c r="Q23" s="18">
        <f>[19]Dezembro!$C$20</f>
        <v>35.1</v>
      </c>
      <c r="R23" s="18">
        <f>[19]Dezembro!$C$21</f>
        <v>30.9</v>
      </c>
      <c r="S23" s="18">
        <f>[19]Dezembro!$C$22</f>
        <v>34.4</v>
      </c>
      <c r="T23" s="18">
        <f>[19]Dezembro!$C$23</f>
        <v>33.5</v>
      </c>
      <c r="U23" s="18">
        <f>[19]Dezembro!$C$24</f>
        <v>35</v>
      </c>
      <c r="V23" s="18">
        <f>[19]Dezembro!$C$25</f>
        <v>33.700000000000003</v>
      </c>
      <c r="W23" s="18">
        <f>[19]Dezembro!$C$26</f>
        <v>28.6</v>
      </c>
      <c r="X23" s="18">
        <f>[19]Dezembro!$C$27</f>
        <v>29.3</v>
      </c>
      <c r="Y23" s="18">
        <f>[19]Dezembro!$C$28</f>
        <v>31.9</v>
      </c>
      <c r="Z23" s="18">
        <f>[19]Dezembro!$C$29</f>
        <v>34.1</v>
      </c>
      <c r="AA23" s="18">
        <f>[19]Dezembro!$C$30</f>
        <v>35.200000000000003</v>
      </c>
      <c r="AB23" s="18">
        <f>[19]Dezembro!$C$31</f>
        <v>36</v>
      </c>
      <c r="AC23" s="18">
        <f>[19]Dezembro!$C$32</f>
        <v>35.4</v>
      </c>
      <c r="AD23" s="18">
        <f>[19]Dezembro!$C$33</f>
        <v>35.200000000000003</v>
      </c>
      <c r="AE23" s="18">
        <f>[19]Dezembro!$C$34</f>
        <v>35.200000000000003</v>
      </c>
      <c r="AF23" s="18">
        <f>[19]Dezembro!$C$35</f>
        <v>35</v>
      </c>
      <c r="AG23" s="47">
        <f t="shared" si="7"/>
        <v>36</v>
      </c>
      <c r="AH23" s="49">
        <f t="shared" si="8"/>
        <v>33.400000000000006</v>
      </c>
    </row>
    <row r="24" spans="1:34" ht="17.100000000000001" customHeight="1" x14ac:dyDescent="0.2">
      <c r="A24" s="16" t="s">
        <v>14</v>
      </c>
      <c r="B24" s="18">
        <f>[20]Dezembro!$C$5</f>
        <v>31.6</v>
      </c>
      <c r="C24" s="18">
        <f>[20]Dezembro!$C$6</f>
        <v>31.9</v>
      </c>
      <c r="D24" s="18">
        <f>[20]Dezembro!$C$7</f>
        <v>30.3</v>
      </c>
      <c r="E24" s="18">
        <f>[20]Dezembro!$C$8</f>
        <v>33.799999999999997</v>
      </c>
      <c r="F24" s="18">
        <f>[20]Dezembro!$C$9</f>
        <v>31.5</v>
      </c>
      <c r="G24" s="18">
        <f>[20]Dezembro!$C$10</f>
        <v>31</v>
      </c>
      <c r="H24" s="18">
        <f>[20]Dezembro!$C$11</f>
        <v>29.1</v>
      </c>
      <c r="I24" s="18">
        <f>[20]Dezembro!$C$12</f>
        <v>29.7</v>
      </c>
      <c r="J24" s="18">
        <f>[20]Dezembro!$C$13</f>
        <v>30.5</v>
      </c>
      <c r="K24" s="18">
        <f>[20]Dezembro!$C$14</f>
        <v>30.8</v>
      </c>
      <c r="L24" s="18">
        <f>[20]Dezembro!$C$15</f>
        <v>31.1</v>
      </c>
      <c r="M24" s="18">
        <f>[20]Dezembro!$C$16</f>
        <v>30.8</v>
      </c>
      <c r="N24" s="18">
        <f>[20]Dezembro!$C$17</f>
        <v>30.5</v>
      </c>
      <c r="O24" s="18">
        <f>[20]Dezembro!$C$18</f>
        <v>34.200000000000003</v>
      </c>
      <c r="P24" s="18">
        <f>[20]Dezembro!$C$19</f>
        <v>32.4</v>
      </c>
      <c r="Q24" s="18">
        <f>[20]Dezembro!$C$20</f>
        <v>33.700000000000003</v>
      </c>
      <c r="R24" s="18">
        <f>[20]Dezembro!$C$21</f>
        <v>35.299999999999997</v>
      </c>
      <c r="S24" s="18">
        <f>[20]Dezembro!$C$22</f>
        <v>34.5</v>
      </c>
      <c r="T24" s="18">
        <f>[20]Dezembro!$C$23</f>
        <v>33.700000000000003</v>
      </c>
      <c r="U24" s="18">
        <f>[20]Dezembro!$C$24</f>
        <v>31.7</v>
      </c>
      <c r="V24" s="18">
        <f>[20]Dezembro!$C$25</f>
        <v>31.6</v>
      </c>
      <c r="W24" s="18">
        <f>[20]Dezembro!$C$26</f>
        <v>32.700000000000003</v>
      </c>
      <c r="X24" s="18">
        <f>[20]Dezembro!$C$27</f>
        <v>30.5</v>
      </c>
      <c r="Y24" s="18">
        <f>[20]Dezembro!$C$28</f>
        <v>28.6</v>
      </c>
      <c r="Z24" s="18">
        <f>[20]Dezembro!$C$29</f>
        <v>32.1</v>
      </c>
      <c r="AA24" s="18">
        <f>[20]Dezembro!$C$30</f>
        <v>34.9</v>
      </c>
      <c r="AB24" s="18">
        <f>[20]Dezembro!$C$31</f>
        <v>35.5</v>
      </c>
      <c r="AC24" s="18">
        <f>[20]Dezembro!$C$32</f>
        <v>36.200000000000003</v>
      </c>
      <c r="AD24" s="18">
        <f>[20]Dezembro!$C$33</f>
        <v>35.299999999999997</v>
      </c>
      <c r="AE24" s="18">
        <f>[20]Dezembro!$C$34</f>
        <v>35.5</v>
      </c>
      <c r="AF24" s="18">
        <f>[20]Dezembro!$C$35</f>
        <v>32.799999999999997</v>
      </c>
      <c r="AG24" s="47">
        <f t="shared" si="7"/>
        <v>36.200000000000003</v>
      </c>
      <c r="AH24" s="49">
        <f t="shared" si="8"/>
        <v>32.380645161290325</v>
      </c>
    </row>
    <row r="25" spans="1:34" ht="17.100000000000001" customHeight="1" x14ac:dyDescent="0.2">
      <c r="A25" s="16" t="s">
        <v>15</v>
      </c>
      <c r="B25" s="18">
        <f>[21]Dezembro!$C$5</f>
        <v>30.4</v>
      </c>
      <c r="C25" s="18">
        <f>[21]Dezembro!$C$6</f>
        <v>26.3</v>
      </c>
      <c r="D25" s="18">
        <f>[21]Dezembro!$C$7</f>
        <v>25.4</v>
      </c>
      <c r="E25" s="18">
        <f>[21]Dezembro!$C$8</f>
        <v>29.4</v>
      </c>
      <c r="F25" s="18">
        <f>[21]Dezembro!$C$9</f>
        <v>27.5</v>
      </c>
      <c r="G25" s="18">
        <f>[21]Dezembro!$C$10</f>
        <v>29.7</v>
      </c>
      <c r="H25" s="18">
        <f>[21]Dezembro!$C$11</f>
        <v>31</v>
      </c>
      <c r="I25" s="18">
        <f>[21]Dezembro!$C$12</f>
        <v>29.1</v>
      </c>
      <c r="J25" s="18">
        <f>[21]Dezembro!$C$13</f>
        <v>28.5</v>
      </c>
      <c r="K25" s="18">
        <f>[21]Dezembro!$C$14</f>
        <v>30.3</v>
      </c>
      <c r="L25" s="18">
        <f>[21]Dezembro!$C$15</f>
        <v>30.1</v>
      </c>
      <c r="M25" s="18">
        <f>[21]Dezembro!$C$16</f>
        <v>30.2</v>
      </c>
      <c r="N25" s="18">
        <f>[21]Dezembro!$C$17</f>
        <v>29.9</v>
      </c>
      <c r="O25" s="18">
        <f>[21]Dezembro!$C$18</f>
        <v>31.1</v>
      </c>
      <c r="P25" s="18">
        <f>[21]Dezembro!$C$19</f>
        <v>31</v>
      </c>
      <c r="Q25" s="18">
        <f>[21]Dezembro!$C$20</f>
        <v>29.6</v>
      </c>
      <c r="R25" s="18">
        <f>[21]Dezembro!$C$21</f>
        <v>29.4</v>
      </c>
      <c r="S25" s="18">
        <f>[21]Dezembro!$C$22</f>
        <v>27.9</v>
      </c>
      <c r="T25" s="18">
        <f>[21]Dezembro!$C$23</f>
        <v>31.6</v>
      </c>
      <c r="U25" s="18">
        <f>[21]Dezembro!$C$24</f>
        <v>30.5</v>
      </c>
      <c r="V25" s="18">
        <f>[21]Dezembro!$C$25</f>
        <v>28.7</v>
      </c>
      <c r="W25" s="18">
        <f>[21]Dezembro!$C$26</f>
        <v>23.7</v>
      </c>
      <c r="X25" s="18">
        <f>[21]Dezembro!$C$27</f>
        <v>27.8</v>
      </c>
      <c r="Y25" s="18">
        <f>[21]Dezembro!$C$28</f>
        <v>25.3</v>
      </c>
      <c r="Z25" s="18">
        <f>[21]Dezembro!$C$29</f>
        <v>30.6</v>
      </c>
      <c r="AA25" s="18">
        <f>[21]Dezembro!$C$30</f>
        <v>32.4</v>
      </c>
      <c r="AB25" s="18">
        <f>[21]Dezembro!$C$31</f>
        <v>30.9</v>
      </c>
      <c r="AC25" s="18">
        <f>[21]Dezembro!$C$32</f>
        <v>32.200000000000003</v>
      </c>
      <c r="AD25" s="18">
        <f>[21]Dezembro!$C$33</f>
        <v>32.9</v>
      </c>
      <c r="AE25" s="18">
        <f>[21]Dezembro!$C$34</f>
        <v>32.200000000000003</v>
      </c>
      <c r="AF25" s="18">
        <f>[21]Dezembro!$C$35</f>
        <v>30.8</v>
      </c>
      <c r="AG25" s="47">
        <f t="shared" si="7"/>
        <v>32.9</v>
      </c>
      <c r="AH25" s="49">
        <f t="shared" si="8"/>
        <v>29.561290322580643</v>
      </c>
    </row>
    <row r="26" spans="1:34" ht="17.100000000000001" customHeight="1" x14ac:dyDescent="0.2">
      <c r="A26" s="16" t="s">
        <v>62</v>
      </c>
      <c r="B26" s="18">
        <f>[22]Dezembro!$C$5</f>
        <v>31</v>
      </c>
      <c r="C26" s="18">
        <f>[22]Dezembro!$C$6</f>
        <v>22.5</v>
      </c>
      <c r="D26" s="18">
        <f>[22]Dezembro!$C$7</f>
        <v>26.7</v>
      </c>
      <c r="E26" s="18">
        <f>[22]Dezembro!$C$8</f>
        <v>32.299999999999997</v>
      </c>
      <c r="F26" s="18">
        <f>[22]Dezembro!$C$9</f>
        <v>37</v>
      </c>
      <c r="G26" s="18">
        <f>[22]Dezembro!$C$10</f>
        <v>36</v>
      </c>
      <c r="H26" s="18">
        <f>[22]Dezembro!$C$11</f>
        <v>35.4</v>
      </c>
      <c r="I26" s="18">
        <f>[22]Dezembro!$C$12</f>
        <v>33.9</v>
      </c>
      <c r="J26" s="18">
        <f>[22]Dezembro!$C$13</f>
        <v>34.200000000000003</v>
      </c>
      <c r="K26" s="18">
        <f>[22]Dezembro!$C$14</f>
        <v>36.299999999999997</v>
      </c>
      <c r="L26" s="18">
        <f>[22]Dezembro!$C$15</f>
        <v>36.1</v>
      </c>
      <c r="M26" s="18">
        <f>[22]Dezembro!$C$16</f>
        <v>34.6</v>
      </c>
      <c r="N26" s="18">
        <f>[22]Dezembro!$C$17</f>
        <v>34.4</v>
      </c>
      <c r="O26" s="18">
        <f>[22]Dezembro!$C$18</f>
        <v>34.9</v>
      </c>
      <c r="P26" s="18">
        <f>[22]Dezembro!$C$19</f>
        <v>37.6</v>
      </c>
      <c r="Q26" s="18">
        <f>[22]Dezembro!$C$20</f>
        <v>35.700000000000003</v>
      </c>
      <c r="R26" s="18">
        <f>[22]Dezembro!$C$21</f>
        <v>36.700000000000003</v>
      </c>
      <c r="S26" s="18">
        <f>[22]Dezembro!$C$22</f>
        <v>30.9</v>
      </c>
      <c r="T26" s="18">
        <f>[22]Dezembro!$C$23</f>
        <v>33.9</v>
      </c>
      <c r="U26" s="18">
        <f>[22]Dezembro!$C$24</f>
        <v>33.700000000000003</v>
      </c>
      <c r="V26" s="18">
        <f>[22]Dezembro!$C$25</f>
        <v>30.9</v>
      </c>
      <c r="W26" s="18">
        <f>[22]Dezembro!$C$26</f>
        <v>28.1</v>
      </c>
      <c r="X26" s="18">
        <f>[22]Dezembro!$C$27</f>
        <v>30.4</v>
      </c>
      <c r="Y26" s="18">
        <f>[22]Dezembro!$C$28</f>
        <v>34.4</v>
      </c>
      <c r="Z26" s="18">
        <f>[22]Dezembro!$C$29</f>
        <v>34.799999999999997</v>
      </c>
      <c r="AA26" s="18">
        <f>[22]Dezembro!$C$30</f>
        <v>36.1</v>
      </c>
      <c r="AB26" s="18">
        <f>[22]Dezembro!$C$31</f>
        <v>36.299999999999997</v>
      </c>
      <c r="AC26" s="18">
        <f>[22]Dezembro!$C$32</f>
        <v>36.799999999999997</v>
      </c>
      <c r="AD26" s="18">
        <f>[22]Dezembro!$C$33</f>
        <v>37.5</v>
      </c>
      <c r="AE26" s="18">
        <f>[22]Dezembro!$C$34</f>
        <v>37.799999999999997</v>
      </c>
      <c r="AF26" s="18">
        <f>[22]Dezembro!$C$35</f>
        <v>37.6</v>
      </c>
      <c r="AG26" s="47">
        <f t="shared" si="7"/>
        <v>37.799999999999997</v>
      </c>
      <c r="AH26" s="49">
        <f t="shared" si="8"/>
        <v>34.016129032258057</v>
      </c>
    </row>
    <row r="27" spans="1:34" ht="17.100000000000001" customHeight="1" x14ac:dyDescent="0.2">
      <c r="A27" s="16" t="s">
        <v>17</v>
      </c>
      <c r="B27" s="18">
        <f>[23]Dezembro!$C$5</f>
        <v>32</v>
      </c>
      <c r="C27" s="18">
        <f>[23]Dezembro!$C$6</f>
        <v>26</v>
      </c>
      <c r="D27" s="18">
        <f>[23]Dezembro!$C$7</f>
        <v>27.1</v>
      </c>
      <c r="E27" s="18">
        <f>[23]Dezembro!$C$8</f>
        <v>32.700000000000003</v>
      </c>
      <c r="F27" s="18">
        <f>[23]Dezembro!$C$9</f>
        <v>30.3</v>
      </c>
      <c r="G27" s="18">
        <f>[23]Dezembro!$C$10</f>
        <v>32.299999999999997</v>
      </c>
      <c r="H27" s="18">
        <f>[23]Dezembro!$C$11</f>
        <v>32.9</v>
      </c>
      <c r="I27" s="18">
        <f>[23]Dezembro!$C$12</f>
        <v>31.7</v>
      </c>
      <c r="J27" s="18">
        <f>[23]Dezembro!$C$13</f>
        <v>31</v>
      </c>
      <c r="K27" s="18">
        <f>[23]Dezembro!$C$14</f>
        <v>32.9</v>
      </c>
      <c r="L27" s="18">
        <f>[23]Dezembro!$C$15</f>
        <v>32.6</v>
      </c>
      <c r="M27" s="18">
        <f>[23]Dezembro!$C$16</f>
        <v>32.5</v>
      </c>
      <c r="N27" s="18">
        <f>[23]Dezembro!$C$17</f>
        <v>30.8</v>
      </c>
      <c r="O27" s="18">
        <f>[23]Dezembro!$C$18</f>
        <v>33.4</v>
      </c>
      <c r="P27" s="18">
        <f>[23]Dezembro!$C$19</f>
        <v>33.700000000000003</v>
      </c>
      <c r="Q27" s="18">
        <f>[23]Dezembro!$C$20</f>
        <v>33</v>
      </c>
      <c r="R27" s="18">
        <f>[23]Dezembro!$C$21</f>
        <v>31.6</v>
      </c>
      <c r="S27" s="18">
        <f>[23]Dezembro!$C$22</f>
        <v>31.1</v>
      </c>
      <c r="T27" s="18">
        <f>[23]Dezembro!$C$23</f>
        <v>33.299999999999997</v>
      </c>
      <c r="U27" s="18">
        <f>[23]Dezembro!$C$24</f>
        <v>33</v>
      </c>
      <c r="V27" s="18">
        <f>[23]Dezembro!$C$25</f>
        <v>32.4</v>
      </c>
      <c r="W27" s="18">
        <f>[23]Dezembro!$C$26</f>
        <v>26.4</v>
      </c>
      <c r="X27" s="18">
        <f>[23]Dezembro!$C$27</f>
        <v>29.3</v>
      </c>
      <c r="Y27" s="18">
        <f>[23]Dezembro!$C$28</f>
        <v>28.5</v>
      </c>
      <c r="Z27" s="18">
        <f>[23]Dezembro!$C$29</f>
        <v>33</v>
      </c>
      <c r="AA27" s="18">
        <f>[23]Dezembro!$C$30</f>
        <v>33.1</v>
      </c>
      <c r="AB27" s="18">
        <f>[23]Dezembro!$C$31</f>
        <v>34.5</v>
      </c>
      <c r="AC27" s="18">
        <f>[23]Dezembro!$C$32</f>
        <v>34.700000000000003</v>
      </c>
      <c r="AD27" s="18">
        <f>[23]Dezembro!$C$33</f>
        <v>34.1</v>
      </c>
      <c r="AE27" s="18">
        <f>[23]Dezembro!$C$34</f>
        <v>33.700000000000003</v>
      </c>
      <c r="AF27" s="18">
        <f>[23]Dezembro!$C$35</f>
        <v>32.799999999999997</v>
      </c>
      <c r="AG27" s="47">
        <f t="shared" si="7"/>
        <v>34.700000000000003</v>
      </c>
      <c r="AH27" s="49">
        <f t="shared" si="8"/>
        <v>31.819354838709678</v>
      </c>
    </row>
    <row r="28" spans="1:34" ht="17.100000000000001" customHeight="1" x14ac:dyDescent="0.2">
      <c r="A28" s="16" t="s">
        <v>18</v>
      </c>
      <c r="B28" s="18">
        <f>[24]Dezembro!$C$5</f>
        <v>27.8</v>
      </c>
      <c r="C28" s="18">
        <f>[24]Dezembro!$C$6</f>
        <v>24.8</v>
      </c>
      <c r="D28" s="18">
        <f>[24]Dezembro!$C$7</f>
        <v>27.4</v>
      </c>
      <c r="E28" s="18">
        <f>[24]Dezembro!$C$8</f>
        <v>27.9</v>
      </c>
      <c r="F28" s="18">
        <f>[24]Dezembro!$C$9</f>
        <v>28.7</v>
      </c>
      <c r="G28" s="18">
        <f>[24]Dezembro!$C$10</f>
        <v>29</v>
      </c>
      <c r="H28" s="18">
        <f>[24]Dezembro!$C$11</f>
        <v>26.4</v>
      </c>
      <c r="I28" s="18">
        <f>[24]Dezembro!$C$12</f>
        <v>27.4</v>
      </c>
      <c r="J28" s="18">
        <f>[24]Dezembro!$C$13</f>
        <v>26.2</v>
      </c>
      <c r="K28" s="18">
        <f>[24]Dezembro!$C$14</f>
        <v>28.6</v>
      </c>
      <c r="L28" s="18">
        <f>[24]Dezembro!$C$15</f>
        <v>25.9</v>
      </c>
      <c r="M28" s="18">
        <f>[24]Dezembro!$C$16</f>
        <v>25.9</v>
      </c>
      <c r="N28" s="18" t="str">
        <f>[24]Dezembro!$C$17</f>
        <v>*</v>
      </c>
      <c r="O28" s="18">
        <f>[24]Dezembro!$C$18</f>
        <v>30.4</v>
      </c>
      <c r="P28" s="18">
        <f>[24]Dezembro!$C$19</f>
        <v>29.4</v>
      </c>
      <c r="Q28" s="18">
        <f>[24]Dezembro!$C$20</f>
        <v>30</v>
      </c>
      <c r="R28" s="18">
        <f>[24]Dezembro!$C$21</f>
        <v>28.1</v>
      </c>
      <c r="S28" s="18">
        <f>[24]Dezembro!$C$22</f>
        <v>27.6</v>
      </c>
      <c r="T28" s="18">
        <f>[24]Dezembro!$C$23</f>
        <v>28</v>
      </c>
      <c r="U28" s="18" t="str">
        <f>[24]Dezembro!$C$24</f>
        <v>*</v>
      </c>
      <c r="V28" s="18">
        <f>[24]Dezembro!$C$25</f>
        <v>27.8</v>
      </c>
      <c r="W28" s="18" t="str">
        <f>[24]Dezembro!$C$26</f>
        <v>*</v>
      </c>
      <c r="X28" s="18">
        <f>[24]Dezembro!$C$27</f>
        <v>26.5</v>
      </c>
      <c r="Y28" s="18">
        <f>[24]Dezembro!$C$28</f>
        <v>27.4</v>
      </c>
      <c r="Z28" s="18">
        <f>[24]Dezembro!$C$29</f>
        <v>27.5</v>
      </c>
      <c r="AA28" s="18">
        <f>[24]Dezembro!$C$30</f>
        <v>26.1</v>
      </c>
      <c r="AB28" s="18" t="str">
        <f>[24]Dezembro!$C$31</f>
        <v>*</v>
      </c>
      <c r="AC28" s="18" t="str">
        <f>[24]Dezembro!$C$32</f>
        <v>*</v>
      </c>
      <c r="AD28" s="18" t="str">
        <f>[24]Dezembro!$C$33</f>
        <v>*</v>
      </c>
      <c r="AE28" s="18" t="str">
        <f>[24]Dezembro!$C$34</f>
        <v>*</v>
      </c>
      <c r="AF28" s="18" t="str">
        <f>[24]Dezembro!$C$35</f>
        <v>*</v>
      </c>
      <c r="AG28" s="47">
        <f t="shared" si="7"/>
        <v>30.4</v>
      </c>
      <c r="AH28" s="49">
        <f t="shared" si="8"/>
        <v>27.599999999999998</v>
      </c>
    </row>
    <row r="29" spans="1:34" ht="17.100000000000001" customHeight="1" x14ac:dyDescent="0.2">
      <c r="A29" s="16" t="s">
        <v>19</v>
      </c>
      <c r="B29" s="18">
        <f>[25]Dezembro!$C$5</f>
        <v>28.8</v>
      </c>
      <c r="C29" s="18">
        <f>[25]Dezembro!$C$6</f>
        <v>25.1</v>
      </c>
      <c r="D29" s="18">
        <f>[25]Dezembro!$C$7</f>
        <v>26.5</v>
      </c>
      <c r="E29" s="18">
        <f>[25]Dezembro!$C$8</f>
        <v>30.4</v>
      </c>
      <c r="F29" s="18">
        <f>[25]Dezembro!$C$9</f>
        <v>30.3</v>
      </c>
      <c r="G29" s="18">
        <f>[25]Dezembro!$C$10</f>
        <v>31.7</v>
      </c>
      <c r="H29" s="18">
        <f>[25]Dezembro!$C$11</f>
        <v>33.200000000000003</v>
      </c>
      <c r="I29" s="18">
        <f>[25]Dezembro!$C$12</f>
        <v>31</v>
      </c>
      <c r="J29" s="18">
        <f>[25]Dezembro!$C$13</f>
        <v>29.2</v>
      </c>
      <c r="K29" s="18">
        <f>[25]Dezembro!$C$14</f>
        <v>30.5</v>
      </c>
      <c r="L29" s="18">
        <f>[25]Dezembro!$C$15</f>
        <v>32.9</v>
      </c>
      <c r="M29" s="18">
        <f>[25]Dezembro!$C$16</f>
        <v>32.700000000000003</v>
      </c>
      <c r="N29" s="18">
        <f>[25]Dezembro!$C$17</f>
        <v>31.2</v>
      </c>
      <c r="O29" s="18">
        <f>[25]Dezembro!$C$18</f>
        <v>32.4</v>
      </c>
      <c r="P29" s="18">
        <f>[25]Dezembro!$C$19</f>
        <v>31.9</v>
      </c>
      <c r="Q29" s="18">
        <f>[25]Dezembro!$C$20</f>
        <v>31.2</v>
      </c>
      <c r="R29" s="18">
        <f>[25]Dezembro!$C$21</f>
        <v>26.7</v>
      </c>
      <c r="S29" s="18">
        <f>[25]Dezembro!$C$22</f>
        <v>29.1</v>
      </c>
      <c r="T29" s="18">
        <f>[25]Dezembro!$C$23</f>
        <v>33.200000000000003</v>
      </c>
      <c r="U29" s="18">
        <f>[25]Dezembro!$C$24</f>
        <v>33.6</v>
      </c>
      <c r="V29" s="18">
        <f>[25]Dezembro!$C$25</f>
        <v>30.7</v>
      </c>
      <c r="W29" s="18">
        <f>[25]Dezembro!$C$26</f>
        <v>25.8</v>
      </c>
      <c r="X29" s="18">
        <f>[25]Dezembro!$C$27</f>
        <v>28.5</v>
      </c>
      <c r="Y29" s="18">
        <f>[25]Dezembro!$C$28</f>
        <v>25.6</v>
      </c>
      <c r="Z29" s="18">
        <f>[25]Dezembro!$C$29</f>
        <v>31.5</v>
      </c>
      <c r="AA29" s="18">
        <f>[25]Dezembro!$C$30</f>
        <v>34.299999999999997</v>
      </c>
      <c r="AB29" s="18">
        <f>[25]Dezembro!$C$31</f>
        <v>31.5</v>
      </c>
      <c r="AC29" s="18">
        <f>[25]Dezembro!$C$32</f>
        <v>34.299999999999997</v>
      </c>
      <c r="AD29" s="18">
        <f>[25]Dezembro!$C$33</f>
        <v>34</v>
      </c>
      <c r="AE29" s="18">
        <f>[25]Dezembro!$C$34</f>
        <v>33.799999999999997</v>
      </c>
      <c r="AF29" s="18">
        <f>[25]Dezembro!$C$35</f>
        <v>33.799999999999997</v>
      </c>
      <c r="AG29" s="47">
        <f t="shared" si="7"/>
        <v>34.299999999999997</v>
      </c>
      <c r="AH29" s="49">
        <f t="shared" si="8"/>
        <v>30.819354838709675</v>
      </c>
    </row>
    <row r="30" spans="1:34" ht="17.100000000000001" customHeight="1" x14ac:dyDescent="0.2">
      <c r="A30" s="16" t="s">
        <v>31</v>
      </c>
      <c r="B30" s="18">
        <f>[26]Dezembro!$C$5</f>
        <v>30.9</v>
      </c>
      <c r="C30" s="18">
        <f>[26]Dezembro!$C$6</f>
        <v>25.5</v>
      </c>
      <c r="D30" s="18">
        <f>[26]Dezembro!$C$7</f>
        <v>28.1</v>
      </c>
      <c r="E30" s="18">
        <f>[26]Dezembro!$C$8</f>
        <v>31.6</v>
      </c>
      <c r="F30" s="18">
        <f>[26]Dezembro!$C$9</f>
        <v>30.8</v>
      </c>
      <c r="G30" s="18">
        <f>[26]Dezembro!$C$10</f>
        <v>32.700000000000003</v>
      </c>
      <c r="H30" s="18">
        <f>[26]Dezembro!$C$11</f>
        <v>31.5</v>
      </c>
      <c r="I30" s="18">
        <f>[26]Dezembro!$C$12</f>
        <v>30.1</v>
      </c>
      <c r="J30" s="18">
        <f>[26]Dezembro!$C$13</f>
        <v>28.9</v>
      </c>
      <c r="K30" s="18">
        <f>[26]Dezembro!$C$14</f>
        <v>31.7</v>
      </c>
      <c r="L30" s="18">
        <f>[26]Dezembro!$C$15</f>
        <v>31.4</v>
      </c>
      <c r="M30" s="18">
        <f>[26]Dezembro!$C$16</f>
        <v>30.6</v>
      </c>
      <c r="N30" s="18">
        <f>[26]Dezembro!$C$17</f>
        <v>30.7</v>
      </c>
      <c r="O30" s="18">
        <f>[26]Dezembro!$C$18</f>
        <v>31.7</v>
      </c>
      <c r="P30" s="18">
        <f>[26]Dezembro!$C$19</f>
        <v>34.1</v>
      </c>
      <c r="Q30" s="18">
        <f>[26]Dezembro!$C$20</f>
        <v>32.799999999999997</v>
      </c>
      <c r="R30" s="18">
        <f>[26]Dezembro!$C$21</f>
        <v>30.1</v>
      </c>
      <c r="S30" s="18">
        <f>[26]Dezembro!$C$22</f>
        <v>31.7</v>
      </c>
      <c r="T30" s="18">
        <f>[26]Dezembro!$C$23</f>
        <v>31.8</v>
      </c>
      <c r="U30" s="18">
        <f>[26]Dezembro!$C$24</f>
        <v>29.2</v>
      </c>
      <c r="V30" s="18">
        <f>[26]Dezembro!$C$25</f>
        <v>29.7</v>
      </c>
      <c r="W30" s="18">
        <f>[26]Dezembro!$C$26</f>
        <v>25.8</v>
      </c>
      <c r="X30" s="18">
        <f>[26]Dezembro!$C$27</f>
        <v>28.3</v>
      </c>
      <c r="Y30" s="18">
        <f>[26]Dezembro!$C$28</f>
        <v>29.6</v>
      </c>
      <c r="Z30" s="18">
        <f>[26]Dezembro!$C$29</f>
        <v>31</v>
      </c>
      <c r="AA30" s="18">
        <f>[26]Dezembro!$C$30</f>
        <v>32.700000000000003</v>
      </c>
      <c r="AB30" s="18">
        <f>[26]Dezembro!$C$31</f>
        <v>33.799999999999997</v>
      </c>
      <c r="AC30" s="18">
        <f>[26]Dezembro!$C$32</f>
        <v>33.700000000000003</v>
      </c>
      <c r="AD30" s="18">
        <f>[26]Dezembro!$C$33</f>
        <v>33.200000000000003</v>
      </c>
      <c r="AE30" s="18">
        <f>[26]Dezembro!$C$34</f>
        <v>33</v>
      </c>
      <c r="AF30" s="18">
        <f>[26]Dezembro!$C$35</f>
        <v>32</v>
      </c>
      <c r="AG30" s="47">
        <f t="shared" si="7"/>
        <v>34.1</v>
      </c>
      <c r="AH30" s="49">
        <f t="shared" si="8"/>
        <v>30.925806451612907</v>
      </c>
    </row>
    <row r="31" spans="1:34" ht="17.100000000000001" customHeight="1" x14ac:dyDescent="0.2">
      <c r="A31" s="16" t="s">
        <v>51</v>
      </c>
      <c r="B31" s="18">
        <f>[27]Dezembro!$C$5</f>
        <v>32.6</v>
      </c>
      <c r="C31" s="18">
        <f>[27]Dezembro!$C$6</f>
        <v>24.6</v>
      </c>
      <c r="D31" s="18">
        <f>[27]Dezembro!$C$7</f>
        <v>27.7</v>
      </c>
      <c r="E31" s="18">
        <f>[27]Dezembro!$C$8</f>
        <v>29.5</v>
      </c>
      <c r="F31" s="18">
        <f>[27]Dezembro!$C$9</f>
        <v>29.9</v>
      </c>
      <c r="G31" s="18">
        <f>[27]Dezembro!$C$10</f>
        <v>28.9</v>
      </c>
      <c r="H31" s="18">
        <f>[27]Dezembro!$C$11</f>
        <v>29.6</v>
      </c>
      <c r="I31" s="18">
        <f>[27]Dezembro!$C$12</f>
        <v>28.5</v>
      </c>
      <c r="J31" s="18">
        <f>[27]Dezembro!$C$13</f>
        <v>27.4</v>
      </c>
      <c r="K31" s="18">
        <f>[27]Dezembro!$C$14</f>
        <v>29.7</v>
      </c>
      <c r="L31" s="18">
        <f>[27]Dezembro!$C$15</f>
        <v>29.3</v>
      </c>
      <c r="M31" s="18">
        <f>[27]Dezembro!$C$16</f>
        <v>26.4</v>
      </c>
      <c r="N31" s="18">
        <f>[27]Dezembro!$C$17</f>
        <v>29.1</v>
      </c>
      <c r="O31" s="18">
        <f>[27]Dezembro!$C$18</f>
        <v>31.4</v>
      </c>
      <c r="P31" s="18">
        <f>[27]Dezembro!$C$19</f>
        <v>31</v>
      </c>
      <c r="Q31" s="18">
        <f>[27]Dezembro!$C$20</f>
        <v>31.1</v>
      </c>
      <c r="R31" s="18">
        <f>[27]Dezembro!$C$21</f>
        <v>26.4</v>
      </c>
      <c r="S31" s="18">
        <f>[27]Dezembro!$C$22</f>
        <v>30.1</v>
      </c>
      <c r="T31" s="18">
        <f>[27]Dezembro!$C$23</f>
        <v>30</v>
      </c>
      <c r="U31" s="18">
        <f>[27]Dezembro!$C$24</f>
        <v>29.3</v>
      </c>
      <c r="V31" s="18">
        <f>[27]Dezembro!$C$25</f>
        <v>30.1</v>
      </c>
      <c r="W31" s="18">
        <f>[27]Dezembro!$C$26</f>
        <v>25.4</v>
      </c>
      <c r="X31" s="18">
        <f>[27]Dezembro!$C$27</f>
        <v>28.1</v>
      </c>
      <c r="Y31" s="18">
        <f>[27]Dezembro!$C$28</f>
        <v>28.7</v>
      </c>
      <c r="Z31" s="18">
        <f>[27]Dezembro!$C$29</f>
        <v>31.1</v>
      </c>
      <c r="AA31" s="18">
        <f>[27]Dezembro!$C$30</f>
        <v>31.6</v>
      </c>
      <c r="AB31" s="18">
        <f>[27]Dezembro!$C$31</f>
        <v>33.700000000000003</v>
      </c>
      <c r="AC31" s="18">
        <f>[27]Dezembro!$C$32</f>
        <v>33.700000000000003</v>
      </c>
      <c r="AD31" s="18">
        <f>[27]Dezembro!$C$33</f>
        <v>33.1</v>
      </c>
      <c r="AE31" s="18">
        <f>[27]Dezembro!$C$34</f>
        <v>32.799999999999997</v>
      </c>
      <c r="AF31" s="18">
        <f>[27]Dezembro!$C$35</f>
        <v>31.4</v>
      </c>
      <c r="AG31" s="47">
        <f>MAX(B31:AF31)</f>
        <v>33.700000000000003</v>
      </c>
      <c r="AH31" s="49">
        <f>AVERAGE(B31:AF31)</f>
        <v>29.748387096774195</v>
      </c>
    </row>
    <row r="32" spans="1:34" ht="17.100000000000001" customHeight="1" x14ac:dyDescent="0.2">
      <c r="A32" s="16" t="s">
        <v>20</v>
      </c>
      <c r="B32" s="18">
        <f>[28]Dezembro!$C$5</f>
        <v>33</v>
      </c>
      <c r="C32" s="18">
        <f>[28]Dezembro!$C$6</f>
        <v>34</v>
      </c>
      <c r="D32" s="18">
        <f>[28]Dezembro!$C$7</f>
        <v>31.7</v>
      </c>
      <c r="E32" s="18">
        <f>[28]Dezembro!$C$8</f>
        <v>32.299999999999997</v>
      </c>
      <c r="F32" s="18">
        <f>[28]Dezembro!$C$9</f>
        <v>31.1</v>
      </c>
      <c r="G32" s="18">
        <f>[28]Dezembro!$C$10</f>
        <v>32</v>
      </c>
      <c r="H32" s="18">
        <f>[28]Dezembro!$C$11</f>
        <v>34</v>
      </c>
      <c r="I32" s="18">
        <f>[28]Dezembro!$C$12</f>
        <v>32</v>
      </c>
      <c r="J32" s="18">
        <f>[28]Dezembro!$C$13</f>
        <v>31.9</v>
      </c>
      <c r="K32" s="18">
        <f>[28]Dezembro!$C$14</f>
        <v>30</v>
      </c>
      <c r="L32" s="18">
        <f>[28]Dezembro!$C$15</f>
        <v>33.1</v>
      </c>
      <c r="M32" s="18">
        <f>[28]Dezembro!$C$16</f>
        <v>30.9</v>
      </c>
      <c r="N32" s="18">
        <f>[28]Dezembro!$C$17</f>
        <v>30.1</v>
      </c>
      <c r="O32" s="18">
        <f>[28]Dezembro!$C$18</f>
        <v>35</v>
      </c>
      <c r="P32" s="18">
        <f>[28]Dezembro!$C$19</f>
        <v>33.799999999999997</v>
      </c>
      <c r="Q32" s="18">
        <f>[28]Dezembro!$C$20</f>
        <v>34.200000000000003</v>
      </c>
      <c r="R32" s="18">
        <f>[28]Dezembro!$C$21</f>
        <v>34.6</v>
      </c>
      <c r="S32" s="18">
        <f>[28]Dezembro!$C$22</f>
        <v>32.6</v>
      </c>
      <c r="T32" s="18">
        <f>[28]Dezembro!$C$23</f>
        <v>34.799999999999997</v>
      </c>
      <c r="U32" s="18">
        <f>[28]Dezembro!$C$24</f>
        <v>33.5</v>
      </c>
      <c r="V32" s="18">
        <f>[28]Dezembro!$C$25</f>
        <v>31.4</v>
      </c>
      <c r="W32" s="18">
        <f>[28]Dezembro!$C$26</f>
        <v>33.1</v>
      </c>
      <c r="X32" s="18">
        <f>[28]Dezembro!$C$27</f>
        <v>32</v>
      </c>
      <c r="Y32" s="18">
        <f>[28]Dezembro!$C$28</f>
        <v>31.1</v>
      </c>
      <c r="Z32" s="18">
        <f>[28]Dezembro!$C$29</f>
        <v>34.799999999999997</v>
      </c>
      <c r="AA32" s="18">
        <f>[28]Dezembro!$C$30</f>
        <v>36</v>
      </c>
      <c r="AB32" s="18">
        <f>[28]Dezembro!$C$31</f>
        <v>36.1</v>
      </c>
      <c r="AC32" s="18">
        <f>[28]Dezembro!$C$32</f>
        <v>37.4</v>
      </c>
      <c r="AD32" s="18">
        <f>[28]Dezembro!$C$33</f>
        <v>35.700000000000003</v>
      </c>
      <c r="AE32" s="18">
        <f>[28]Dezembro!$C$34</f>
        <v>35.6</v>
      </c>
      <c r="AF32" s="18">
        <f>[28]Dezembro!$C$35</f>
        <v>34.9</v>
      </c>
      <c r="AG32" s="47">
        <f>MAX(B32:AF32)</f>
        <v>37.4</v>
      </c>
      <c r="AH32" s="49">
        <f>AVERAGE(B32:AF32)</f>
        <v>33.312903225806451</v>
      </c>
    </row>
    <row r="33" spans="1:34" s="5" customFormat="1" ht="17.100000000000001" customHeight="1" x14ac:dyDescent="0.2">
      <c r="A33" s="38" t="s">
        <v>33</v>
      </c>
      <c r="B33" s="39">
        <f t="shared" ref="B33:AG33" si="9">MAX(B5:B32)</f>
        <v>34.4</v>
      </c>
      <c r="C33" s="39">
        <f t="shared" si="9"/>
        <v>34</v>
      </c>
      <c r="D33" s="39">
        <f t="shared" si="9"/>
        <v>31.9</v>
      </c>
      <c r="E33" s="39">
        <f t="shared" si="9"/>
        <v>34.200000000000003</v>
      </c>
      <c r="F33" s="39">
        <f t="shared" si="9"/>
        <v>37</v>
      </c>
      <c r="G33" s="39">
        <f t="shared" si="9"/>
        <v>36</v>
      </c>
      <c r="H33" s="39">
        <f t="shared" si="9"/>
        <v>35.4</v>
      </c>
      <c r="I33" s="39">
        <f t="shared" si="9"/>
        <v>33.9</v>
      </c>
      <c r="J33" s="39">
        <f t="shared" si="9"/>
        <v>34.200000000000003</v>
      </c>
      <c r="K33" s="39">
        <f t="shared" si="9"/>
        <v>36.299999999999997</v>
      </c>
      <c r="L33" s="39">
        <f t="shared" si="9"/>
        <v>36.1</v>
      </c>
      <c r="M33" s="39">
        <f t="shared" si="9"/>
        <v>34.6</v>
      </c>
      <c r="N33" s="39">
        <f t="shared" si="9"/>
        <v>34.4</v>
      </c>
      <c r="O33" s="39">
        <f t="shared" si="9"/>
        <v>35.9</v>
      </c>
      <c r="P33" s="39">
        <f t="shared" si="9"/>
        <v>37.6</v>
      </c>
      <c r="Q33" s="39">
        <f t="shared" si="9"/>
        <v>35.700000000000003</v>
      </c>
      <c r="R33" s="39">
        <f t="shared" si="9"/>
        <v>36.700000000000003</v>
      </c>
      <c r="S33" s="39">
        <f t="shared" si="9"/>
        <v>34.5</v>
      </c>
      <c r="T33" s="39">
        <f t="shared" si="9"/>
        <v>34.799999999999997</v>
      </c>
      <c r="U33" s="39">
        <f t="shared" si="9"/>
        <v>35</v>
      </c>
      <c r="V33" s="39">
        <f t="shared" si="9"/>
        <v>33.9</v>
      </c>
      <c r="W33" s="39">
        <f t="shared" si="9"/>
        <v>33.1</v>
      </c>
      <c r="X33" s="39">
        <f t="shared" si="9"/>
        <v>33</v>
      </c>
      <c r="Y33" s="39">
        <f t="shared" si="9"/>
        <v>34.4</v>
      </c>
      <c r="Z33" s="39">
        <f t="shared" si="9"/>
        <v>34.799999999999997</v>
      </c>
      <c r="AA33" s="39">
        <f t="shared" si="9"/>
        <v>36.200000000000003</v>
      </c>
      <c r="AB33" s="39">
        <f t="shared" si="9"/>
        <v>36.6</v>
      </c>
      <c r="AC33" s="39">
        <f t="shared" si="9"/>
        <v>37.4</v>
      </c>
      <c r="AD33" s="39">
        <f t="shared" si="9"/>
        <v>37.5</v>
      </c>
      <c r="AE33" s="39">
        <f t="shared" si="9"/>
        <v>37.799999999999997</v>
      </c>
      <c r="AF33" s="39">
        <f t="shared" si="9"/>
        <v>37.6</v>
      </c>
      <c r="AG33" s="47">
        <f t="shared" si="9"/>
        <v>37.799999999999997</v>
      </c>
      <c r="AH33" s="49">
        <f>AVERAGE(AH5:AH32)</f>
        <v>31.543087557603688</v>
      </c>
    </row>
    <row r="34" spans="1:34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1"/>
      <c r="AH34" s="14"/>
    </row>
    <row r="35" spans="1:34" x14ac:dyDescent="0.2">
      <c r="C35" s="31"/>
      <c r="D35" s="31" t="s">
        <v>53</v>
      </c>
      <c r="E35" s="31"/>
      <c r="F35" s="31"/>
      <c r="G35" s="31"/>
      <c r="N35" s="2" t="s">
        <v>54</v>
      </c>
      <c r="Y35" s="2" t="s">
        <v>58</v>
      </c>
    </row>
    <row r="36" spans="1:34" x14ac:dyDescent="0.2">
      <c r="K36" s="32"/>
      <c r="L36" s="32"/>
      <c r="M36" s="32"/>
      <c r="N36" s="32" t="s">
        <v>55</v>
      </c>
      <c r="O36" s="32"/>
      <c r="P36" s="32"/>
      <c r="Q36" s="32"/>
      <c r="Y36" s="32" t="s">
        <v>59</v>
      </c>
      <c r="Z36" s="32"/>
      <c r="AA36" s="32"/>
    </row>
    <row r="37" spans="1:34" x14ac:dyDescent="0.2">
      <c r="A37" s="74"/>
    </row>
    <row r="39" spans="1:34" x14ac:dyDescent="0.2">
      <c r="AF39" s="2" t="s">
        <v>52</v>
      </c>
    </row>
    <row r="43" spans="1:34" x14ac:dyDescent="0.2">
      <c r="J43" s="2" t="s">
        <v>52</v>
      </c>
    </row>
    <row r="44" spans="1:34" x14ac:dyDescent="0.2">
      <c r="N44" s="2" t="s">
        <v>52</v>
      </c>
    </row>
    <row r="45" spans="1:34" x14ac:dyDescent="0.2">
      <c r="V45" s="2" t="s">
        <v>52</v>
      </c>
    </row>
    <row r="48" spans="1:34" x14ac:dyDescent="0.2">
      <c r="K48" s="2" t="s">
        <v>52</v>
      </c>
    </row>
  </sheetData>
  <mergeCells count="34"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N3:N4"/>
    <mergeCell ref="H3:H4"/>
    <mergeCell ref="AF3:AF4"/>
    <mergeCell ref="F3:F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2:A4"/>
    <mergeCell ref="C3:C4"/>
    <mergeCell ref="D3:D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zoomScale="90" zoomScaleNormal="90" workbookViewId="0">
      <selection activeCell="AG5" sqref="AG5:AG33"/>
    </sheetView>
  </sheetViews>
  <sheetFormatPr defaultRowHeight="12.75" x14ac:dyDescent="0.2"/>
  <cols>
    <col min="1" max="1" width="19.28515625" style="2" customWidth="1"/>
    <col min="2" max="13" width="5.28515625" style="2" customWidth="1"/>
    <col min="14" max="14" width="5.42578125" style="2" customWidth="1"/>
    <col min="15" max="16" width="5.140625" style="2" customWidth="1"/>
    <col min="17" max="17" width="5" style="2" customWidth="1"/>
    <col min="18" max="18" width="5.140625" style="2" customWidth="1"/>
    <col min="19" max="19" width="5.28515625" style="2" customWidth="1"/>
    <col min="20" max="20" width="5" style="2" customWidth="1"/>
    <col min="21" max="21" width="5.28515625" style="2" customWidth="1"/>
    <col min="22" max="23" width="5" style="2" customWidth="1"/>
    <col min="24" max="24" width="5.42578125" style="2" bestFit="1" customWidth="1"/>
    <col min="25" max="25" width="5.140625" style="2" customWidth="1"/>
    <col min="26" max="29" width="5" style="2" customWidth="1"/>
    <col min="30" max="30" width="5.140625" style="2" customWidth="1"/>
    <col min="31" max="32" width="5.42578125" style="2" customWidth="1"/>
    <col min="33" max="33" width="6.7109375" style="9" customWidth="1"/>
    <col min="34" max="34" width="6.85546875" style="1" customWidth="1"/>
  </cols>
  <sheetData>
    <row r="1" spans="1:34" ht="20.100000000000001" customHeight="1" x14ac:dyDescent="0.2">
      <c r="A1" s="90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4" s="4" customFormat="1" ht="20.100000000000001" customHeight="1" x14ac:dyDescent="0.2">
      <c r="A2" s="89" t="s">
        <v>21</v>
      </c>
      <c r="B2" s="87" t="s">
        <v>61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</row>
    <row r="3" spans="1:34" s="5" customFormat="1" ht="20.100000000000001" customHeight="1" x14ac:dyDescent="0.2">
      <c r="A3" s="89"/>
      <c r="B3" s="86">
        <v>1</v>
      </c>
      <c r="C3" s="86">
        <f>SUM(B3+1)</f>
        <v>2</v>
      </c>
      <c r="D3" s="86">
        <f t="shared" ref="D3:AD3" si="0">SUM(C3+1)</f>
        <v>3</v>
      </c>
      <c r="E3" s="86">
        <f t="shared" si="0"/>
        <v>4</v>
      </c>
      <c r="F3" s="86">
        <f t="shared" si="0"/>
        <v>5</v>
      </c>
      <c r="G3" s="86">
        <f t="shared" si="0"/>
        <v>6</v>
      </c>
      <c r="H3" s="86">
        <f t="shared" si="0"/>
        <v>7</v>
      </c>
      <c r="I3" s="86">
        <f t="shared" si="0"/>
        <v>8</v>
      </c>
      <c r="J3" s="86">
        <f t="shared" si="0"/>
        <v>9</v>
      </c>
      <c r="K3" s="86">
        <f t="shared" si="0"/>
        <v>10</v>
      </c>
      <c r="L3" s="86">
        <f t="shared" si="0"/>
        <v>11</v>
      </c>
      <c r="M3" s="86">
        <f t="shared" si="0"/>
        <v>12</v>
      </c>
      <c r="N3" s="86">
        <f t="shared" si="0"/>
        <v>13</v>
      </c>
      <c r="O3" s="86">
        <f t="shared" si="0"/>
        <v>14</v>
      </c>
      <c r="P3" s="86">
        <f t="shared" si="0"/>
        <v>15</v>
      </c>
      <c r="Q3" s="86">
        <f t="shared" si="0"/>
        <v>16</v>
      </c>
      <c r="R3" s="86">
        <f t="shared" si="0"/>
        <v>17</v>
      </c>
      <c r="S3" s="86">
        <f t="shared" si="0"/>
        <v>18</v>
      </c>
      <c r="T3" s="86">
        <f t="shared" si="0"/>
        <v>19</v>
      </c>
      <c r="U3" s="86">
        <f t="shared" si="0"/>
        <v>20</v>
      </c>
      <c r="V3" s="86">
        <f t="shared" si="0"/>
        <v>21</v>
      </c>
      <c r="W3" s="86">
        <f t="shared" si="0"/>
        <v>22</v>
      </c>
      <c r="X3" s="86">
        <f t="shared" si="0"/>
        <v>23</v>
      </c>
      <c r="Y3" s="86">
        <f t="shared" si="0"/>
        <v>24</v>
      </c>
      <c r="Z3" s="86">
        <f t="shared" si="0"/>
        <v>25</v>
      </c>
      <c r="AA3" s="86">
        <f t="shared" si="0"/>
        <v>26</v>
      </c>
      <c r="AB3" s="86">
        <f t="shared" si="0"/>
        <v>27</v>
      </c>
      <c r="AC3" s="86">
        <f t="shared" si="0"/>
        <v>28</v>
      </c>
      <c r="AD3" s="86">
        <f t="shared" si="0"/>
        <v>29</v>
      </c>
      <c r="AE3" s="86">
        <v>30</v>
      </c>
      <c r="AF3" s="86">
        <v>31</v>
      </c>
      <c r="AG3" s="45" t="s">
        <v>42</v>
      </c>
      <c r="AH3" s="50" t="s">
        <v>40</v>
      </c>
    </row>
    <row r="4" spans="1:34" s="5" customFormat="1" ht="20.100000000000001" customHeight="1" x14ac:dyDescent="0.2">
      <c r="A4" s="89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45" t="s">
        <v>39</v>
      </c>
      <c r="AH4" s="50" t="s">
        <v>39</v>
      </c>
    </row>
    <row r="5" spans="1:34" s="5" customFormat="1" ht="20.100000000000001" customHeight="1" x14ac:dyDescent="0.2">
      <c r="A5" s="16" t="s">
        <v>47</v>
      </c>
      <c r="B5" s="17">
        <f>[1]Dezembro!$D$5</f>
        <v>21.6</v>
      </c>
      <c r="C5" s="17">
        <f>[1]Dezembro!$D$6</f>
        <v>22.9</v>
      </c>
      <c r="D5" s="17">
        <f>[1]Dezembro!$D$7</f>
        <v>22.5</v>
      </c>
      <c r="E5" s="17">
        <f>[1]Dezembro!$D$8</f>
        <v>22.8</v>
      </c>
      <c r="F5" s="17">
        <f>[1]Dezembro!$D$9</f>
        <v>20.100000000000001</v>
      </c>
      <c r="G5" s="17">
        <f>[1]Dezembro!$D$10</f>
        <v>21.4</v>
      </c>
      <c r="H5" s="17">
        <f>[1]Dezembro!$D$11</f>
        <v>20.9</v>
      </c>
      <c r="I5" s="17">
        <f>[1]Dezembro!$D$12</f>
        <v>20.9</v>
      </c>
      <c r="J5" s="17">
        <f>[1]Dezembro!$D$13</f>
        <v>21.5</v>
      </c>
      <c r="K5" s="17">
        <f>[1]Dezembro!$D$14</f>
        <v>21.6</v>
      </c>
      <c r="L5" s="17">
        <f>[1]Dezembro!$D$15</f>
        <v>21.4</v>
      </c>
      <c r="M5" s="17">
        <f>[1]Dezembro!$D$16</f>
        <v>22.9</v>
      </c>
      <c r="N5" s="17">
        <f>[1]Dezembro!$D$17</f>
        <v>20.7</v>
      </c>
      <c r="O5" s="17">
        <f>[1]Dezembro!$D$18</f>
        <v>22.3</v>
      </c>
      <c r="P5" s="17">
        <f>[1]Dezembro!$D$19</f>
        <v>22.3</v>
      </c>
      <c r="Q5" s="17">
        <f>[1]Dezembro!$D$20</f>
        <v>21.5</v>
      </c>
      <c r="R5" s="17">
        <f>[1]Dezembro!$D$21</f>
        <v>22.2</v>
      </c>
      <c r="S5" s="17">
        <f>[1]Dezembro!$D$22</f>
        <v>21.9</v>
      </c>
      <c r="T5" s="17">
        <f>[1]Dezembro!$D$23</f>
        <v>22.6</v>
      </c>
      <c r="U5" s="17">
        <f>[1]Dezembro!$D$24</f>
        <v>23.4</v>
      </c>
      <c r="V5" s="17">
        <f>[1]Dezembro!$D$25</f>
        <v>23</v>
      </c>
      <c r="W5" s="17">
        <f>[1]Dezembro!$D$26</f>
        <v>23.9</v>
      </c>
      <c r="X5" s="17">
        <f>[1]Dezembro!$D$27</f>
        <v>21.3</v>
      </c>
      <c r="Y5" s="17">
        <f>[1]Dezembro!$D$28</f>
        <v>21.1</v>
      </c>
      <c r="Z5" s="17">
        <f>[1]Dezembro!$D$29</f>
        <v>22.6</v>
      </c>
      <c r="AA5" s="17">
        <f>[1]Dezembro!$D$30</f>
        <v>22</v>
      </c>
      <c r="AB5" s="17">
        <f>[1]Dezembro!$D$31</f>
        <v>22.5</v>
      </c>
      <c r="AC5" s="17">
        <f>[1]Dezembro!$D$32</f>
        <v>22.5</v>
      </c>
      <c r="AD5" s="17">
        <f>[1]Dezembro!$D$33</f>
        <v>23.6</v>
      </c>
      <c r="AE5" s="17">
        <f>[1]Dezembro!$D$34</f>
        <v>21.8</v>
      </c>
      <c r="AF5" s="17">
        <f>[1]Dezembro!$D$35</f>
        <v>22.3</v>
      </c>
      <c r="AG5" s="46">
        <f>MIN(B5:AF5)</f>
        <v>20.100000000000001</v>
      </c>
      <c r="AH5" s="51">
        <f>AVERAGE(B5:AF5)</f>
        <v>22.064516129032253</v>
      </c>
    </row>
    <row r="6" spans="1:34" ht="17.100000000000001" customHeight="1" x14ac:dyDescent="0.2">
      <c r="A6" s="16" t="s">
        <v>0</v>
      </c>
      <c r="B6" s="18">
        <f>[2]Dezembro!$D$5</f>
        <v>21.7</v>
      </c>
      <c r="C6" s="18">
        <f>[2]Dezembro!$D$6</f>
        <v>19.2</v>
      </c>
      <c r="D6" s="18">
        <f>[2]Dezembro!$D$7</f>
        <v>18.5</v>
      </c>
      <c r="E6" s="18">
        <f>[2]Dezembro!$D$8</f>
        <v>18</v>
      </c>
      <c r="F6" s="18">
        <f>[2]Dezembro!$D$9</f>
        <v>18.2</v>
      </c>
      <c r="G6" s="18">
        <f>[2]Dezembro!$D$10</f>
        <v>19.100000000000001</v>
      </c>
      <c r="H6" s="18">
        <f>[2]Dezembro!$D$11</f>
        <v>19.7</v>
      </c>
      <c r="I6" s="18">
        <f>[2]Dezembro!$D$12</f>
        <v>18.399999999999999</v>
      </c>
      <c r="J6" s="18">
        <f>[2]Dezembro!$D$13</f>
        <v>19.399999999999999</v>
      </c>
      <c r="K6" s="18">
        <f>[2]Dezembro!$D$14</f>
        <v>19.399999999999999</v>
      </c>
      <c r="L6" s="18">
        <f>[2]Dezembro!$D$15</f>
        <v>21.3</v>
      </c>
      <c r="M6" s="18">
        <f>[2]Dezembro!$D$16</f>
        <v>20.9</v>
      </c>
      <c r="N6" s="18">
        <f>[2]Dezembro!$D$17</f>
        <v>19.899999999999999</v>
      </c>
      <c r="O6" s="18">
        <f>[2]Dezembro!$D$18</f>
        <v>21.3</v>
      </c>
      <c r="P6" s="18">
        <f>[2]Dezembro!$D$19</f>
        <v>20.7</v>
      </c>
      <c r="Q6" s="18">
        <f>[2]Dezembro!$D$20</f>
        <v>20.100000000000001</v>
      </c>
      <c r="R6" s="18">
        <f>[2]Dezembro!$D$21</f>
        <v>20</v>
      </c>
      <c r="S6" s="18">
        <f>[2]Dezembro!$D$22</f>
        <v>19.3</v>
      </c>
      <c r="T6" s="18">
        <f>[2]Dezembro!$D$23</f>
        <v>20.7</v>
      </c>
      <c r="U6" s="18">
        <f>[2]Dezembro!$D$24</f>
        <v>21.5</v>
      </c>
      <c r="V6" s="18">
        <f>[2]Dezembro!$D$25</f>
        <v>22.3</v>
      </c>
      <c r="W6" s="18">
        <f>[2]Dezembro!$D$26</f>
        <v>19.600000000000001</v>
      </c>
      <c r="X6" s="18">
        <f>[2]Dezembro!$D$27</f>
        <v>17.5</v>
      </c>
      <c r="Y6" s="18">
        <f>[2]Dezembro!$D$28</f>
        <v>19.899999999999999</v>
      </c>
      <c r="Z6" s="18">
        <f>[2]Dezembro!$D$29</f>
        <v>20.8</v>
      </c>
      <c r="AA6" s="18">
        <f>[2]Dezembro!$D$30</f>
        <v>21.7</v>
      </c>
      <c r="AB6" s="18">
        <f>[2]Dezembro!$D$31</f>
        <v>21.6</v>
      </c>
      <c r="AC6" s="18">
        <f>[2]Dezembro!$D$32</f>
        <v>20.7</v>
      </c>
      <c r="AD6" s="18">
        <f>[2]Dezembro!$D$33</f>
        <v>21.2</v>
      </c>
      <c r="AE6" s="18">
        <f>[2]Dezembro!$D$34</f>
        <v>20.100000000000001</v>
      </c>
      <c r="AF6" s="18">
        <f>[2]Dezembro!$D$35</f>
        <v>22.2</v>
      </c>
      <c r="AG6" s="47">
        <f t="shared" ref="AG6:AG16" si="1">MIN(B6:AF6)</f>
        <v>17.5</v>
      </c>
      <c r="AH6" s="49">
        <f>AVERAGE(B6:AF6)</f>
        <v>20.158064516129041</v>
      </c>
    </row>
    <row r="7" spans="1:34" ht="17.100000000000001" customHeight="1" x14ac:dyDescent="0.2">
      <c r="A7" s="16" t="s">
        <v>1</v>
      </c>
      <c r="B7" s="18">
        <f>[3]Dezembro!$D$5</f>
        <v>23.7</v>
      </c>
      <c r="C7" s="18">
        <f>[3]Dezembro!$D$6</f>
        <v>22</v>
      </c>
      <c r="D7" s="18">
        <f>[3]Dezembro!$D$7</f>
        <v>21.1</v>
      </c>
      <c r="E7" s="18">
        <f>[3]Dezembro!$D$8</f>
        <v>22.7</v>
      </c>
      <c r="F7" s="18">
        <f>[3]Dezembro!$D$9</f>
        <v>23.4</v>
      </c>
      <c r="G7" s="18">
        <f>[3]Dezembro!$D$10</f>
        <v>22</v>
      </c>
      <c r="H7" s="18">
        <f>[3]Dezembro!$D$11</f>
        <v>22.6</v>
      </c>
      <c r="I7" s="18">
        <f>[3]Dezembro!$D$12</f>
        <v>20.100000000000001</v>
      </c>
      <c r="J7" s="18">
        <f>[3]Dezembro!$D$13</f>
        <v>21.4</v>
      </c>
      <c r="K7" s="18">
        <f>[3]Dezembro!$D$14</f>
        <v>23.7</v>
      </c>
      <c r="L7" s="18">
        <f>[3]Dezembro!$D$15</f>
        <v>23.3</v>
      </c>
      <c r="M7" s="18">
        <f>[3]Dezembro!$D$16</f>
        <v>22.5</v>
      </c>
      <c r="N7" s="18">
        <f>[3]Dezembro!$D$17</f>
        <v>22.9</v>
      </c>
      <c r="O7" s="18">
        <f>[3]Dezembro!$D$18</f>
        <v>23.7</v>
      </c>
      <c r="P7" s="18">
        <f>[3]Dezembro!$D$19</f>
        <v>23.5</v>
      </c>
      <c r="Q7" s="18">
        <f>[3]Dezembro!$D$20</f>
        <v>24.2</v>
      </c>
      <c r="R7" s="18">
        <f>[3]Dezembro!$D$21</f>
        <v>24.2</v>
      </c>
      <c r="S7" s="18">
        <f>[3]Dezembro!$D$22</f>
        <v>23.7</v>
      </c>
      <c r="T7" s="18">
        <f>[3]Dezembro!$D$23</f>
        <v>22.8</v>
      </c>
      <c r="U7" s="18">
        <f>[3]Dezembro!$D$24</f>
        <v>23.6</v>
      </c>
      <c r="V7" s="18">
        <f>[3]Dezembro!$D$25</f>
        <v>25.5</v>
      </c>
      <c r="W7" s="18">
        <f>[3]Dezembro!$D$26</f>
        <v>22.2</v>
      </c>
      <c r="X7" s="18">
        <f>[3]Dezembro!$D$27</f>
        <v>21.1</v>
      </c>
      <c r="Y7" s="18">
        <f>[3]Dezembro!$D$28</f>
        <v>22.8</v>
      </c>
      <c r="Z7" s="18">
        <f>[3]Dezembro!$D$29</f>
        <v>23.6</v>
      </c>
      <c r="AA7" s="18">
        <f>[3]Dezembro!$D$30</f>
        <v>23.6</v>
      </c>
      <c r="AB7" s="18">
        <f>[3]Dezembro!$D$31</f>
        <v>23.9</v>
      </c>
      <c r="AC7" s="18">
        <f>[3]Dezembro!$D$32</f>
        <v>24.1</v>
      </c>
      <c r="AD7" s="18">
        <f>[3]Dezembro!$D$33</f>
        <v>22.4</v>
      </c>
      <c r="AE7" s="18">
        <f>[3]Dezembro!$D$34</f>
        <v>23.1</v>
      </c>
      <c r="AF7" s="18">
        <f>[3]Dezembro!$D$35</f>
        <v>24.9</v>
      </c>
      <c r="AG7" s="47">
        <f t="shared" si="1"/>
        <v>20.100000000000001</v>
      </c>
      <c r="AH7" s="49">
        <f t="shared" ref="AH7:AH15" si="2">AVERAGE(B7:AF7)</f>
        <v>23.041935483870965</v>
      </c>
    </row>
    <row r="8" spans="1:34" ht="17.100000000000001" customHeight="1" x14ac:dyDescent="0.2">
      <c r="A8" s="16" t="s">
        <v>56</v>
      </c>
      <c r="B8" s="18">
        <f>[4]Dezembro!$D$5</f>
        <v>21.8</v>
      </c>
      <c r="C8" s="18">
        <f>[4]Dezembro!$D$6</f>
        <v>22.2</v>
      </c>
      <c r="D8" s="18">
        <f>[4]Dezembro!$D$7</f>
        <v>22.1</v>
      </c>
      <c r="E8" s="18">
        <f>[4]Dezembro!$D$8</f>
        <v>21.1</v>
      </c>
      <c r="F8" s="18">
        <f>[4]Dezembro!$D$9</f>
        <v>19.899999999999999</v>
      </c>
      <c r="G8" s="18">
        <f>[4]Dezembro!$D$10</f>
        <v>19</v>
      </c>
      <c r="H8" s="18">
        <f>[4]Dezembro!$D$11</f>
        <v>21.6</v>
      </c>
      <c r="I8" s="18">
        <f>[4]Dezembro!$D$12</f>
        <v>21.9</v>
      </c>
      <c r="J8" s="18">
        <f>[4]Dezembro!$D$13</f>
        <v>21.2</v>
      </c>
      <c r="K8" s="18">
        <f>[4]Dezembro!$D$14</f>
        <v>21.5</v>
      </c>
      <c r="L8" s="18">
        <f>[4]Dezembro!$D$15</f>
        <v>22.7</v>
      </c>
      <c r="M8" s="18">
        <f>[4]Dezembro!$D$16</f>
        <v>22.2</v>
      </c>
      <c r="N8" s="18">
        <f>[4]Dezembro!$D$17</f>
        <v>22.5</v>
      </c>
      <c r="O8" s="18">
        <f>[4]Dezembro!$D$18</f>
        <v>23.4</v>
      </c>
      <c r="P8" s="18">
        <f>[4]Dezembro!$D$19</f>
        <v>22</v>
      </c>
      <c r="Q8" s="18">
        <f>[4]Dezembro!$D$20</f>
        <v>20.399999999999999</v>
      </c>
      <c r="R8" s="18">
        <f>[4]Dezembro!$D$21</f>
        <v>21.5</v>
      </c>
      <c r="S8" s="18">
        <f>[4]Dezembro!$D$22</f>
        <v>22.2</v>
      </c>
      <c r="T8" s="18">
        <f>[4]Dezembro!$D$23</f>
        <v>23</v>
      </c>
      <c r="U8" s="18">
        <f>[4]Dezembro!$D$24</f>
        <v>23.2</v>
      </c>
      <c r="V8" s="18">
        <f>[4]Dezembro!$D$25</f>
        <v>23</v>
      </c>
      <c r="W8" s="18">
        <f>[4]Dezembro!$D$26</f>
        <v>23.2</v>
      </c>
      <c r="X8" s="18">
        <f>[4]Dezembro!$D$27</f>
        <v>22</v>
      </c>
      <c r="Y8" s="18">
        <f>[4]Dezembro!$D$28</f>
        <v>20.399999999999999</v>
      </c>
      <c r="Z8" s="18">
        <f>[4]Dezembro!$D$29</f>
        <v>22</v>
      </c>
      <c r="AA8" s="18">
        <f>[4]Dezembro!$D$30</f>
        <v>21.7</v>
      </c>
      <c r="AB8" s="18">
        <f>[4]Dezembro!$D$31</f>
        <v>23.7</v>
      </c>
      <c r="AC8" s="18">
        <f>[4]Dezembro!$D$32</f>
        <v>24.4</v>
      </c>
      <c r="AD8" s="18">
        <f>[4]Dezembro!$D$33</f>
        <v>23.1</v>
      </c>
      <c r="AE8" s="18">
        <f>[4]Dezembro!$D$34</f>
        <v>21.3</v>
      </c>
      <c r="AF8" s="18">
        <f>[4]Dezembro!$D$35</f>
        <v>22.3</v>
      </c>
      <c r="AG8" s="47">
        <f t="shared" ref="AG8" si="3">MIN(B8:AF8)</f>
        <v>19</v>
      </c>
      <c r="AH8" s="49">
        <f t="shared" ref="AH8" si="4">AVERAGE(B8:AF8)</f>
        <v>22.016129032258061</v>
      </c>
    </row>
    <row r="9" spans="1:34" ht="17.100000000000001" customHeight="1" x14ac:dyDescent="0.2">
      <c r="A9" s="16" t="s">
        <v>48</v>
      </c>
      <c r="B9" s="18">
        <f>[5]Dezembro!$D$5</f>
        <v>22.9</v>
      </c>
      <c r="C9" s="18">
        <f>[5]Dezembro!$D$6</f>
        <v>18</v>
      </c>
      <c r="D9" s="18">
        <f>[5]Dezembro!$D$7</f>
        <v>19.100000000000001</v>
      </c>
      <c r="E9" s="18">
        <f>[5]Dezembro!$D$8</f>
        <v>18.600000000000001</v>
      </c>
      <c r="F9" s="18">
        <f>[5]Dezembro!$D$9</f>
        <v>18.5</v>
      </c>
      <c r="G9" s="18">
        <f>[5]Dezembro!$D$10</f>
        <v>20.9</v>
      </c>
      <c r="H9" s="18">
        <f>[5]Dezembro!$D$11</f>
        <v>22.4</v>
      </c>
      <c r="I9" s="18">
        <f>[5]Dezembro!$D$12</f>
        <v>21</v>
      </c>
      <c r="J9" s="18">
        <f>[5]Dezembro!$D$13</f>
        <v>19.899999999999999</v>
      </c>
      <c r="K9" s="18">
        <f>[5]Dezembro!$D$14</f>
        <v>23.2</v>
      </c>
      <c r="L9" s="18">
        <f>[5]Dezembro!$D$15</f>
        <v>22.7</v>
      </c>
      <c r="M9" s="18">
        <f>[5]Dezembro!$D$16</f>
        <v>22.4</v>
      </c>
      <c r="N9" s="18">
        <f>[5]Dezembro!$D$17</f>
        <v>22.2</v>
      </c>
      <c r="O9" s="18">
        <f>[5]Dezembro!$D$18</f>
        <v>22.5</v>
      </c>
      <c r="P9" s="18">
        <f>[5]Dezembro!$D$19</f>
        <v>22.5</v>
      </c>
      <c r="Q9" s="18">
        <f>[5]Dezembro!$D$20</f>
        <v>23.8</v>
      </c>
      <c r="R9" s="18">
        <f>[5]Dezembro!$D$21</f>
        <v>21.7</v>
      </c>
      <c r="S9" s="18">
        <f>[5]Dezembro!$D$22</f>
        <v>20.9</v>
      </c>
      <c r="T9" s="18">
        <f>[5]Dezembro!$D$23</f>
        <v>22.7</v>
      </c>
      <c r="U9" s="18">
        <f>[5]Dezembro!$D$24</f>
        <v>23.2</v>
      </c>
      <c r="V9" s="18">
        <f>[5]Dezembro!$D$25</f>
        <v>24.2</v>
      </c>
      <c r="W9" s="18">
        <f>[5]Dezembro!$D$26</f>
        <v>20.9</v>
      </c>
      <c r="X9" s="18">
        <f>[5]Dezembro!$D$27</f>
        <v>18.600000000000001</v>
      </c>
      <c r="Y9" s="18">
        <f>[5]Dezembro!$D$28</f>
        <v>21.4</v>
      </c>
      <c r="Z9" s="18">
        <f>[5]Dezembro!$D$29</f>
        <v>22.7</v>
      </c>
      <c r="AA9" s="18">
        <f>[5]Dezembro!$D$30</f>
        <v>23.6</v>
      </c>
      <c r="AB9" s="18">
        <f>[5]Dezembro!$D$31</f>
        <v>22.6</v>
      </c>
      <c r="AC9" s="18">
        <f>[5]Dezembro!$D$32</f>
        <v>21.7</v>
      </c>
      <c r="AD9" s="18">
        <f>[5]Dezembro!$D$33</f>
        <v>23.5</v>
      </c>
      <c r="AE9" s="18">
        <f>[5]Dezembro!$D$34</f>
        <v>23.3</v>
      </c>
      <c r="AF9" s="18">
        <f>[5]Dezembro!$D$35</f>
        <v>25.6</v>
      </c>
      <c r="AG9" s="47">
        <f t="shared" ref="AG9" si="5">MIN(B9:AF9)</f>
        <v>18</v>
      </c>
      <c r="AH9" s="49">
        <f t="shared" ref="AH9" si="6">AVERAGE(B9:AF9)</f>
        <v>21.845161290322583</v>
      </c>
    </row>
    <row r="10" spans="1:34" ht="17.100000000000001" customHeight="1" x14ac:dyDescent="0.2">
      <c r="A10" s="16" t="s">
        <v>2</v>
      </c>
      <c r="B10" s="18">
        <f>[6]Dezembro!$D$5</f>
        <v>21.5</v>
      </c>
      <c r="C10" s="18">
        <f>[6]Dezembro!$D$6</f>
        <v>20.2</v>
      </c>
      <c r="D10" s="18">
        <f>[6]Dezembro!$D$7</f>
        <v>19.7</v>
      </c>
      <c r="E10" s="18">
        <f>[6]Dezembro!$D$8</f>
        <v>21.3</v>
      </c>
      <c r="F10" s="18">
        <f>[6]Dezembro!$D$9</f>
        <v>19.3</v>
      </c>
      <c r="G10" s="18">
        <f>[6]Dezembro!$D$10</f>
        <v>21.1</v>
      </c>
      <c r="H10" s="18">
        <f>[6]Dezembro!$D$11</f>
        <v>20.8</v>
      </c>
      <c r="I10" s="18">
        <f>[6]Dezembro!$D$12</f>
        <v>18.7</v>
      </c>
      <c r="J10" s="18">
        <f>[6]Dezembro!$D$13</f>
        <v>19.7</v>
      </c>
      <c r="K10" s="18">
        <f>[6]Dezembro!$D$14</f>
        <v>21.4</v>
      </c>
      <c r="L10" s="18">
        <f>[6]Dezembro!$D$15</f>
        <v>22.1</v>
      </c>
      <c r="M10" s="18">
        <f>[6]Dezembro!$D$16</f>
        <v>21.6</v>
      </c>
      <c r="N10" s="18">
        <f>[6]Dezembro!$D$17</f>
        <v>19.5</v>
      </c>
      <c r="O10" s="18">
        <f>[6]Dezembro!$D$18</f>
        <v>21</v>
      </c>
      <c r="P10" s="18">
        <f>[6]Dezembro!$D$19</f>
        <v>21.4</v>
      </c>
      <c r="Q10" s="18">
        <f>[6]Dezembro!$D$20</f>
        <v>24</v>
      </c>
      <c r="R10" s="18">
        <f>[6]Dezembro!$D$21</f>
        <v>20.6</v>
      </c>
      <c r="S10" s="18">
        <f>[6]Dezembro!$D$22</f>
        <v>20.8</v>
      </c>
      <c r="T10" s="18">
        <f>[6]Dezembro!$D$23</f>
        <v>20.2</v>
      </c>
      <c r="U10" s="18">
        <f>[6]Dezembro!$D$24</f>
        <v>21.5</v>
      </c>
      <c r="V10" s="18">
        <f>[6]Dezembro!$D$25</f>
        <v>22.9</v>
      </c>
      <c r="W10" s="18">
        <f>[6]Dezembro!$D$26</f>
        <v>20.7</v>
      </c>
      <c r="X10" s="18">
        <f>[6]Dezembro!$D$27</f>
        <v>20.7</v>
      </c>
      <c r="Y10" s="18">
        <f>[6]Dezembro!$D$28</f>
        <v>21.2</v>
      </c>
      <c r="Z10" s="18">
        <f>[6]Dezembro!$D$29</f>
        <v>21.6</v>
      </c>
      <c r="AA10" s="18">
        <f>[6]Dezembro!$D$30</f>
        <v>20.7</v>
      </c>
      <c r="AB10" s="18">
        <f>[6]Dezembro!$D$31</f>
        <v>21.5</v>
      </c>
      <c r="AC10" s="18">
        <f>[6]Dezembro!$D$32</f>
        <v>21.4</v>
      </c>
      <c r="AD10" s="18">
        <f>[6]Dezembro!$D$33</f>
        <v>20.8</v>
      </c>
      <c r="AE10" s="18">
        <f>[6]Dezembro!$D$34</f>
        <v>22.2</v>
      </c>
      <c r="AF10" s="18">
        <f>[6]Dezembro!$D$35</f>
        <v>23.6</v>
      </c>
      <c r="AG10" s="47">
        <f t="shared" si="1"/>
        <v>18.7</v>
      </c>
      <c r="AH10" s="49">
        <f t="shared" si="2"/>
        <v>21.087096774193547</v>
      </c>
    </row>
    <row r="11" spans="1:34" ht="17.100000000000001" customHeight="1" x14ac:dyDescent="0.2">
      <c r="A11" s="16" t="s">
        <v>3</v>
      </c>
      <c r="B11" s="18">
        <f>[7]Dezembro!$D$5</f>
        <v>20.7</v>
      </c>
      <c r="C11" s="18">
        <f>[7]Dezembro!$D$6</f>
        <v>22.1</v>
      </c>
      <c r="D11" s="18">
        <f>[7]Dezembro!$D$7</f>
        <v>21.8</v>
      </c>
      <c r="E11" s="18">
        <f>[7]Dezembro!$D$8</f>
        <v>21.6</v>
      </c>
      <c r="F11" s="18">
        <f>[7]Dezembro!$D$9</f>
        <v>20.5</v>
      </c>
      <c r="G11" s="18">
        <f>[7]Dezembro!$D$10</f>
        <v>21.1</v>
      </c>
      <c r="H11" s="18">
        <f>[7]Dezembro!$D$11</f>
        <v>20.2</v>
      </c>
      <c r="I11" s="18">
        <f>[7]Dezembro!$D$12</f>
        <v>20.2</v>
      </c>
      <c r="J11" s="18">
        <f>[7]Dezembro!$D$13</f>
        <v>20.5</v>
      </c>
      <c r="K11" s="18">
        <f>[7]Dezembro!$D$14</f>
        <v>20.7</v>
      </c>
      <c r="L11" s="18">
        <f>[7]Dezembro!$D$15</f>
        <v>21.8</v>
      </c>
      <c r="M11" s="18">
        <f>[7]Dezembro!$D$16</f>
        <v>20.399999999999999</v>
      </c>
      <c r="N11" s="18">
        <f>[7]Dezembro!$D$17</f>
        <v>21.1</v>
      </c>
      <c r="O11" s="18">
        <f>[7]Dezembro!$D$18</f>
        <v>20.9</v>
      </c>
      <c r="P11" s="18">
        <f>[7]Dezembro!$D$19</f>
        <v>23.1</v>
      </c>
      <c r="Q11" s="18">
        <f>[7]Dezembro!$D$20</f>
        <v>22.5</v>
      </c>
      <c r="R11" s="18">
        <f>[7]Dezembro!$D$21</f>
        <v>20.6</v>
      </c>
      <c r="S11" s="18">
        <f>[7]Dezembro!$D$22</f>
        <v>20.7</v>
      </c>
      <c r="T11" s="18">
        <f>[7]Dezembro!$D$23</f>
        <v>21.2</v>
      </c>
      <c r="U11" s="18">
        <f>[7]Dezembro!$D$24</f>
        <v>21.9</v>
      </c>
      <c r="V11" s="18">
        <f>[7]Dezembro!$D$25</f>
        <v>22.2</v>
      </c>
      <c r="W11" s="18">
        <f>[7]Dezembro!$D$26</f>
        <v>23.5</v>
      </c>
      <c r="X11" s="18">
        <f>[7]Dezembro!$D$27</f>
        <v>22.1</v>
      </c>
      <c r="Y11" s="18">
        <f>[7]Dezembro!$D$28</f>
        <v>22.1</v>
      </c>
      <c r="Z11" s="18">
        <f>[7]Dezembro!$D$29</f>
        <v>21.1</v>
      </c>
      <c r="AA11" s="18">
        <f>[7]Dezembro!$D$30</f>
        <v>20.6</v>
      </c>
      <c r="AB11" s="18">
        <f>[7]Dezembro!$D$31</f>
        <v>20.8</v>
      </c>
      <c r="AC11" s="18">
        <f>[7]Dezembro!$D$32</f>
        <v>20.5</v>
      </c>
      <c r="AD11" s="18">
        <f>[7]Dezembro!$D$33</f>
        <v>20.8</v>
      </c>
      <c r="AE11" s="18">
        <f>[7]Dezembro!$D$34</f>
        <v>21.4</v>
      </c>
      <c r="AF11" s="18">
        <f>[7]Dezembro!$D$35</f>
        <v>22.3</v>
      </c>
      <c r="AG11" s="47">
        <f t="shared" si="1"/>
        <v>20.2</v>
      </c>
      <c r="AH11" s="49">
        <f>AVERAGE(B11:AF11)</f>
        <v>21.322580645161288</v>
      </c>
    </row>
    <row r="12" spans="1:34" ht="17.100000000000001" customHeight="1" x14ac:dyDescent="0.2">
      <c r="A12" s="16" t="s">
        <v>4</v>
      </c>
      <c r="B12" s="18">
        <f>[8]Dezembro!$D$5</f>
        <v>19</v>
      </c>
      <c r="C12" s="18">
        <f>[8]Dezembro!$D$6</f>
        <v>18.8</v>
      </c>
      <c r="D12" s="18">
        <f>[8]Dezembro!$D$7</f>
        <v>19.5</v>
      </c>
      <c r="E12" s="18">
        <f>[8]Dezembro!$D$8</f>
        <v>20</v>
      </c>
      <c r="F12" s="18">
        <f>[8]Dezembro!$D$9</f>
        <v>19.399999999999999</v>
      </c>
      <c r="G12" s="18">
        <f>[8]Dezembro!$D$10</f>
        <v>18.899999999999999</v>
      </c>
      <c r="H12" s="18">
        <f>[8]Dezembro!$D$11</f>
        <v>18.7</v>
      </c>
      <c r="I12" s="18">
        <f>[8]Dezembro!$D$12</f>
        <v>18</v>
      </c>
      <c r="J12" s="18">
        <f>[8]Dezembro!$D$13</f>
        <v>18.5</v>
      </c>
      <c r="K12" s="18">
        <f>[8]Dezembro!$D$14</f>
        <v>19.2</v>
      </c>
      <c r="L12" s="18">
        <f>[8]Dezembro!$D$15</f>
        <v>19.600000000000001</v>
      </c>
      <c r="M12" s="18">
        <f>[8]Dezembro!$D$16</f>
        <v>18.7</v>
      </c>
      <c r="N12" s="18">
        <f>[8]Dezembro!$D$17</f>
        <v>19.399999999999999</v>
      </c>
      <c r="O12" s="18">
        <f>[8]Dezembro!$D$18</f>
        <v>20</v>
      </c>
      <c r="P12" s="18">
        <f>[8]Dezembro!$D$19</f>
        <v>21</v>
      </c>
      <c r="Q12" s="18">
        <f>[8]Dezembro!$D$20</f>
        <v>20.9</v>
      </c>
      <c r="R12" s="18">
        <f>[8]Dezembro!$D$21</f>
        <v>21.5</v>
      </c>
      <c r="S12" s="18">
        <f>[8]Dezembro!$D$22</f>
        <v>18.899999999999999</v>
      </c>
      <c r="T12" s="18">
        <f>[8]Dezembro!$D$23</f>
        <v>20</v>
      </c>
      <c r="U12" s="18">
        <f>[8]Dezembro!$D$24</f>
        <v>20.3</v>
      </c>
      <c r="V12" s="18">
        <f>[8]Dezembro!$D$25</f>
        <v>20.5</v>
      </c>
      <c r="W12" s="18">
        <f>[8]Dezembro!$D$26</f>
        <v>20.6</v>
      </c>
      <c r="X12" s="18">
        <f>[8]Dezembro!$D$27</f>
        <v>20.100000000000001</v>
      </c>
      <c r="Y12" s="18">
        <f>[8]Dezembro!$D$28</f>
        <v>20.2</v>
      </c>
      <c r="Z12" s="18">
        <f>[8]Dezembro!$D$29</f>
        <v>19.8</v>
      </c>
      <c r="AA12" s="18">
        <f>[8]Dezembro!$D$30</f>
        <v>19.399999999999999</v>
      </c>
      <c r="AB12" s="18">
        <f>[8]Dezembro!$D$31</f>
        <v>20.7</v>
      </c>
      <c r="AC12" s="18">
        <f>[8]Dezembro!$D$32</f>
        <v>20.399999999999999</v>
      </c>
      <c r="AD12" s="18">
        <f>[8]Dezembro!$D$33</f>
        <v>20.9</v>
      </c>
      <c r="AE12" s="18">
        <f>[8]Dezembro!$D$34</f>
        <v>18.600000000000001</v>
      </c>
      <c r="AF12" s="18">
        <f>[8]Dezembro!$D$35</f>
        <v>19.7</v>
      </c>
      <c r="AG12" s="47">
        <f t="shared" si="1"/>
        <v>18</v>
      </c>
      <c r="AH12" s="49">
        <f t="shared" si="2"/>
        <v>19.716129032258063</v>
      </c>
    </row>
    <row r="13" spans="1:34" ht="17.100000000000001" customHeight="1" x14ac:dyDescent="0.2">
      <c r="A13" s="16" t="s">
        <v>5</v>
      </c>
      <c r="B13" s="18">
        <f>[9]Dezembro!$D$5</f>
        <v>24.9</v>
      </c>
      <c r="C13" s="18">
        <f>[9]Dezembro!$D$6</f>
        <v>19</v>
      </c>
      <c r="D13" s="20">
        <f>[9]Dezembro!$D$7</f>
        <v>20.8</v>
      </c>
      <c r="E13" s="20">
        <f>[9]Dezembro!$D$8</f>
        <v>22.6</v>
      </c>
      <c r="F13" s="20">
        <f>[9]Dezembro!$D$9</f>
        <v>24.6</v>
      </c>
      <c r="G13" s="20">
        <f>[9]Dezembro!$D$10</f>
        <v>24.1</v>
      </c>
      <c r="H13" s="20">
        <f>[9]Dezembro!$D$11</f>
        <v>23.6</v>
      </c>
      <c r="I13" s="20">
        <f>[9]Dezembro!$D$12</f>
        <v>23.7</v>
      </c>
      <c r="J13" s="20">
        <f>[9]Dezembro!$D$13</f>
        <v>21.4</v>
      </c>
      <c r="K13" s="20">
        <f>[9]Dezembro!$D$14</f>
        <v>24.3</v>
      </c>
      <c r="L13" s="20">
        <f>[9]Dezembro!$D$15</f>
        <v>24.7</v>
      </c>
      <c r="M13" s="20">
        <f>[9]Dezembro!$D$16</f>
        <v>22.4</v>
      </c>
      <c r="N13" s="20">
        <f>[9]Dezembro!$D$17</f>
        <v>23.2</v>
      </c>
      <c r="O13" s="20">
        <f>[9]Dezembro!$D$18</f>
        <v>25.7</v>
      </c>
      <c r="P13" s="18">
        <f>[9]Dezembro!$D$19</f>
        <v>26.1</v>
      </c>
      <c r="Q13" s="18">
        <f>[9]Dezembro!$D$20</f>
        <v>26.4</v>
      </c>
      <c r="R13" s="18">
        <f>[9]Dezembro!$D$21</f>
        <v>23.7</v>
      </c>
      <c r="S13" s="18">
        <f>[9]Dezembro!$D$22</f>
        <v>22.3</v>
      </c>
      <c r="T13" s="18">
        <f>[9]Dezembro!$D$23</f>
        <v>23.4</v>
      </c>
      <c r="U13" s="18">
        <f>[9]Dezembro!$D$24</f>
        <v>25.3</v>
      </c>
      <c r="V13" s="18">
        <f>[9]Dezembro!$D$25</f>
        <v>25.2</v>
      </c>
      <c r="W13" s="18">
        <f>[9]Dezembro!$D$26</f>
        <v>22.9</v>
      </c>
      <c r="X13" s="18">
        <f>[9]Dezembro!$D$27</f>
        <v>21.9</v>
      </c>
      <c r="Y13" s="18">
        <f>[9]Dezembro!$D$28</f>
        <v>22.2</v>
      </c>
      <c r="Z13" s="18">
        <f>[9]Dezembro!$D$29</f>
        <v>24.4</v>
      </c>
      <c r="AA13" s="18">
        <f>[9]Dezembro!$D$30</f>
        <v>24.4</v>
      </c>
      <c r="AB13" s="18">
        <f>[9]Dezembro!$D$31</f>
        <v>24.8</v>
      </c>
      <c r="AC13" s="18">
        <f>[9]Dezembro!$D$32</f>
        <v>26.6</v>
      </c>
      <c r="AD13" s="18">
        <f>[9]Dezembro!$D$33</f>
        <v>26.6</v>
      </c>
      <c r="AE13" s="18">
        <f>[9]Dezembro!$D$34</f>
        <v>26.8</v>
      </c>
      <c r="AF13" s="18">
        <f>[9]Dezembro!$D$35</f>
        <v>26.2</v>
      </c>
      <c r="AG13" s="47">
        <f t="shared" si="1"/>
        <v>19</v>
      </c>
      <c r="AH13" s="49">
        <f>AVERAGE(B13:AF13)</f>
        <v>24.006451612903223</v>
      </c>
    </row>
    <row r="14" spans="1:34" ht="17.100000000000001" customHeight="1" x14ac:dyDescent="0.2">
      <c r="A14" s="16" t="s">
        <v>50</v>
      </c>
      <c r="B14" s="18">
        <f>[10]Dezembro!$D$5</f>
        <v>19.899999999999999</v>
      </c>
      <c r="C14" s="18">
        <f>[10]Dezembro!$D$6</f>
        <v>19.2</v>
      </c>
      <c r="D14" s="20">
        <f>[10]Dezembro!$D$7</f>
        <v>19.600000000000001</v>
      </c>
      <c r="E14" s="20">
        <f>[10]Dezembro!$D$8</f>
        <v>19.5</v>
      </c>
      <c r="F14" s="20">
        <f>[10]Dezembro!$D$9</f>
        <v>19.600000000000001</v>
      </c>
      <c r="G14" s="20">
        <f>[10]Dezembro!$D$10</f>
        <v>19.5</v>
      </c>
      <c r="H14" s="20">
        <f>[10]Dezembro!$D$11</f>
        <v>19.3</v>
      </c>
      <c r="I14" s="20">
        <f>[10]Dezembro!$D$12</f>
        <v>19</v>
      </c>
      <c r="J14" s="20">
        <f>[10]Dezembro!$D$13</f>
        <v>19.7</v>
      </c>
      <c r="K14" s="20">
        <f>[10]Dezembro!$D$14</f>
        <v>19.8</v>
      </c>
      <c r="L14" s="20">
        <f>[10]Dezembro!$D$15</f>
        <v>20.6</v>
      </c>
      <c r="M14" s="20">
        <f>[10]Dezembro!$D$16</f>
        <v>18.8</v>
      </c>
      <c r="N14" s="20">
        <f>[10]Dezembro!$D$17</f>
        <v>20</v>
      </c>
      <c r="O14" s="20">
        <f>[10]Dezembro!$D$18</f>
        <v>19.8</v>
      </c>
      <c r="P14" s="18">
        <f>[10]Dezembro!$D$19</f>
        <v>21.5</v>
      </c>
      <c r="Q14" s="18">
        <f>[10]Dezembro!$D$20</f>
        <v>21.8</v>
      </c>
      <c r="R14" s="18">
        <f>[10]Dezembro!$D$21</f>
        <v>19.5</v>
      </c>
      <c r="S14" s="18">
        <f>[10]Dezembro!$D$22</f>
        <v>20.100000000000001</v>
      </c>
      <c r="T14" s="18">
        <f>[10]Dezembro!$D$23</f>
        <v>19.600000000000001</v>
      </c>
      <c r="U14" s="18">
        <f>[10]Dezembro!$D$24</f>
        <v>20.6</v>
      </c>
      <c r="V14" s="18">
        <f>[10]Dezembro!$D$25</f>
        <v>20.6</v>
      </c>
      <c r="W14" s="18">
        <f>[10]Dezembro!$D$26</f>
        <v>20.6</v>
      </c>
      <c r="X14" s="18">
        <f>[10]Dezembro!$D$27</f>
        <v>20.5</v>
      </c>
      <c r="Y14" s="18">
        <f>[10]Dezembro!$D$28</f>
        <v>21</v>
      </c>
      <c r="Z14" s="18">
        <f>[10]Dezembro!$D$29</f>
        <v>20.6</v>
      </c>
      <c r="AA14" s="18">
        <f>[10]Dezembro!$D$30</f>
        <v>19.3</v>
      </c>
      <c r="AB14" s="18">
        <f>[10]Dezembro!$D$31</f>
        <v>20.100000000000001</v>
      </c>
      <c r="AC14" s="18">
        <f>[10]Dezembro!$D$32</f>
        <v>19.7</v>
      </c>
      <c r="AD14" s="18">
        <f>[10]Dezembro!$D$33</f>
        <v>20.9</v>
      </c>
      <c r="AE14" s="18">
        <f>[10]Dezembro!$D$34</f>
        <v>20.100000000000001</v>
      </c>
      <c r="AF14" s="18">
        <f>[10]Dezembro!$D$35</f>
        <v>20.5</v>
      </c>
      <c r="AG14" s="47">
        <f>MIN(B14:AF14)</f>
        <v>18.8</v>
      </c>
      <c r="AH14" s="49">
        <f>AVERAGE(B14:AF14)</f>
        <v>20.041935483870972</v>
      </c>
    </row>
    <row r="15" spans="1:34" ht="17.100000000000001" customHeight="1" x14ac:dyDescent="0.2">
      <c r="A15" s="16" t="s">
        <v>6</v>
      </c>
      <c r="B15" s="20">
        <f>[11]Dezembro!$D$5</f>
        <v>22.6</v>
      </c>
      <c r="C15" s="20">
        <f>[11]Dezembro!$D$6</f>
        <v>22.7</v>
      </c>
      <c r="D15" s="20">
        <f>[11]Dezembro!$D$7</f>
        <v>22.2</v>
      </c>
      <c r="E15" s="20">
        <f>[11]Dezembro!$D$8</f>
        <v>22.5</v>
      </c>
      <c r="F15" s="20">
        <f>[11]Dezembro!$D$9</f>
        <v>21.9</v>
      </c>
      <c r="G15" s="20">
        <f>[11]Dezembro!$D$10</f>
        <v>21.8</v>
      </c>
      <c r="H15" s="20">
        <f>[11]Dezembro!$D$11</f>
        <v>21.9</v>
      </c>
      <c r="I15" s="20">
        <f>[11]Dezembro!$D$12</f>
        <v>20.8</v>
      </c>
      <c r="J15" s="20">
        <f>[11]Dezembro!$D$13</f>
        <v>21.1</v>
      </c>
      <c r="K15" s="20">
        <f>[11]Dezembro!$D$14</f>
        <v>20.8</v>
      </c>
      <c r="L15" s="20">
        <f>[11]Dezembro!$D$15</f>
        <v>22.2</v>
      </c>
      <c r="M15" s="20">
        <f>[11]Dezembro!$D$16</f>
        <v>21.3</v>
      </c>
      <c r="N15" s="20">
        <f>[11]Dezembro!$D$17</f>
        <v>21.2</v>
      </c>
      <c r="O15" s="20">
        <f>[11]Dezembro!$D$18</f>
        <v>21.8</v>
      </c>
      <c r="P15" s="20">
        <f>[11]Dezembro!$D$19</f>
        <v>23.1</v>
      </c>
      <c r="Q15" s="20">
        <f>[11]Dezembro!$D$20</f>
        <v>23.1</v>
      </c>
      <c r="R15" s="20">
        <f>[11]Dezembro!$D$21</f>
        <v>20.5</v>
      </c>
      <c r="S15" s="20">
        <f>[11]Dezembro!$D$22</f>
        <v>23.3</v>
      </c>
      <c r="T15" s="20">
        <f>[11]Dezembro!$D$23</f>
        <v>22.2</v>
      </c>
      <c r="U15" s="20">
        <f>[11]Dezembro!$D$24</f>
        <v>22.2</v>
      </c>
      <c r="V15" s="20">
        <f>[11]Dezembro!$D$25</f>
        <v>22.1</v>
      </c>
      <c r="W15" s="20">
        <f>[11]Dezembro!$D$26</f>
        <v>23</v>
      </c>
      <c r="X15" s="20">
        <f>[11]Dezembro!$D$27</f>
        <v>22.6</v>
      </c>
      <c r="Y15" s="20">
        <f>[11]Dezembro!$D$28</f>
        <v>22.7</v>
      </c>
      <c r="Z15" s="20">
        <f>[11]Dezembro!$D$29</f>
        <v>22.7</v>
      </c>
      <c r="AA15" s="20">
        <f>[11]Dezembro!$D$30</f>
        <v>21.2</v>
      </c>
      <c r="AB15" s="20">
        <f>[11]Dezembro!$D$31</f>
        <v>21.9</v>
      </c>
      <c r="AC15" s="20">
        <f>[11]Dezembro!$D$32</f>
        <v>24.2</v>
      </c>
      <c r="AD15" s="20">
        <f>[11]Dezembro!$D$33</f>
        <v>21.3</v>
      </c>
      <c r="AE15" s="20">
        <f>[11]Dezembro!$D$34</f>
        <v>22.9</v>
      </c>
      <c r="AF15" s="20">
        <f>[11]Dezembro!$D$35</f>
        <v>21.6</v>
      </c>
      <c r="AG15" s="47">
        <f t="shared" si="1"/>
        <v>20.5</v>
      </c>
      <c r="AH15" s="49">
        <f t="shared" si="2"/>
        <v>22.109677419354846</v>
      </c>
    </row>
    <row r="16" spans="1:34" ht="17.100000000000001" customHeight="1" x14ac:dyDescent="0.2">
      <c r="A16" s="16" t="s">
        <v>7</v>
      </c>
      <c r="B16" s="20">
        <f>[12]Dezembro!$D$5</f>
        <v>21.7</v>
      </c>
      <c r="C16" s="20">
        <f>[12]Dezembro!$D$6</f>
        <v>21.1</v>
      </c>
      <c r="D16" s="20">
        <f>[12]Dezembro!$D$7</f>
        <v>19.399999999999999</v>
      </c>
      <c r="E16" s="20">
        <f>[12]Dezembro!$D$8</f>
        <v>19.899999999999999</v>
      </c>
      <c r="F16" s="20">
        <f>[12]Dezembro!$D$9</f>
        <v>20.7</v>
      </c>
      <c r="G16" s="20">
        <f>[12]Dezembro!$D$10</f>
        <v>20.399999999999999</v>
      </c>
      <c r="H16" s="20">
        <f>[12]Dezembro!$D$11</f>
        <v>18.7</v>
      </c>
      <c r="I16" s="20">
        <f>[12]Dezembro!$D$12</f>
        <v>18.600000000000001</v>
      </c>
      <c r="J16" s="20">
        <f>[12]Dezembro!$D$13</f>
        <v>20.7</v>
      </c>
      <c r="K16" s="20">
        <f>[12]Dezembro!$D$14</f>
        <v>20.5</v>
      </c>
      <c r="L16" s="20">
        <f>[12]Dezembro!$D$15</f>
        <v>21.3</v>
      </c>
      <c r="M16" s="20">
        <f>[12]Dezembro!$D$16</f>
        <v>21.3</v>
      </c>
      <c r="N16" s="20">
        <f>[12]Dezembro!$D$17</f>
        <v>21</v>
      </c>
      <c r="O16" s="20">
        <f>[12]Dezembro!$D$18</f>
        <v>21.5</v>
      </c>
      <c r="P16" s="20">
        <f>[12]Dezembro!$D$19</f>
        <v>21.9</v>
      </c>
      <c r="Q16" s="20">
        <f>[12]Dezembro!$D$20</f>
        <v>21.9</v>
      </c>
      <c r="R16" s="20">
        <f>[12]Dezembro!$D$21</f>
        <v>21.9</v>
      </c>
      <c r="S16" s="20">
        <f>[12]Dezembro!$D$22</f>
        <v>20.100000000000001</v>
      </c>
      <c r="T16" s="20">
        <f>[12]Dezembro!$D$23</f>
        <v>22.3</v>
      </c>
      <c r="U16" s="20">
        <f>[12]Dezembro!$D$24</f>
        <v>20.7</v>
      </c>
      <c r="V16" s="20">
        <f>[12]Dezembro!$D$25</f>
        <v>21.8</v>
      </c>
      <c r="W16" s="20">
        <f>[12]Dezembro!$D$26</f>
        <v>20.3</v>
      </c>
      <c r="X16" s="20">
        <f>[12]Dezembro!$D$27</f>
        <v>18.5</v>
      </c>
      <c r="Y16" s="20">
        <f>[12]Dezembro!$D$28</f>
        <v>20.2</v>
      </c>
      <c r="Z16" s="20">
        <f>[12]Dezembro!$D$29</f>
        <v>21.8</v>
      </c>
      <c r="AA16" s="20">
        <f>[12]Dezembro!$D$30</f>
        <v>21.6</v>
      </c>
      <c r="AB16" s="20">
        <f>[12]Dezembro!$D$31</f>
        <v>22.1</v>
      </c>
      <c r="AC16" s="20">
        <f>[12]Dezembro!$D$32</f>
        <v>23.6</v>
      </c>
      <c r="AD16" s="20">
        <f>[12]Dezembro!$D$33</f>
        <v>21.3</v>
      </c>
      <c r="AE16" s="20">
        <f>[12]Dezembro!$D$34</f>
        <v>19.600000000000001</v>
      </c>
      <c r="AF16" s="20">
        <f>[12]Dezembro!$D$35</f>
        <v>21.5</v>
      </c>
      <c r="AG16" s="47">
        <f t="shared" si="1"/>
        <v>18.5</v>
      </c>
      <c r="AH16" s="49">
        <f>AVERAGE(B16:AF16)</f>
        <v>20.9</v>
      </c>
    </row>
    <row r="17" spans="1:34" ht="17.100000000000001" customHeight="1" x14ac:dyDescent="0.2">
      <c r="A17" s="16" t="s">
        <v>8</v>
      </c>
      <c r="B17" s="20">
        <f>[13]Dezembro!$D$5</f>
        <v>22.5</v>
      </c>
      <c r="C17" s="20">
        <f>[13]Dezembro!$D$6</f>
        <v>21.6</v>
      </c>
      <c r="D17" s="20">
        <f>[13]Dezembro!$D$7</f>
        <v>20.5</v>
      </c>
      <c r="E17" s="20">
        <f>[13]Dezembro!$D$8</f>
        <v>20.399999999999999</v>
      </c>
      <c r="F17" s="20">
        <f>[13]Dezembro!$D$9</f>
        <v>21.5</v>
      </c>
      <c r="G17" s="20">
        <f>[13]Dezembro!$D$10</f>
        <v>19.899999999999999</v>
      </c>
      <c r="H17" s="20">
        <f>[13]Dezembro!$D$11</f>
        <v>22.1</v>
      </c>
      <c r="I17" s="20">
        <f>[13]Dezembro!$D$12</f>
        <v>20.2</v>
      </c>
      <c r="J17" s="20">
        <f>[13]Dezembro!$D$13</f>
        <v>20.9</v>
      </c>
      <c r="K17" s="20">
        <f>[13]Dezembro!$D$14</f>
        <v>21.5</v>
      </c>
      <c r="L17" s="20">
        <f>[13]Dezembro!$D$15</f>
        <v>21.9</v>
      </c>
      <c r="M17" s="20">
        <f>[13]Dezembro!$D$16</f>
        <v>23</v>
      </c>
      <c r="N17" s="20">
        <f>[13]Dezembro!$D$17</f>
        <v>21.8</v>
      </c>
      <c r="O17" s="20">
        <f>[13]Dezembro!$D$18</f>
        <v>22.9</v>
      </c>
      <c r="P17" s="20">
        <f>[13]Dezembro!$D$19</f>
        <v>22</v>
      </c>
      <c r="Q17" s="20">
        <f>[13]Dezembro!$D$20</f>
        <v>20.6</v>
      </c>
      <c r="R17" s="20">
        <f>[13]Dezembro!$D$21</f>
        <v>20.3</v>
      </c>
      <c r="S17" s="20">
        <f>[13]Dezembro!$D$22</f>
        <v>20.6</v>
      </c>
      <c r="T17" s="20">
        <f>[13]Dezembro!$D$23</f>
        <v>22.6</v>
      </c>
      <c r="U17" s="20">
        <f>[13]Dezembro!$D$24</f>
        <v>22.7</v>
      </c>
      <c r="V17" s="20">
        <f>[13]Dezembro!$D$25</f>
        <v>22</v>
      </c>
      <c r="W17" s="20">
        <f>[13]Dezembro!$D$26</f>
        <v>21.2</v>
      </c>
      <c r="X17" s="20">
        <f>[13]Dezembro!$D$27</f>
        <v>20.2</v>
      </c>
      <c r="Y17" s="20">
        <f>[13]Dezembro!$D$28</f>
        <v>19.2</v>
      </c>
      <c r="Z17" s="20">
        <f>[13]Dezembro!$D$29</f>
        <v>21.2</v>
      </c>
      <c r="AA17" s="20">
        <f>[13]Dezembro!$D$30</f>
        <v>22.9</v>
      </c>
      <c r="AB17" s="20">
        <f>[13]Dezembro!$D$31</f>
        <v>23.3</v>
      </c>
      <c r="AC17" s="20">
        <f>[13]Dezembro!$D$32</f>
        <v>22.8</v>
      </c>
      <c r="AD17" s="20">
        <f>[13]Dezembro!$D$33</f>
        <v>22.4</v>
      </c>
      <c r="AE17" s="20">
        <f>[13]Dezembro!$D$34</f>
        <v>20</v>
      </c>
      <c r="AF17" s="20">
        <f>[13]Dezembro!$D$35</f>
        <v>22.4</v>
      </c>
      <c r="AG17" s="47">
        <f>MIN(B17:AF17)</f>
        <v>19.2</v>
      </c>
      <c r="AH17" s="49">
        <f>AVERAGE(B17:AF17)</f>
        <v>21.519354838709674</v>
      </c>
    </row>
    <row r="18" spans="1:34" ht="17.100000000000001" customHeight="1" x14ac:dyDescent="0.2">
      <c r="A18" s="16" t="s">
        <v>9</v>
      </c>
      <c r="B18" s="20">
        <f>[14]Dezembro!$D$5</f>
        <v>21.7</v>
      </c>
      <c r="C18" s="20">
        <f>[14]Dezembro!$D$6</f>
        <v>23.2</v>
      </c>
      <c r="D18" s="20">
        <f>[14]Dezembro!$D$7</f>
        <v>20.2</v>
      </c>
      <c r="E18" s="20">
        <f>[14]Dezembro!$D$8</f>
        <v>22.3</v>
      </c>
      <c r="F18" s="20">
        <f>[14]Dezembro!$D$9</f>
        <v>21.2</v>
      </c>
      <c r="G18" s="20">
        <f>[14]Dezembro!$D$10</f>
        <v>20.100000000000001</v>
      </c>
      <c r="H18" s="20">
        <f>[14]Dezembro!$D$11</f>
        <v>22.6</v>
      </c>
      <c r="I18" s="20">
        <f>[14]Dezembro!$D$12</f>
        <v>20.8</v>
      </c>
      <c r="J18" s="20">
        <f>[14]Dezembro!$D$13</f>
        <v>19.899999999999999</v>
      </c>
      <c r="K18" s="20">
        <f>[14]Dezembro!$D$14</f>
        <v>21.6</v>
      </c>
      <c r="L18" s="20">
        <f>[14]Dezembro!$D$15</f>
        <v>22.3</v>
      </c>
      <c r="M18" s="20">
        <f>[14]Dezembro!$D$16</f>
        <v>22.7</v>
      </c>
      <c r="N18" s="20">
        <f>[14]Dezembro!$D$17</f>
        <v>22.3</v>
      </c>
      <c r="O18" s="20">
        <f>[14]Dezembro!$D$18</f>
        <v>24.2</v>
      </c>
      <c r="P18" s="20">
        <f>[14]Dezembro!$D$19</f>
        <v>23.9</v>
      </c>
      <c r="Q18" s="20">
        <f>[14]Dezembro!$D$20</f>
        <v>21.3</v>
      </c>
      <c r="R18" s="20">
        <f>[14]Dezembro!$D$21</f>
        <v>22</v>
      </c>
      <c r="S18" s="20">
        <f>[14]Dezembro!$D$22</f>
        <v>20.9</v>
      </c>
      <c r="T18" s="20">
        <f>[14]Dezembro!$D$23</f>
        <v>23.2</v>
      </c>
      <c r="U18" s="20">
        <f>[14]Dezembro!$D$24</f>
        <v>21.9</v>
      </c>
      <c r="V18" s="20">
        <f>[14]Dezembro!$D$25</f>
        <v>23</v>
      </c>
      <c r="W18" s="20">
        <f>[14]Dezembro!$D$26</f>
        <v>21.3</v>
      </c>
      <c r="X18" s="20">
        <f>[14]Dezembro!$D$27</f>
        <v>21.1</v>
      </c>
      <c r="Y18" s="20">
        <f>[14]Dezembro!$D$28</f>
        <v>20.3</v>
      </c>
      <c r="Z18" s="20">
        <f>[14]Dezembro!$D$29</f>
        <v>22.5</v>
      </c>
      <c r="AA18" s="20">
        <f>[14]Dezembro!$D$30</f>
        <v>22.5</v>
      </c>
      <c r="AB18" s="20">
        <f>[14]Dezembro!$D$31</f>
        <v>24.7</v>
      </c>
      <c r="AC18" s="20">
        <f>[14]Dezembro!$D$32</f>
        <v>24.1</v>
      </c>
      <c r="AD18" s="20">
        <f>[14]Dezembro!$D$33</f>
        <v>22.6</v>
      </c>
      <c r="AE18" s="20">
        <f>[14]Dezembro!$D$34</f>
        <v>21.4</v>
      </c>
      <c r="AF18" s="20">
        <f>[14]Dezembro!$D$35</f>
        <v>22.1</v>
      </c>
      <c r="AG18" s="47">
        <f t="shared" ref="AG18:AG30" si="7">MIN(B18:AF18)</f>
        <v>19.899999999999999</v>
      </c>
      <c r="AH18" s="49">
        <f t="shared" ref="AH18:AH30" si="8">AVERAGE(B18:AF18)</f>
        <v>22.06129032258065</v>
      </c>
    </row>
    <row r="19" spans="1:34" ht="17.100000000000001" customHeight="1" x14ac:dyDescent="0.2">
      <c r="A19" s="16" t="s">
        <v>49</v>
      </c>
      <c r="B19" s="20">
        <f>[15]Dezembro!$D$5</f>
        <v>23.1</v>
      </c>
      <c r="C19" s="20">
        <f>[15]Dezembro!$D$6</f>
        <v>19.600000000000001</v>
      </c>
      <c r="D19" s="20">
        <f>[15]Dezembro!$D$7</f>
        <v>19.899999999999999</v>
      </c>
      <c r="E19" s="20">
        <f>[15]Dezembro!$D$8</f>
        <v>20.100000000000001</v>
      </c>
      <c r="F19" s="20">
        <f>[15]Dezembro!$D$9</f>
        <v>22.6</v>
      </c>
      <c r="G19" s="20">
        <f>[15]Dezembro!$D$10</f>
        <v>21.6</v>
      </c>
      <c r="H19" s="20">
        <f>[15]Dezembro!$D$11</f>
        <v>22.1</v>
      </c>
      <c r="I19" s="20">
        <f>[15]Dezembro!$D$12</f>
        <v>20.7</v>
      </c>
      <c r="J19" s="20">
        <f>[15]Dezembro!$D$13</f>
        <v>21.5</v>
      </c>
      <c r="K19" s="20">
        <f>[15]Dezembro!$D$14</f>
        <v>23.7</v>
      </c>
      <c r="L19" s="20">
        <f>[15]Dezembro!$D$15</f>
        <v>23.1</v>
      </c>
      <c r="M19" s="20">
        <f>[15]Dezembro!$D$16</f>
        <v>22.4</v>
      </c>
      <c r="N19" s="20">
        <f>[15]Dezembro!$D$17</f>
        <v>21.5</v>
      </c>
      <c r="O19" s="20">
        <f>[15]Dezembro!$D$18</f>
        <v>24.1</v>
      </c>
      <c r="P19" s="20">
        <f>[15]Dezembro!$D$19</f>
        <v>23.8</v>
      </c>
      <c r="Q19" s="20">
        <f>[15]Dezembro!$D$20</f>
        <v>25</v>
      </c>
      <c r="R19" s="20">
        <f>[15]Dezembro!$D$21</f>
        <v>22.5</v>
      </c>
      <c r="S19" s="20">
        <f>[15]Dezembro!$D$22</f>
        <v>22</v>
      </c>
      <c r="T19" s="20">
        <f>[15]Dezembro!$D$23</f>
        <v>22.9</v>
      </c>
      <c r="U19" s="20">
        <f>[15]Dezembro!$D$24</f>
        <v>23.1</v>
      </c>
      <c r="V19" s="20">
        <f>[15]Dezembro!$D$25</f>
        <v>22.7</v>
      </c>
      <c r="W19" s="20">
        <f>[15]Dezembro!$D$26</f>
        <v>21.8</v>
      </c>
      <c r="X19" s="20">
        <f>[15]Dezembro!$D$27</f>
        <v>19.7</v>
      </c>
      <c r="Y19" s="20">
        <f>[15]Dezembro!$D$28</f>
        <v>22.3</v>
      </c>
      <c r="Z19" s="20">
        <f>[15]Dezembro!$D$29</f>
        <v>23.3</v>
      </c>
      <c r="AA19" s="20">
        <f>[15]Dezembro!$D$30</f>
        <v>23.8</v>
      </c>
      <c r="AB19" s="20">
        <f>[15]Dezembro!$D$31</f>
        <v>23</v>
      </c>
      <c r="AC19" s="20">
        <f>[15]Dezembro!$D$32</f>
        <v>23.1</v>
      </c>
      <c r="AD19" s="20">
        <f>[15]Dezembro!$D$33</f>
        <v>22.1</v>
      </c>
      <c r="AE19" s="20">
        <f>[15]Dezembro!$D$34</f>
        <v>22.7</v>
      </c>
      <c r="AF19" s="20">
        <f>[15]Dezembro!$D$35</f>
        <v>25.6</v>
      </c>
      <c r="AG19" s="47">
        <f t="shared" ref="AG19" si="9">MIN(B19:AF19)</f>
        <v>19.600000000000001</v>
      </c>
      <c r="AH19" s="49">
        <f t="shared" ref="AH19" si="10">AVERAGE(B19:AF19)</f>
        <v>22.432258064516127</v>
      </c>
    </row>
    <row r="20" spans="1:34" ht="17.100000000000001" customHeight="1" x14ac:dyDescent="0.2">
      <c r="A20" s="16" t="s">
        <v>10</v>
      </c>
      <c r="B20" s="20">
        <f>[16]Dezembro!$D$5</f>
        <v>22.9</v>
      </c>
      <c r="C20" s="20">
        <f>[16]Dezembro!$D$6</f>
        <v>21.3</v>
      </c>
      <c r="D20" s="20">
        <f>[16]Dezembro!$D$7</f>
        <v>20.399999999999999</v>
      </c>
      <c r="E20" s="20">
        <f>[16]Dezembro!$D$8</f>
        <v>19.5</v>
      </c>
      <c r="F20" s="20">
        <f>[16]Dezembro!$D$9</f>
        <v>21.5</v>
      </c>
      <c r="G20" s="20">
        <f>[16]Dezembro!$D$10</f>
        <v>20.7</v>
      </c>
      <c r="H20" s="20">
        <f>[16]Dezembro!$D$11</f>
        <v>22</v>
      </c>
      <c r="I20" s="20">
        <f>[16]Dezembro!$D$12</f>
        <v>19.600000000000001</v>
      </c>
      <c r="J20" s="20">
        <f>[16]Dezembro!$D$13</f>
        <v>20.8</v>
      </c>
      <c r="K20" s="20">
        <f>[16]Dezembro!$D$14</f>
        <v>21.1</v>
      </c>
      <c r="L20" s="20">
        <f>[16]Dezembro!$D$15</f>
        <v>22</v>
      </c>
      <c r="M20" s="20">
        <f>[16]Dezembro!$D$16</f>
        <v>22.5</v>
      </c>
      <c r="N20" s="20">
        <f>[16]Dezembro!$D$17</f>
        <v>21.2</v>
      </c>
      <c r="O20" s="20">
        <f>[16]Dezembro!$D$18</f>
        <v>22.1</v>
      </c>
      <c r="P20" s="20">
        <f>[16]Dezembro!$D$19</f>
        <v>22.4</v>
      </c>
      <c r="Q20" s="20">
        <f>[16]Dezembro!$D$20</f>
        <v>22.5</v>
      </c>
      <c r="R20" s="20">
        <f>[16]Dezembro!$D$21</f>
        <v>21</v>
      </c>
      <c r="S20" s="20">
        <f>[16]Dezembro!$D$22</f>
        <v>20.9</v>
      </c>
      <c r="T20" s="20">
        <f>[16]Dezembro!$D$23</f>
        <v>22.5</v>
      </c>
      <c r="U20" s="20">
        <f>[16]Dezembro!$D$24</f>
        <v>22</v>
      </c>
      <c r="V20" s="20">
        <f>[16]Dezembro!$D$25</f>
        <v>23.2</v>
      </c>
      <c r="W20" s="20">
        <f>[16]Dezembro!$D$26</f>
        <v>20.100000000000001</v>
      </c>
      <c r="X20" s="20">
        <f>[16]Dezembro!$D$27</f>
        <v>20.6</v>
      </c>
      <c r="Y20" s="20">
        <f>[16]Dezembro!$D$28</f>
        <v>20.3</v>
      </c>
      <c r="Z20" s="20">
        <f>[16]Dezembro!$D$29</f>
        <v>22.1</v>
      </c>
      <c r="AA20" s="20">
        <f>[16]Dezembro!$D$30</f>
        <v>23.3</v>
      </c>
      <c r="AB20" s="20">
        <f>[16]Dezembro!$D$31</f>
        <v>23.2</v>
      </c>
      <c r="AC20" s="20">
        <f>[16]Dezembro!$D$32</f>
        <v>23.4</v>
      </c>
      <c r="AD20" s="20">
        <f>[16]Dezembro!$D$33</f>
        <v>22.1</v>
      </c>
      <c r="AE20" s="20">
        <f>[16]Dezembro!$D$34</f>
        <v>21.1</v>
      </c>
      <c r="AF20" s="20">
        <f>[16]Dezembro!$D$35</f>
        <v>22.3</v>
      </c>
      <c r="AG20" s="47">
        <f t="shared" si="7"/>
        <v>19.5</v>
      </c>
      <c r="AH20" s="49">
        <f t="shared" si="8"/>
        <v>21.63225806451613</v>
      </c>
    </row>
    <row r="21" spans="1:34" ht="17.100000000000001" customHeight="1" x14ac:dyDescent="0.2">
      <c r="A21" s="16" t="s">
        <v>11</v>
      </c>
      <c r="B21" s="20">
        <f>[17]Dezembro!$D$5</f>
        <v>21.9</v>
      </c>
      <c r="C21" s="20">
        <f>[17]Dezembro!$D$6</f>
        <v>21.9</v>
      </c>
      <c r="D21" s="20">
        <f>[17]Dezembro!$D$7</f>
        <v>19.399999999999999</v>
      </c>
      <c r="E21" s="20">
        <f>[17]Dezembro!$D$8</f>
        <v>21.7</v>
      </c>
      <c r="F21" s="20">
        <f>[17]Dezembro!$D$9</f>
        <v>21.3</v>
      </c>
      <c r="G21" s="20">
        <f>[17]Dezembro!$D$10</f>
        <v>19.899999999999999</v>
      </c>
      <c r="H21" s="20">
        <f>[17]Dezembro!$D$11</f>
        <v>20.6</v>
      </c>
      <c r="I21" s="20">
        <f>[17]Dezembro!$D$12</f>
        <v>19.3</v>
      </c>
      <c r="J21" s="20">
        <f>[17]Dezembro!$D$13</f>
        <v>20.5</v>
      </c>
      <c r="K21" s="20">
        <f>[17]Dezembro!$D$14</f>
        <v>20.5</v>
      </c>
      <c r="L21" s="20">
        <f>[17]Dezembro!$D$15</f>
        <v>21.7</v>
      </c>
      <c r="M21" s="20">
        <f>[17]Dezembro!$D$16</f>
        <v>21.3</v>
      </c>
      <c r="N21" s="20">
        <f>[17]Dezembro!$D$17</f>
        <v>21.2</v>
      </c>
      <c r="O21" s="20">
        <f>[17]Dezembro!$D$18</f>
        <v>22.1</v>
      </c>
      <c r="P21" s="20">
        <f>[17]Dezembro!$D$19</f>
        <v>21.5</v>
      </c>
      <c r="Q21" s="20">
        <f>[17]Dezembro!$D$20</f>
        <v>22.6</v>
      </c>
      <c r="R21" s="20">
        <f>[17]Dezembro!$D$21</f>
        <v>22.5</v>
      </c>
      <c r="S21" s="20">
        <f>[17]Dezembro!$D$22</f>
        <v>20.8</v>
      </c>
      <c r="T21" s="20">
        <f>[17]Dezembro!$D$23</f>
        <v>20.3</v>
      </c>
      <c r="U21" s="20">
        <f>[17]Dezembro!$D$24</f>
        <v>21.3</v>
      </c>
      <c r="V21" s="20">
        <f>[17]Dezembro!$D$25</f>
        <v>21.9</v>
      </c>
      <c r="W21" s="20">
        <f>[17]Dezembro!$D$26</f>
        <v>20.6</v>
      </c>
      <c r="X21" s="20">
        <f>[17]Dezembro!$D$27</f>
        <v>19.2</v>
      </c>
      <c r="Y21" s="20">
        <f>[17]Dezembro!$D$28</f>
        <v>20.100000000000001</v>
      </c>
      <c r="Z21" s="20">
        <f>[17]Dezembro!$D$29</f>
        <v>21.8</v>
      </c>
      <c r="AA21" s="20">
        <f>[17]Dezembro!$D$30</f>
        <v>21.6</v>
      </c>
      <c r="AB21" s="20">
        <f>[17]Dezembro!$D$31</f>
        <v>20.7</v>
      </c>
      <c r="AC21" s="20">
        <f>[17]Dezembro!$D$32</f>
        <v>21.5</v>
      </c>
      <c r="AD21" s="20">
        <f>[17]Dezembro!$D$33</f>
        <v>21</v>
      </c>
      <c r="AE21" s="20">
        <f>[17]Dezembro!$D$34</f>
        <v>19.8</v>
      </c>
      <c r="AF21" s="20">
        <f>[17]Dezembro!$D$35</f>
        <v>21.8</v>
      </c>
      <c r="AG21" s="47">
        <f t="shared" si="7"/>
        <v>19.2</v>
      </c>
      <c r="AH21" s="49">
        <f t="shared" si="8"/>
        <v>21.041935483870969</v>
      </c>
    </row>
    <row r="22" spans="1:34" ht="17.100000000000001" customHeight="1" x14ac:dyDescent="0.2">
      <c r="A22" s="16" t="s">
        <v>12</v>
      </c>
      <c r="B22" s="20">
        <f>[18]Dezembro!$D$5</f>
        <v>23.5</v>
      </c>
      <c r="C22" s="20">
        <f>[18]Dezembro!$D$6</f>
        <v>20.2</v>
      </c>
      <c r="D22" s="20">
        <f>[18]Dezembro!$D$7</f>
        <v>20.7</v>
      </c>
      <c r="E22" s="20">
        <f>[18]Dezembro!$D$8</f>
        <v>22</v>
      </c>
      <c r="F22" s="20">
        <f>[18]Dezembro!$D$9</f>
        <v>22.8</v>
      </c>
      <c r="G22" s="20">
        <f>[18]Dezembro!$D$10</f>
        <v>22.5</v>
      </c>
      <c r="H22" s="20">
        <f>[18]Dezembro!$D$11</f>
        <v>22.7</v>
      </c>
      <c r="I22" s="20">
        <f>[18]Dezembro!$D$12</f>
        <v>20.8</v>
      </c>
      <c r="J22" s="20">
        <f>[18]Dezembro!$D$13</f>
        <v>21.3</v>
      </c>
      <c r="K22" s="20">
        <f>[18]Dezembro!$D$14</f>
        <v>23</v>
      </c>
      <c r="L22" s="20">
        <f>[18]Dezembro!$D$15</f>
        <v>24</v>
      </c>
      <c r="M22" s="20">
        <f>[18]Dezembro!$D$16</f>
        <v>23.5</v>
      </c>
      <c r="N22" s="20">
        <f>[18]Dezembro!$D$17</f>
        <v>23.8</v>
      </c>
      <c r="O22" s="20">
        <f>[18]Dezembro!$D$18</f>
        <v>23.9</v>
      </c>
      <c r="P22" s="20">
        <f>[18]Dezembro!$D$19</f>
        <v>23.8</v>
      </c>
      <c r="Q22" s="20">
        <f>[18]Dezembro!$D$20</f>
        <v>23.8</v>
      </c>
      <c r="R22" s="20">
        <f>[18]Dezembro!$D$21</f>
        <v>23.2</v>
      </c>
      <c r="S22" s="20">
        <f>[18]Dezembro!$D$22</f>
        <v>23</v>
      </c>
      <c r="T22" s="20">
        <f>[18]Dezembro!$D$23</f>
        <v>24.3</v>
      </c>
      <c r="U22" s="20">
        <f>[18]Dezembro!$D$24</f>
        <v>23.9</v>
      </c>
      <c r="V22" s="20">
        <f>[18]Dezembro!$D$25</f>
        <v>23.5</v>
      </c>
      <c r="W22" s="20">
        <f>[18]Dezembro!$D$26</f>
        <v>21.8</v>
      </c>
      <c r="X22" s="20">
        <f>[18]Dezembro!$D$27</f>
        <v>22</v>
      </c>
      <c r="Y22" s="20">
        <f>[18]Dezembro!$D$28</f>
        <v>23</v>
      </c>
      <c r="Z22" s="20">
        <f>[18]Dezembro!$D$29</f>
        <v>23.8</v>
      </c>
      <c r="AA22" s="20">
        <f>[18]Dezembro!$D$30</f>
        <v>23.9</v>
      </c>
      <c r="AB22" s="20">
        <f>[18]Dezembro!$D$31</f>
        <v>24.1</v>
      </c>
      <c r="AC22" s="20">
        <f>[18]Dezembro!$D$32</f>
        <v>23.8</v>
      </c>
      <c r="AD22" s="20">
        <f>[18]Dezembro!$D$33</f>
        <v>23.8</v>
      </c>
      <c r="AE22" s="20">
        <f>[18]Dezembro!$D$34</f>
        <v>24</v>
      </c>
      <c r="AF22" s="20">
        <f>[18]Dezembro!$D$35</f>
        <v>25.3</v>
      </c>
      <c r="AG22" s="47">
        <f t="shared" si="7"/>
        <v>20.2</v>
      </c>
      <c r="AH22" s="49">
        <f t="shared" si="8"/>
        <v>23.087096774193544</v>
      </c>
    </row>
    <row r="23" spans="1:34" ht="17.100000000000001" customHeight="1" x14ac:dyDescent="0.2">
      <c r="A23" s="16" t="s">
        <v>13</v>
      </c>
      <c r="B23" s="20">
        <f>[19]Dezembro!$D$5</f>
        <v>24.4</v>
      </c>
      <c r="C23" s="20">
        <f>[19]Dezembro!$D$6</f>
        <v>19.399999999999999</v>
      </c>
      <c r="D23" s="20">
        <f>[19]Dezembro!$D$7</f>
        <v>20.3</v>
      </c>
      <c r="E23" s="20">
        <f>[19]Dezembro!$D$8</f>
        <v>22.7</v>
      </c>
      <c r="F23" s="20">
        <f>[19]Dezembro!$D$9</f>
        <v>22.6</v>
      </c>
      <c r="G23" s="20">
        <f>[19]Dezembro!$D$10</f>
        <v>21.3</v>
      </c>
      <c r="H23" s="20">
        <f>[19]Dezembro!$D$11</f>
        <v>21.9</v>
      </c>
      <c r="I23" s="20">
        <f>[19]Dezembro!$D$12</f>
        <v>22.1</v>
      </c>
      <c r="J23" s="20">
        <f>[19]Dezembro!$D$13</f>
        <v>23.5</v>
      </c>
      <c r="K23" s="20">
        <f>[19]Dezembro!$D$14</f>
        <v>23.3</v>
      </c>
      <c r="L23" s="20">
        <f>[19]Dezembro!$D$15</f>
        <v>23.8</v>
      </c>
      <c r="M23" s="20">
        <f>[19]Dezembro!$D$16</f>
        <v>23.9</v>
      </c>
      <c r="N23" s="20">
        <f>[19]Dezembro!$D$17</f>
        <v>21.5</v>
      </c>
      <c r="O23" s="20">
        <f>[19]Dezembro!$D$18</f>
        <v>23.9</v>
      </c>
      <c r="P23" s="20">
        <f>[19]Dezembro!$D$19</f>
        <v>24.4</v>
      </c>
      <c r="Q23" s="20">
        <f>[19]Dezembro!$D$20</f>
        <v>23.8</v>
      </c>
      <c r="R23" s="20">
        <f>[19]Dezembro!$D$21</f>
        <v>24.3</v>
      </c>
      <c r="S23" s="20">
        <f>[19]Dezembro!$D$22</f>
        <v>23.6</v>
      </c>
      <c r="T23" s="20">
        <f>[19]Dezembro!$D$23</f>
        <v>23.5</v>
      </c>
      <c r="U23" s="20">
        <f>[19]Dezembro!$D$24</f>
        <v>24.9</v>
      </c>
      <c r="V23" s="20">
        <f>[19]Dezembro!$D$25</f>
        <v>25.9</v>
      </c>
      <c r="W23" s="20">
        <f>[19]Dezembro!$D$26</f>
        <v>23.1</v>
      </c>
      <c r="X23" s="20">
        <f>[19]Dezembro!$D$27</f>
        <v>22.9</v>
      </c>
      <c r="Y23" s="20">
        <f>[19]Dezembro!$D$28</f>
        <v>22.1</v>
      </c>
      <c r="Z23" s="20">
        <f>[19]Dezembro!$D$29</f>
        <v>23.3</v>
      </c>
      <c r="AA23" s="20">
        <f>[19]Dezembro!$D$30</f>
        <v>23.3</v>
      </c>
      <c r="AB23" s="20">
        <f>[19]Dezembro!$D$31</f>
        <v>23</v>
      </c>
      <c r="AC23" s="20">
        <f>[19]Dezembro!$D$32</f>
        <v>23.3</v>
      </c>
      <c r="AD23" s="20">
        <f>[19]Dezembro!$D$33</f>
        <v>23.7</v>
      </c>
      <c r="AE23" s="20">
        <f>[19]Dezembro!$D$34</f>
        <v>24.4</v>
      </c>
      <c r="AF23" s="20">
        <f>[19]Dezembro!$D$35</f>
        <v>26</v>
      </c>
      <c r="AG23" s="47">
        <f t="shared" si="7"/>
        <v>19.399999999999999</v>
      </c>
      <c r="AH23" s="49">
        <f t="shared" si="8"/>
        <v>23.229032258064514</v>
      </c>
    </row>
    <row r="24" spans="1:34" ht="17.100000000000001" customHeight="1" x14ac:dyDescent="0.2">
      <c r="A24" s="16" t="s">
        <v>14</v>
      </c>
      <c r="B24" s="20">
        <f>[20]Dezembro!$D$5</f>
        <v>22.2</v>
      </c>
      <c r="C24" s="20">
        <f>[20]Dezembro!$D$6</f>
        <v>21.6</v>
      </c>
      <c r="D24" s="20">
        <f>[20]Dezembro!$D$7</f>
        <v>21</v>
      </c>
      <c r="E24" s="20">
        <f>[20]Dezembro!$D$8</f>
        <v>22.3</v>
      </c>
      <c r="F24" s="20">
        <f>[20]Dezembro!$D$9</f>
        <v>21.7</v>
      </c>
      <c r="G24" s="20">
        <f>[20]Dezembro!$D$10</f>
        <v>21.6</v>
      </c>
      <c r="H24" s="20">
        <f>[20]Dezembro!$D$11</f>
        <v>21.5</v>
      </c>
      <c r="I24" s="20">
        <f>[20]Dezembro!$D$12</f>
        <v>21.3</v>
      </c>
      <c r="J24" s="20">
        <f>[20]Dezembro!$D$13</f>
        <v>21.7</v>
      </c>
      <c r="K24" s="20">
        <f>[20]Dezembro!$D$14</f>
        <v>20.7</v>
      </c>
      <c r="L24" s="20">
        <f>[20]Dezembro!$D$15</f>
        <v>22</v>
      </c>
      <c r="M24" s="20">
        <f>[20]Dezembro!$D$16</f>
        <v>22.2</v>
      </c>
      <c r="N24" s="20">
        <f>[20]Dezembro!$D$17</f>
        <v>22.3</v>
      </c>
      <c r="O24" s="20">
        <f>[20]Dezembro!$D$18</f>
        <v>21.2</v>
      </c>
      <c r="P24" s="20">
        <f>[20]Dezembro!$D$19</f>
        <v>23.6</v>
      </c>
      <c r="Q24" s="20">
        <f>[20]Dezembro!$D$20</f>
        <v>21.2</v>
      </c>
      <c r="R24" s="20">
        <f>[20]Dezembro!$D$21</f>
        <v>22.6</v>
      </c>
      <c r="S24" s="20">
        <f>[20]Dezembro!$D$22</f>
        <v>22.4</v>
      </c>
      <c r="T24" s="20">
        <f>[20]Dezembro!$D$23</f>
        <v>21.8</v>
      </c>
      <c r="U24" s="20">
        <f>[20]Dezembro!$D$24</f>
        <v>23</v>
      </c>
      <c r="V24" s="20">
        <f>[20]Dezembro!$D$25</f>
        <v>22.7</v>
      </c>
      <c r="W24" s="20">
        <f>[20]Dezembro!$D$26</f>
        <v>23.2</v>
      </c>
      <c r="X24" s="20">
        <f>[20]Dezembro!$D$27</f>
        <v>22.8</v>
      </c>
      <c r="Y24" s="20">
        <f>[20]Dezembro!$D$28</f>
        <v>22</v>
      </c>
      <c r="Z24" s="20">
        <f>[20]Dezembro!$D$29</f>
        <v>22.3</v>
      </c>
      <c r="AA24" s="20">
        <f>[20]Dezembro!$D$30</f>
        <v>22.1</v>
      </c>
      <c r="AB24" s="20">
        <f>[20]Dezembro!$D$31</f>
        <v>22.2</v>
      </c>
      <c r="AC24" s="20">
        <f>[20]Dezembro!$D$32</f>
        <v>22.1</v>
      </c>
      <c r="AD24" s="20">
        <f>[20]Dezembro!$D$33</f>
        <v>21.1</v>
      </c>
      <c r="AE24" s="20">
        <f>[20]Dezembro!$D$34</f>
        <v>20</v>
      </c>
      <c r="AF24" s="20">
        <f>[20]Dezembro!$D$35</f>
        <v>22</v>
      </c>
      <c r="AG24" s="47">
        <f t="shared" si="7"/>
        <v>20</v>
      </c>
      <c r="AH24" s="49">
        <f t="shared" si="8"/>
        <v>21.948387096774198</v>
      </c>
    </row>
    <row r="25" spans="1:34" ht="17.100000000000001" customHeight="1" x14ac:dyDescent="0.2">
      <c r="A25" s="16" t="s">
        <v>15</v>
      </c>
      <c r="B25" s="20">
        <f>[21]Dezembro!$D$5</f>
        <v>21.3</v>
      </c>
      <c r="C25" s="20">
        <f>[21]Dezembro!$D$6</f>
        <v>16.7</v>
      </c>
      <c r="D25" s="20">
        <f>[21]Dezembro!$D$7</f>
        <v>17</v>
      </c>
      <c r="E25" s="20">
        <f>[21]Dezembro!$D$8</f>
        <v>18.600000000000001</v>
      </c>
      <c r="F25" s="20">
        <f>[21]Dezembro!$D$9</f>
        <v>19.2</v>
      </c>
      <c r="G25" s="20">
        <f>[21]Dezembro!$D$10</f>
        <v>19.2</v>
      </c>
      <c r="H25" s="20">
        <f>[21]Dezembro!$D$11</f>
        <v>20</v>
      </c>
      <c r="I25" s="20">
        <f>[21]Dezembro!$D$12</f>
        <v>18.3</v>
      </c>
      <c r="J25" s="20">
        <f>[21]Dezembro!$D$13</f>
        <v>18.8</v>
      </c>
      <c r="K25" s="20">
        <f>[21]Dezembro!$D$14</f>
        <v>20.2</v>
      </c>
      <c r="L25" s="20">
        <f>[21]Dezembro!$D$15</f>
        <v>21.6</v>
      </c>
      <c r="M25" s="20">
        <f>[21]Dezembro!$D$16</f>
        <v>20</v>
      </c>
      <c r="N25" s="20">
        <f>[21]Dezembro!$D$17</f>
        <v>19.899999999999999</v>
      </c>
      <c r="O25" s="20">
        <f>[21]Dezembro!$D$18</f>
        <v>21.8</v>
      </c>
      <c r="P25" s="20">
        <f>[21]Dezembro!$D$19</f>
        <v>22.2</v>
      </c>
      <c r="Q25" s="20">
        <f>[21]Dezembro!$D$20</f>
        <v>20.7</v>
      </c>
      <c r="R25" s="20">
        <f>[21]Dezembro!$D$21</f>
        <v>19.5</v>
      </c>
      <c r="S25" s="20">
        <f>[21]Dezembro!$D$22</f>
        <v>19.2</v>
      </c>
      <c r="T25" s="20">
        <f>[21]Dezembro!$D$23</f>
        <v>21.1</v>
      </c>
      <c r="U25" s="20">
        <f>[21]Dezembro!$D$24</f>
        <v>21</v>
      </c>
      <c r="V25" s="20">
        <f>[21]Dezembro!$D$25</f>
        <v>21.5</v>
      </c>
      <c r="W25" s="20">
        <f>[21]Dezembro!$D$26</f>
        <v>18.2</v>
      </c>
      <c r="X25" s="20">
        <f>[21]Dezembro!$D$27</f>
        <v>15.7</v>
      </c>
      <c r="Y25" s="20">
        <f>[21]Dezembro!$D$28</f>
        <v>18.7</v>
      </c>
      <c r="Z25" s="20">
        <f>[21]Dezembro!$D$29</f>
        <v>20.2</v>
      </c>
      <c r="AA25" s="20">
        <f>[21]Dezembro!$D$30</f>
        <v>21.6</v>
      </c>
      <c r="AB25" s="20">
        <f>[21]Dezembro!$D$31</f>
        <v>21.4</v>
      </c>
      <c r="AC25" s="20">
        <f>[21]Dezembro!$D$32</f>
        <v>22</v>
      </c>
      <c r="AD25" s="20">
        <f>[21]Dezembro!$D$33</f>
        <v>22.9</v>
      </c>
      <c r="AE25" s="20">
        <f>[21]Dezembro!$D$34</f>
        <v>20.100000000000001</v>
      </c>
      <c r="AF25" s="20">
        <f>[21]Dezembro!$D$35</f>
        <v>22.9</v>
      </c>
      <c r="AG25" s="47">
        <f t="shared" si="7"/>
        <v>15.7</v>
      </c>
      <c r="AH25" s="49">
        <f t="shared" si="8"/>
        <v>20.048387096774189</v>
      </c>
    </row>
    <row r="26" spans="1:34" ht="17.100000000000001" customHeight="1" x14ac:dyDescent="0.2">
      <c r="A26" s="16" t="s">
        <v>62</v>
      </c>
      <c r="B26" s="20">
        <f>[22]Dezembro!$D$5</f>
        <v>20.7</v>
      </c>
      <c r="C26" s="20">
        <f>[22]Dezembro!$D$6</f>
        <v>18.5</v>
      </c>
      <c r="D26" s="20">
        <f>[22]Dezembro!$D$7</f>
        <v>20.6</v>
      </c>
      <c r="E26" s="20">
        <f>[22]Dezembro!$D$8</f>
        <v>19.899999999999999</v>
      </c>
      <c r="F26" s="20">
        <f>[22]Dezembro!$D$9</f>
        <v>20.6</v>
      </c>
      <c r="G26" s="20">
        <f>[22]Dezembro!$D$10</f>
        <v>23.5</v>
      </c>
      <c r="H26" s="20">
        <f>[22]Dezembro!$D$11</f>
        <v>24.8</v>
      </c>
      <c r="I26" s="20">
        <f>[22]Dezembro!$D$12</f>
        <v>23.8</v>
      </c>
      <c r="J26" s="20">
        <f>[22]Dezembro!$D$13</f>
        <v>22.2</v>
      </c>
      <c r="K26" s="20">
        <f>[22]Dezembro!$D$14</f>
        <v>24.9</v>
      </c>
      <c r="L26" s="18">
        <f>[22]Dezembro!$D$15</f>
        <v>25.7</v>
      </c>
      <c r="M26" s="18">
        <f>[22]Dezembro!$D$16</f>
        <v>23.5</v>
      </c>
      <c r="N26" s="18">
        <f>[22]Dezembro!$D$17</f>
        <v>23.4</v>
      </c>
      <c r="O26" s="18">
        <f>[22]Dezembro!$D$18</f>
        <v>25.6</v>
      </c>
      <c r="P26" s="18">
        <f>[22]Dezembro!$D$19</f>
        <v>25.4</v>
      </c>
      <c r="Q26" s="18">
        <f>[22]Dezembro!$D$20</f>
        <v>26.2</v>
      </c>
      <c r="R26" s="20">
        <f>[22]Dezembro!$D$21</f>
        <v>22.4</v>
      </c>
      <c r="S26" s="20">
        <f>[22]Dezembro!$D$22</f>
        <v>22.7</v>
      </c>
      <c r="T26" s="20">
        <f>[22]Dezembro!$D$23</f>
        <v>23.5</v>
      </c>
      <c r="U26" s="20">
        <f>[22]Dezembro!$D$24</f>
        <v>25.1</v>
      </c>
      <c r="V26" s="20">
        <f>[22]Dezembro!$D$25</f>
        <v>26</v>
      </c>
      <c r="W26" s="20">
        <f>[22]Dezembro!$D$26</f>
        <v>21.5</v>
      </c>
      <c r="X26" s="20">
        <f>[22]Dezembro!$D$27</f>
        <v>19.600000000000001</v>
      </c>
      <c r="Y26" s="20">
        <f>[22]Dezembro!$D$28</f>
        <v>20.3</v>
      </c>
      <c r="Z26" s="20">
        <f>[22]Dezembro!$D$29</f>
        <v>25</v>
      </c>
      <c r="AA26" s="20">
        <f>[22]Dezembro!$D$30</f>
        <v>25.3</v>
      </c>
      <c r="AB26" s="20">
        <f>[22]Dezembro!$D$31</f>
        <v>25.1</v>
      </c>
      <c r="AC26" s="18">
        <f>[22]Dezembro!$D$32</f>
        <v>24.7</v>
      </c>
      <c r="AD26" s="18">
        <f>[22]Dezembro!$D$33</f>
        <v>25.8</v>
      </c>
      <c r="AE26" s="18">
        <f>[22]Dezembro!$D$34</f>
        <v>27</v>
      </c>
      <c r="AF26" s="18">
        <f>[22]Dezembro!$D$35</f>
        <v>28.6</v>
      </c>
      <c r="AG26" s="47">
        <f t="shared" si="7"/>
        <v>18.5</v>
      </c>
      <c r="AH26" s="49">
        <f t="shared" si="8"/>
        <v>23.609677419354838</v>
      </c>
    </row>
    <row r="27" spans="1:34" ht="17.100000000000001" customHeight="1" x14ac:dyDescent="0.2">
      <c r="A27" s="16" t="s">
        <v>17</v>
      </c>
      <c r="B27" s="20">
        <f>[23]Dezembro!$D$5</f>
        <v>22.4</v>
      </c>
      <c r="C27" s="20">
        <f>[23]Dezembro!$D$6</f>
        <v>22.4</v>
      </c>
      <c r="D27" s="20">
        <f>[23]Dezembro!$D$7</f>
        <v>20.8</v>
      </c>
      <c r="E27" s="20">
        <f>[23]Dezembro!$D$8</f>
        <v>22.2</v>
      </c>
      <c r="F27" s="20">
        <f>[23]Dezembro!$D$9</f>
        <v>21.4</v>
      </c>
      <c r="G27" s="20">
        <f>[23]Dezembro!$D$10</f>
        <v>21</v>
      </c>
      <c r="H27" s="20">
        <f>[23]Dezembro!$D$11</f>
        <v>19.399999999999999</v>
      </c>
      <c r="I27" s="20">
        <f>[23]Dezembro!$D$12</f>
        <v>20</v>
      </c>
      <c r="J27" s="20">
        <f>[23]Dezembro!$D$13</f>
        <v>21.1</v>
      </c>
      <c r="K27" s="20">
        <f>[23]Dezembro!$D$14</f>
        <v>21</v>
      </c>
      <c r="L27" s="20">
        <f>[23]Dezembro!$D$15</f>
        <v>21.5</v>
      </c>
      <c r="M27" s="20">
        <f>[23]Dezembro!$D$16</f>
        <v>20.7</v>
      </c>
      <c r="N27" s="20">
        <f>[23]Dezembro!$D$17</f>
        <v>21.2</v>
      </c>
      <c r="O27" s="20">
        <f>[23]Dezembro!$D$18</f>
        <v>21.9</v>
      </c>
      <c r="P27" s="20">
        <f>[23]Dezembro!$D$19</f>
        <v>21.4</v>
      </c>
      <c r="Q27" s="20">
        <f>[23]Dezembro!$D$20</f>
        <v>22</v>
      </c>
      <c r="R27" s="20">
        <f>[23]Dezembro!$D$21</f>
        <v>22.1</v>
      </c>
      <c r="S27" s="20">
        <f>[23]Dezembro!$D$22</f>
        <v>21.4</v>
      </c>
      <c r="T27" s="20">
        <f>[23]Dezembro!$D$23</f>
        <v>22.2</v>
      </c>
      <c r="U27" s="20">
        <f>[23]Dezembro!$D$24</f>
        <v>21</v>
      </c>
      <c r="V27" s="20">
        <f>[23]Dezembro!$D$25</f>
        <v>23.1</v>
      </c>
      <c r="W27" s="20">
        <f>[23]Dezembro!$D$26</f>
        <v>21.9</v>
      </c>
      <c r="X27" s="20">
        <f>[23]Dezembro!$D$27</f>
        <v>19.899999999999999</v>
      </c>
      <c r="Y27" s="20">
        <f>[23]Dezembro!$D$28</f>
        <v>21.1</v>
      </c>
      <c r="Z27" s="20">
        <f>[23]Dezembro!$D$29</f>
        <v>22.2</v>
      </c>
      <c r="AA27" s="20">
        <f>[23]Dezembro!$D$30</f>
        <v>22.7</v>
      </c>
      <c r="AB27" s="20">
        <f>[23]Dezembro!$D$31</f>
        <v>21.9</v>
      </c>
      <c r="AC27" s="20">
        <f>[23]Dezembro!$D$32</f>
        <v>22.4</v>
      </c>
      <c r="AD27" s="20">
        <f>[23]Dezembro!$D$33</f>
        <v>21.7</v>
      </c>
      <c r="AE27" s="20">
        <f>[23]Dezembro!$D$34</f>
        <v>20.3</v>
      </c>
      <c r="AF27" s="20">
        <f>[23]Dezembro!$D$35</f>
        <v>21.9</v>
      </c>
      <c r="AG27" s="47">
        <f t="shared" si="7"/>
        <v>19.399999999999999</v>
      </c>
      <c r="AH27" s="49">
        <f t="shared" si="8"/>
        <v>21.490322580645159</v>
      </c>
    </row>
    <row r="28" spans="1:34" ht="17.100000000000001" customHeight="1" x14ac:dyDescent="0.2">
      <c r="A28" s="16" t="s">
        <v>18</v>
      </c>
      <c r="B28" s="20">
        <f>[24]Dezembro!$D$5</f>
        <v>21</v>
      </c>
      <c r="C28" s="20">
        <f>[24]Dezembro!$D$6</f>
        <v>21.8</v>
      </c>
      <c r="D28" s="20">
        <f>[24]Dezembro!$D$7</f>
        <v>21</v>
      </c>
      <c r="E28" s="20">
        <f>[24]Dezembro!$D$8</f>
        <v>22.7</v>
      </c>
      <c r="F28" s="20">
        <f>[24]Dezembro!$D$9</f>
        <v>21.5</v>
      </c>
      <c r="G28" s="20">
        <f>[24]Dezembro!$D$10</f>
        <v>24.9</v>
      </c>
      <c r="H28" s="20">
        <f>[24]Dezembro!$D$11</f>
        <v>23.4</v>
      </c>
      <c r="I28" s="20">
        <f>[24]Dezembro!$D$12</f>
        <v>23.1</v>
      </c>
      <c r="J28" s="20">
        <f>[24]Dezembro!$D$13</f>
        <v>23.3</v>
      </c>
      <c r="K28" s="20">
        <f>[24]Dezembro!$D$14</f>
        <v>23.1</v>
      </c>
      <c r="L28" s="20">
        <f>[24]Dezembro!$D$15</f>
        <v>23.6</v>
      </c>
      <c r="M28" s="20">
        <f>[24]Dezembro!$D$16</f>
        <v>23.2</v>
      </c>
      <c r="N28" s="20" t="str">
        <f>[24]Dezembro!$D$17</f>
        <v>*</v>
      </c>
      <c r="O28" s="20">
        <f>[24]Dezembro!$D$18</f>
        <v>28.3</v>
      </c>
      <c r="P28" s="20">
        <f>[24]Dezembro!$D$19</f>
        <v>26.7</v>
      </c>
      <c r="Q28" s="20">
        <f>[24]Dezembro!$D$20</f>
        <v>26.5</v>
      </c>
      <c r="R28" s="20">
        <f>[24]Dezembro!$D$21</f>
        <v>24.7</v>
      </c>
      <c r="S28" s="20">
        <f>[24]Dezembro!$D$22</f>
        <v>24.9</v>
      </c>
      <c r="T28" s="20">
        <f>[24]Dezembro!$D$23</f>
        <v>26.4</v>
      </c>
      <c r="U28" s="20" t="str">
        <f>[24]Dezembro!$D$24</f>
        <v>*</v>
      </c>
      <c r="V28" s="20">
        <f>[24]Dezembro!$D$25</f>
        <v>25.7</v>
      </c>
      <c r="W28" s="20" t="str">
        <f>[24]Dezembro!$D$26</f>
        <v>*</v>
      </c>
      <c r="X28" s="20">
        <f>[24]Dezembro!$D$27</f>
        <v>25.7</v>
      </c>
      <c r="Y28" s="20">
        <f>[24]Dezembro!$D$28</f>
        <v>23.6</v>
      </c>
      <c r="Z28" s="20">
        <f>[24]Dezembro!$D$29</f>
        <v>26.5</v>
      </c>
      <c r="AA28" s="20">
        <f>[24]Dezembro!$D$30</f>
        <v>25.5</v>
      </c>
      <c r="AB28" s="20" t="str">
        <f>[24]Dezembro!$D$31</f>
        <v>*</v>
      </c>
      <c r="AC28" s="20" t="str">
        <f>[24]Dezembro!$D$32</f>
        <v>*</v>
      </c>
      <c r="AD28" s="20" t="str">
        <f>[24]Dezembro!$D$33</f>
        <v>*</v>
      </c>
      <c r="AE28" s="20" t="str">
        <f>[24]Dezembro!$D$34</f>
        <v>*</v>
      </c>
      <c r="AF28" s="20" t="str">
        <f>[24]Dezembro!$D$35</f>
        <v>*</v>
      </c>
      <c r="AG28" s="47">
        <f t="shared" si="7"/>
        <v>21</v>
      </c>
      <c r="AH28" s="49">
        <f t="shared" si="8"/>
        <v>24.221739130434777</v>
      </c>
    </row>
    <row r="29" spans="1:34" ht="17.100000000000001" customHeight="1" x14ac:dyDescent="0.2">
      <c r="A29" s="16" t="s">
        <v>19</v>
      </c>
      <c r="B29" s="20">
        <f>[25]Dezembro!$D$5</f>
        <v>22.5</v>
      </c>
      <c r="C29" s="20">
        <f>[25]Dezembro!$D$6</f>
        <v>19.100000000000001</v>
      </c>
      <c r="D29" s="20">
        <f>[25]Dezembro!$D$7</f>
        <v>19.2</v>
      </c>
      <c r="E29" s="20">
        <f>[25]Dezembro!$D$8</f>
        <v>18.100000000000001</v>
      </c>
      <c r="F29" s="20">
        <f>[25]Dezembro!$D$9</f>
        <v>20.100000000000001</v>
      </c>
      <c r="G29" s="20">
        <f>[25]Dezembro!$D$10</f>
        <v>20.399999999999999</v>
      </c>
      <c r="H29" s="20">
        <f>[25]Dezembro!$D$11</f>
        <v>20.9</v>
      </c>
      <c r="I29" s="20">
        <f>[25]Dezembro!$D$12</f>
        <v>19.399999999999999</v>
      </c>
      <c r="J29" s="20">
        <f>[25]Dezembro!$D$13</f>
        <v>20.399999999999999</v>
      </c>
      <c r="K29" s="20">
        <f>[25]Dezembro!$D$14</f>
        <v>20.7</v>
      </c>
      <c r="L29" s="20">
        <f>[25]Dezembro!$D$15</f>
        <v>21.2</v>
      </c>
      <c r="M29" s="20">
        <f>[25]Dezembro!$D$16</f>
        <v>21.4</v>
      </c>
      <c r="N29" s="20">
        <f>[25]Dezembro!$D$17</f>
        <v>19.899999999999999</v>
      </c>
      <c r="O29" s="20">
        <f>[25]Dezembro!$D$18</f>
        <v>21.6</v>
      </c>
      <c r="P29" s="20">
        <f>[25]Dezembro!$D$19</f>
        <v>21.5</v>
      </c>
      <c r="Q29" s="20">
        <f>[25]Dezembro!$D$20</f>
        <v>21.3</v>
      </c>
      <c r="R29" s="20">
        <f>[25]Dezembro!$D$21</f>
        <v>20</v>
      </c>
      <c r="S29" s="20">
        <f>[25]Dezembro!$D$22</f>
        <v>19.2</v>
      </c>
      <c r="T29" s="20">
        <f>[25]Dezembro!$D$23</f>
        <v>22.2</v>
      </c>
      <c r="U29" s="20">
        <f>[25]Dezembro!$D$24</f>
        <v>21.9</v>
      </c>
      <c r="V29" s="20">
        <f>[25]Dezembro!$D$25</f>
        <v>22.4</v>
      </c>
      <c r="W29" s="20">
        <f>[25]Dezembro!$D$26</f>
        <v>19.3</v>
      </c>
      <c r="X29" s="20">
        <f>[25]Dezembro!$D$27</f>
        <v>16.8</v>
      </c>
      <c r="Y29" s="20">
        <f>[25]Dezembro!$D$28</f>
        <v>18.8</v>
      </c>
      <c r="Z29" s="20">
        <f>[25]Dezembro!$D$29</f>
        <v>20.9</v>
      </c>
      <c r="AA29" s="20">
        <f>[25]Dezembro!$D$30</f>
        <v>22.3</v>
      </c>
      <c r="AB29" s="20">
        <f>[25]Dezembro!$D$31</f>
        <v>22.9</v>
      </c>
      <c r="AC29" s="20">
        <f>[25]Dezembro!$D$32</f>
        <v>22.5</v>
      </c>
      <c r="AD29" s="20">
        <f>[25]Dezembro!$D$33</f>
        <v>20.9</v>
      </c>
      <c r="AE29" s="20">
        <f>[25]Dezembro!$D$34</f>
        <v>19.7</v>
      </c>
      <c r="AF29" s="20">
        <f>[25]Dezembro!$D$35</f>
        <v>22.4</v>
      </c>
      <c r="AG29" s="47">
        <f t="shared" si="7"/>
        <v>16.8</v>
      </c>
      <c r="AH29" s="49">
        <f t="shared" si="8"/>
        <v>20.641935483870967</v>
      </c>
    </row>
    <row r="30" spans="1:34" ht="17.100000000000001" customHeight="1" x14ac:dyDescent="0.2">
      <c r="A30" s="16" t="s">
        <v>31</v>
      </c>
      <c r="B30" s="20">
        <f>[26]Dezembro!$D$5</f>
        <v>20.8</v>
      </c>
      <c r="C30" s="20">
        <f>[26]Dezembro!$D$6</f>
        <v>21.8</v>
      </c>
      <c r="D30" s="20">
        <f>[26]Dezembro!$D$7</f>
        <v>19.7</v>
      </c>
      <c r="E30" s="20">
        <f>[26]Dezembro!$D$8</f>
        <v>20</v>
      </c>
      <c r="F30" s="20">
        <f>[26]Dezembro!$D$9</f>
        <v>20.7</v>
      </c>
      <c r="G30" s="20">
        <f>[26]Dezembro!$D$10</f>
        <v>20</v>
      </c>
      <c r="H30" s="20">
        <f>[26]Dezembro!$D$11</f>
        <v>19.899999999999999</v>
      </c>
      <c r="I30" s="20">
        <f>[26]Dezembro!$D$12</f>
        <v>19.5</v>
      </c>
      <c r="J30" s="20">
        <f>[26]Dezembro!$D$13</f>
        <v>19.8</v>
      </c>
      <c r="K30" s="20">
        <f>[26]Dezembro!$D$14</f>
        <v>21.1</v>
      </c>
      <c r="L30" s="20">
        <f>[26]Dezembro!$D$15</f>
        <v>22.6</v>
      </c>
      <c r="M30" s="20">
        <f>[26]Dezembro!$D$16</f>
        <v>19.8</v>
      </c>
      <c r="N30" s="20">
        <f>[26]Dezembro!$D$17</f>
        <v>19.600000000000001</v>
      </c>
      <c r="O30" s="20">
        <f>[26]Dezembro!$D$18</f>
        <v>23.3</v>
      </c>
      <c r="P30" s="20">
        <f>[26]Dezembro!$D$19</f>
        <v>22.1</v>
      </c>
      <c r="Q30" s="20">
        <f>[26]Dezembro!$D$20</f>
        <v>22.7</v>
      </c>
      <c r="R30" s="20">
        <f>[26]Dezembro!$D$21</f>
        <v>22.8</v>
      </c>
      <c r="S30" s="20">
        <f>[26]Dezembro!$D$22</f>
        <v>20.399999999999999</v>
      </c>
      <c r="T30" s="20">
        <f>[26]Dezembro!$D$23</f>
        <v>21.3</v>
      </c>
      <c r="U30" s="20">
        <f>[26]Dezembro!$D$24</f>
        <v>21.5</v>
      </c>
      <c r="V30" s="20">
        <f>[26]Dezembro!$D$25</f>
        <v>22.7</v>
      </c>
      <c r="W30" s="20">
        <f>[26]Dezembro!$D$26</f>
        <v>20.7</v>
      </c>
      <c r="X30" s="20">
        <f>[26]Dezembro!$D$27</f>
        <v>19.2</v>
      </c>
      <c r="Y30" s="20">
        <f>[26]Dezembro!$D$28</f>
        <v>20.5</v>
      </c>
      <c r="Z30" s="20">
        <f>[26]Dezembro!$D$29</f>
        <v>22.4</v>
      </c>
      <c r="AA30" s="20">
        <f>[26]Dezembro!$D$30</f>
        <v>22.7</v>
      </c>
      <c r="AB30" s="20">
        <f>[26]Dezembro!$D$31</f>
        <v>22.2</v>
      </c>
      <c r="AC30" s="20">
        <f>[26]Dezembro!$D$32</f>
        <v>21.9</v>
      </c>
      <c r="AD30" s="20">
        <f>[26]Dezembro!$D$33</f>
        <v>22.2</v>
      </c>
      <c r="AE30" s="20">
        <f>[26]Dezembro!$D$34</f>
        <v>22.3</v>
      </c>
      <c r="AF30" s="20">
        <f>[26]Dezembro!$D$35</f>
        <v>23.9</v>
      </c>
      <c r="AG30" s="47">
        <f t="shared" si="7"/>
        <v>19.2</v>
      </c>
      <c r="AH30" s="49">
        <f t="shared" si="8"/>
        <v>21.293548387096774</v>
      </c>
    </row>
    <row r="31" spans="1:34" ht="17.100000000000001" customHeight="1" x14ac:dyDescent="0.2">
      <c r="A31" s="16" t="s">
        <v>51</v>
      </c>
      <c r="B31" s="20">
        <f>[27]Dezembro!$D$5</f>
        <v>21.6</v>
      </c>
      <c r="C31" s="20">
        <f>[27]Dezembro!$D$6</f>
        <v>20.9</v>
      </c>
      <c r="D31" s="20">
        <f>[27]Dezembro!$D$7</f>
        <v>21</v>
      </c>
      <c r="E31" s="20">
        <f>[27]Dezembro!$D$8</f>
        <v>21.5</v>
      </c>
      <c r="F31" s="20">
        <f>[27]Dezembro!$D$9</f>
        <v>20.9</v>
      </c>
      <c r="G31" s="20">
        <f>[27]Dezembro!$D$10</f>
        <v>21.5</v>
      </c>
      <c r="H31" s="20">
        <f>[27]Dezembro!$D$11</f>
        <v>21.4</v>
      </c>
      <c r="I31" s="20">
        <f>[27]Dezembro!$D$12</f>
        <v>20.100000000000001</v>
      </c>
      <c r="J31" s="20">
        <f>[27]Dezembro!$D$13</f>
        <v>20.3</v>
      </c>
      <c r="K31" s="20">
        <f>[27]Dezembro!$D$14</f>
        <v>20.7</v>
      </c>
      <c r="L31" s="20">
        <f>[27]Dezembro!$D$15</f>
        <v>21.6</v>
      </c>
      <c r="M31" s="20">
        <f>[27]Dezembro!$D$16</f>
        <v>19.2</v>
      </c>
      <c r="N31" s="20">
        <f>[27]Dezembro!$D$17</f>
        <v>20</v>
      </c>
      <c r="O31" s="20">
        <f>[27]Dezembro!$D$18</f>
        <v>21.2</v>
      </c>
      <c r="P31" s="20">
        <f>[27]Dezembro!$D$19</f>
        <v>22.9</v>
      </c>
      <c r="Q31" s="20">
        <f>[27]Dezembro!$D$20</f>
        <v>23</v>
      </c>
      <c r="R31" s="20">
        <f>[27]Dezembro!$D$21</f>
        <v>19.3</v>
      </c>
      <c r="S31" s="20">
        <f>[27]Dezembro!$D$22</f>
        <v>20.9</v>
      </c>
      <c r="T31" s="20">
        <f>[27]Dezembro!$D$23</f>
        <v>21.1</v>
      </c>
      <c r="U31" s="20">
        <f>[27]Dezembro!$D$24</f>
        <v>22.2</v>
      </c>
      <c r="V31" s="20">
        <f>[27]Dezembro!$D$25</f>
        <v>21.9</v>
      </c>
      <c r="W31" s="20">
        <f>[27]Dezembro!$D$26</f>
        <v>22.1</v>
      </c>
      <c r="X31" s="20">
        <f>[27]Dezembro!$D$27</f>
        <v>21.2</v>
      </c>
      <c r="Y31" s="20">
        <f>[27]Dezembro!$D$28</f>
        <v>21.1</v>
      </c>
      <c r="Z31" s="20">
        <f>[27]Dezembro!$D$29</f>
        <v>21.7</v>
      </c>
      <c r="AA31" s="20">
        <f>[27]Dezembro!$D$30</f>
        <v>21.2</v>
      </c>
      <c r="AB31" s="20">
        <f>[27]Dezembro!$D$31</f>
        <v>20.2</v>
      </c>
      <c r="AC31" s="20">
        <f>[27]Dezembro!$D$32</f>
        <v>23</v>
      </c>
      <c r="AD31" s="20">
        <f>[27]Dezembro!$D$33</f>
        <v>21.8</v>
      </c>
      <c r="AE31" s="20">
        <f>[27]Dezembro!$D$34</f>
        <v>23</v>
      </c>
      <c r="AF31" s="20">
        <f>[27]Dezembro!$D$35</f>
        <v>21.9</v>
      </c>
      <c r="AG31" s="47">
        <f>MIN(B31:AF31)</f>
        <v>19.2</v>
      </c>
      <c r="AH31" s="49">
        <f>AVERAGE(B31:AF31)</f>
        <v>21.303225806451611</v>
      </c>
    </row>
    <row r="32" spans="1:34" ht="17.100000000000001" customHeight="1" x14ac:dyDescent="0.2">
      <c r="A32" s="16" t="s">
        <v>20</v>
      </c>
      <c r="B32" s="20">
        <f>[28]Dezembro!$D$5</f>
        <v>22.8</v>
      </c>
      <c r="C32" s="20">
        <f>[28]Dezembro!$D$6</f>
        <v>24.5</v>
      </c>
      <c r="D32" s="20">
        <f>[28]Dezembro!$D$7</f>
        <v>22.8</v>
      </c>
      <c r="E32" s="20">
        <f>[28]Dezembro!$D$8</f>
        <v>22.8</v>
      </c>
      <c r="F32" s="20">
        <f>[28]Dezembro!$D$9</f>
        <v>21.5</v>
      </c>
      <c r="G32" s="20">
        <f>[28]Dezembro!$D$10</f>
        <v>20.6</v>
      </c>
      <c r="H32" s="20">
        <f>[28]Dezembro!$D$11</f>
        <v>22</v>
      </c>
      <c r="I32" s="20">
        <f>[28]Dezembro!$D$12</f>
        <v>23.7</v>
      </c>
      <c r="J32" s="20">
        <f>[28]Dezembro!$D$13</f>
        <v>22.9</v>
      </c>
      <c r="K32" s="20">
        <f>[28]Dezembro!$D$14</f>
        <v>22.2</v>
      </c>
      <c r="L32" s="20">
        <f>[28]Dezembro!$D$15</f>
        <v>22.8</v>
      </c>
      <c r="M32" s="20">
        <f>[28]Dezembro!$D$16</f>
        <v>22.5</v>
      </c>
      <c r="N32" s="20">
        <f>[28]Dezembro!$D$17</f>
        <v>22</v>
      </c>
      <c r="O32" s="20">
        <f>[28]Dezembro!$D$18</f>
        <v>23.3</v>
      </c>
      <c r="P32" s="20">
        <f>[28]Dezembro!$D$19</f>
        <v>22.4</v>
      </c>
      <c r="Q32" s="20">
        <f>[28]Dezembro!$D$20</f>
        <v>21.2</v>
      </c>
      <c r="R32" s="20">
        <f>[28]Dezembro!$D$21</f>
        <v>22.5</v>
      </c>
      <c r="S32" s="20">
        <f>[28]Dezembro!$D$22</f>
        <v>23.1</v>
      </c>
      <c r="T32" s="20">
        <f>[28]Dezembro!$D$23</f>
        <v>23.2</v>
      </c>
      <c r="U32" s="20">
        <f>[28]Dezembro!$D$24</f>
        <v>24.6</v>
      </c>
      <c r="V32" s="20">
        <f>[28]Dezembro!$D$25</f>
        <v>24.5</v>
      </c>
      <c r="W32" s="20">
        <f>[28]Dezembro!$D$26</f>
        <v>22.9</v>
      </c>
      <c r="X32" s="20">
        <f>[28]Dezembro!$D$27</f>
        <v>23.2</v>
      </c>
      <c r="Y32" s="20">
        <f>[28]Dezembro!$D$28</f>
        <v>20.8</v>
      </c>
      <c r="Z32" s="20">
        <f>[28]Dezembro!$D$29</f>
        <v>22.5</v>
      </c>
      <c r="AA32" s="20">
        <f>[28]Dezembro!$D$30</f>
        <v>22.4</v>
      </c>
      <c r="AB32" s="20">
        <f>[28]Dezembro!$D$31</f>
        <v>24.3</v>
      </c>
      <c r="AC32" s="20">
        <f>[28]Dezembro!$D$32</f>
        <v>24.7</v>
      </c>
      <c r="AD32" s="20">
        <f>[28]Dezembro!$D$33</f>
        <v>24.5</v>
      </c>
      <c r="AE32" s="20">
        <f>[28]Dezembro!$D$34</f>
        <v>22.4</v>
      </c>
      <c r="AF32" s="20">
        <f>[28]Dezembro!$D$35</f>
        <v>23.4</v>
      </c>
      <c r="AG32" s="47">
        <f>MIN(B32:AF32)</f>
        <v>20.6</v>
      </c>
      <c r="AH32" s="49">
        <f>AVERAGE(B32:AF32)</f>
        <v>22.87096774193548</v>
      </c>
    </row>
    <row r="33" spans="1:34" s="5" customFormat="1" ht="17.100000000000001" customHeight="1" x14ac:dyDescent="0.2">
      <c r="A33" s="38" t="s">
        <v>35</v>
      </c>
      <c r="B33" s="39">
        <f t="shared" ref="B33:AG33" si="11">MIN(B5:B32)</f>
        <v>19</v>
      </c>
      <c r="C33" s="39">
        <f t="shared" si="11"/>
        <v>16.7</v>
      </c>
      <c r="D33" s="39">
        <f t="shared" si="11"/>
        <v>17</v>
      </c>
      <c r="E33" s="39">
        <f t="shared" si="11"/>
        <v>18</v>
      </c>
      <c r="F33" s="39">
        <f t="shared" si="11"/>
        <v>18.2</v>
      </c>
      <c r="G33" s="39">
        <f t="shared" si="11"/>
        <v>18.899999999999999</v>
      </c>
      <c r="H33" s="39">
        <f t="shared" si="11"/>
        <v>18.7</v>
      </c>
      <c r="I33" s="39">
        <f t="shared" si="11"/>
        <v>18</v>
      </c>
      <c r="J33" s="39">
        <f t="shared" si="11"/>
        <v>18.5</v>
      </c>
      <c r="K33" s="39">
        <f t="shared" si="11"/>
        <v>19.2</v>
      </c>
      <c r="L33" s="39">
        <f t="shared" si="11"/>
        <v>19.600000000000001</v>
      </c>
      <c r="M33" s="39">
        <f t="shared" si="11"/>
        <v>18.7</v>
      </c>
      <c r="N33" s="39">
        <f t="shared" si="11"/>
        <v>19.399999999999999</v>
      </c>
      <c r="O33" s="39">
        <f t="shared" si="11"/>
        <v>19.8</v>
      </c>
      <c r="P33" s="39">
        <f t="shared" si="11"/>
        <v>20.7</v>
      </c>
      <c r="Q33" s="39">
        <f t="shared" si="11"/>
        <v>20.100000000000001</v>
      </c>
      <c r="R33" s="39">
        <f t="shared" si="11"/>
        <v>19.3</v>
      </c>
      <c r="S33" s="39">
        <f t="shared" si="11"/>
        <v>18.899999999999999</v>
      </c>
      <c r="T33" s="39">
        <f t="shared" si="11"/>
        <v>19.600000000000001</v>
      </c>
      <c r="U33" s="39">
        <f t="shared" si="11"/>
        <v>20.3</v>
      </c>
      <c r="V33" s="39">
        <f t="shared" si="11"/>
        <v>20.5</v>
      </c>
      <c r="W33" s="39">
        <f t="shared" si="11"/>
        <v>18.2</v>
      </c>
      <c r="X33" s="39">
        <f t="shared" si="11"/>
        <v>15.7</v>
      </c>
      <c r="Y33" s="39">
        <f t="shared" si="11"/>
        <v>18.7</v>
      </c>
      <c r="Z33" s="39">
        <f t="shared" si="11"/>
        <v>19.8</v>
      </c>
      <c r="AA33" s="39">
        <f t="shared" si="11"/>
        <v>19.3</v>
      </c>
      <c r="AB33" s="39">
        <f t="shared" si="11"/>
        <v>20.100000000000001</v>
      </c>
      <c r="AC33" s="39">
        <f t="shared" si="11"/>
        <v>19.7</v>
      </c>
      <c r="AD33" s="39">
        <f t="shared" si="11"/>
        <v>20.8</v>
      </c>
      <c r="AE33" s="39">
        <f t="shared" si="11"/>
        <v>18.600000000000001</v>
      </c>
      <c r="AF33" s="39">
        <f t="shared" si="11"/>
        <v>19.7</v>
      </c>
      <c r="AG33" s="47">
        <f t="shared" si="11"/>
        <v>15.7</v>
      </c>
      <c r="AH33" s="49">
        <f>AVERAGE(AH5:AH32)</f>
        <v>21.812181927469442</v>
      </c>
    </row>
    <row r="35" spans="1:34" x14ac:dyDescent="0.2">
      <c r="C35" s="31"/>
      <c r="D35" s="31" t="s">
        <v>53</v>
      </c>
      <c r="E35" s="31"/>
      <c r="F35" s="31"/>
      <c r="G35" s="31"/>
      <c r="N35" s="2" t="s">
        <v>54</v>
      </c>
      <c r="X35" s="2" t="s">
        <v>58</v>
      </c>
    </row>
    <row r="36" spans="1:34" x14ac:dyDescent="0.2">
      <c r="A36" s="74"/>
      <c r="K36" s="32"/>
      <c r="L36" s="32"/>
      <c r="M36" s="32"/>
      <c r="N36" s="32" t="s">
        <v>55</v>
      </c>
      <c r="O36" s="32"/>
      <c r="P36" s="32"/>
      <c r="Q36" s="32"/>
      <c r="X36" s="32" t="s">
        <v>59</v>
      </c>
      <c r="Y36" s="32"/>
      <c r="Z36" s="32"/>
      <c r="AA36" s="32"/>
    </row>
    <row r="40" spans="1:34" x14ac:dyDescent="0.2">
      <c r="W40" s="2" t="s">
        <v>52</v>
      </c>
    </row>
    <row r="42" spans="1:34" x14ac:dyDescent="0.2">
      <c r="N42" s="2" t="s">
        <v>52</v>
      </c>
    </row>
    <row r="44" spans="1:34" x14ac:dyDescent="0.2">
      <c r="H44" s="2" t="s">
        <v>52</v>
      </c>
    </row>
    <row r="47" spans="1:34" x14ac:dyDescent="0.2">
      <c r="E47" s="2" t="s">
        <v>52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J3:J4"/>
    <mergeCell ref="N3:N4"/>
    <mergeCell ref="A2:A4"/>
    <mergeCell ref="S3:S4"/>
    <mergeCell ref="Z3:Z4"/>
    <mergeCell ref="M3:M4"/>
    <mergeCell ref="L3:L4"/>
    <mergeCell ref="I3:I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zoomScale="90" zoomScaleNormal="90" workbookViewId="0">
      <selection activeCell="N42" sqref="N42"/>
    </sheetView>
  </sheetViews>
  <sheetFormatPr defaultRowHeight="12.75" x14ac:dyDescent="0.2"/>
  <cols>
    <col min="1" max="1" width="19.140625" style="2" bestFit="1" customWidth="1"/>
    <col min="2" max="2" width="6.42578125" style="2" customWidth="1"/>
    <col min="3" max="3" width="5.140625" style="2" customWidth="1"/>
    <col min="4" max="4" width="6.28515625" style="2" customWidth="1"/>
    <col min="5" max="5" width="6.140625" style="2" customWidth="1"/>
    <col min="6" max="7" width="6" style="2" customWidth="1"/>
    <col min="8" max="8" width="5.42578125" style="2" bestFit="1" customWidth="1"/>
    <col min="9" max="9" width="5.28515625" style="2" customWidth="1"/>
    <col min="10" max="11" width="6" style="2" customWidth="1"/>
    <col min="12" max="13" width="5.42578125" style="2" bestFit="1" customWidth="1"/>
    <col min="14" max="14" width="5" style="2" customWidth="1"/>
    <col min="15" max="17" width="5.42578125" style="2" bestFit="1" customWidth="1"/>
    <col min="18" max="18" width="6" style="2" customWidth="1"/>
    <col min="19" max="19" width="5.140625" style="2" customWidth="1"/>
    <col min="20" max="20" width="6" style="2" customWidth="1"/>
    <col min="21" max="21" width="5.42578125" style="2" bestFit="1" customWidth="1"/>
    <col min="22" max="22" width="6" style="2" customWidth="1"/>
    <col min="23" max="23" width="6.140625" style="2" customWidth="1"/>
    <col min="24" max="24" width="5.42578125" style="2" bestFit="1" customWidth="1"/>
    <col min="25" max="26" width="6" style="2" customWidth="1"/>
    <col min="27" max="27" width="5.42578125" style="2" bestFit="1" customWidth="1"/>
    <col min="28" max="28" width="6" style="2" customWidth="1"/>
    <col min="29" max="29" width="5.42578125" style="2" bestFit="1" customWidth="1"/>
    <col min="30" max="30" width="6.140625" style="2" customWidth="1"/>
    <col min="31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90" t="s">
        <v>25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4" s="4" customFormat="1" ht="20.100000000000001" customHeight="1" x14ac:dyDescent="0.2">
      <c r="A2" s="89" t="s">
        <v>21</v>
      </c>
      <c r="B2" s="87" t="s">
        <v>61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7"/>
    </row>
    <row r="3" spans="1:34" s="5" customFormat="1" ht="20.100000000000001" customHeight="1" x14ac:dyDescent="0.2">
      <c r="A3" s="89"/>
      <c r="B3" s="86">
        <v>1</v>
      </c>
      <c r="C3" s="86">
        <f>SUM(B3+1)</f>
        <v>2</v>
      </c>
      <c r="D3" s="86">
        <f t="shared" ref="D3:AD3" si="0">SUM(C3+1)</f>
        <v>3</v>
      </c>
      <c r="E3" s="86">
        <f t="shared" si="0"/>
        <v>4</v>
      </c>
      <c r="F3" s="86">
        <f t="shared" si="0"/>
        <v>5</v>
      </c>
      <c r="G3" s="86">
        <f t="shared" si="0"/>
        <v>6</v>
      </c>
      <c r="H3" s="86">
        <f t="shared" si="0"/>
        <v>7</v>
      </c>
      <c r="I3" s="86">
        <f t="shared" si="0"/>
        <v>8</v>
      </c>
      <c r="J3" s="86">
        <f t="shared" si="0"/>
        <v>9</v>
      </c>
      <c r="K3" s="86">
        <f t="shared" si="0"/>
        <v>10</v>
      </c>
      <c r="L3" s="86">
        <f t="shared" si="0"/>
        <v>11</v>
      </c>
      <c r="M3" s="86">
        <f t="shared" si="0"/>
        <v>12</v>
      </c>
      <c r="N3" s="86">
        <f t="shared" si="0"/>
        <v>13</v>
      </c>
      <c r="O3" s="86">
        <f t="shared" si="0"/>
        <v>14</v>
      </c>
      <c r="P3" s="86">
        <f t="shared" si="0"/>
        <v>15</v>
      </c>
      <c r="Q3" s="86">
        <f t="shared" si="0"/>
        <v>16</v>
      </c>
      <c r="R3" s="86">
        <f t="shared" si="0"/>
        <v>17</v>
      </c>
      <c r="S3" s="86">
        <f t="shared" si="0"/>
        <v>18</v>
      </c>
      <c r="T3" s="86">
        <f t="shared" si="0"/>
        <v>19</v>
      </c>
      <c r="U3" s="86">
        <f t="shared" si="0"/>
        <v>20</v>
      </c>
      <c r="V3" s="86">
        <f t="shared" si="0"/>
        <v>21</v>
      </c>
      <c r="W3" s="86">
        <f t="shared" si="0"/>
        <v>22</v>
      </c>
      <c r="X3" s="86">
        <f t="shared" si="0"/>
        <v>23</v>
      </c>
      <c r="Y3" s="86">
        <f t="shared" si="0"/>
        <v>24</v>
      </c>
      <c r="Z3" s="86">
        <f t="shared" si="0"/>
        <v>25</v>
      </c>
      <c r="AA3" s="86">
        <f t="shared" si="0"/>
        <v>26</v>
      </c>
      <c r="AB3" s="86">
        <f t="shared" si="0"/>
        <v>27</v>
      </c>
      <c r="AC3" s="86">
        <f t="shared" si="0"/>
        <v>28</v>
      </c>
      <c r="AD3" s="86">
        <f t="shared" si="0"/>
        <v>29</v>
      </c>
      <c r="AE3" s="86">
        <v>30</v>
      </c>
      <c r="AF3" s="86">
        <v>31</v>
      </c>
      <c r="AG3" s="45" t="s">
        <v>40</v>
      </c>
      <c r="AH3" s="8"/>
    </row>
    <row r="4" spans="1:34" s="5" customFormat="1" ht="20.100000000000001" customHeight="1" x14ac:dyDescent="0.2">
      <c r="A4" s="89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45" t="s">
        <v>39</v>
      </c>
      <c r="AH4" s="8"/>
    </row>
    <row r="5" spans="1:34" s="5" customFormat="1" ht="20.100000000000001" customHeight="1" x14ac:dyDescent="0.2">
      <c r="A5" s="16" t="s">
        <v>47</v>
      </c>
      <c r="B5" s="17">
        <f>[1]Dezembro!$E$5</f>
        <v>81</v>
      </c>
      <c r="C5" s="17">
        <f>[1]Dezembro!$E$6</f>
        <v>82.958333333333329</v>
      </c>
      <c r="D5" s="17">
        <f>[1]Dezembro!$E$7</f>
        <v>86.333333333333329</v>
      </c>
      <c r="E5" s="17">
        <f>[1]Dezembro!$E$8</f>
        <v>87.5</v>
      </c>
      <c r="F5" s="17">
        <f>[1]Dezembro!$E$9</f>
        <v>83.666666666666671</v>
      </c>
      <c r="G5" s="17">
        <f>[1]Dezembro!$E$10</f>
        <v>72.333333333333329</v>
      </c>
      <c r="H5" s="17">
        <f>[1]Dezembro!$E$11</f>
        <v>72.416666666666671</v>
      </c>
      <c r="I5" s="17">
        <f>[1]Dezembro!$E$12</f>
        <v>78.333333333333329</v>
      </c>
      <c r="J5" s="17">
        <f>[1]Dezembro!$E$13</f>
        <v>82.625</v>
      </c>
      <c r="K5" s="17">
        <f>[1]Dezembro!$E$14</f>
        <v>80.25</v>
      </c>
      <c r="L5" s="17">
        <f>[1]Dezembro!$E$15</f>
        <v>77.041666666666671</v>
      </c>
      <c r="M5" s="17">
        <f>[1]Dezembro!$E$16</f>
        <v>79.166666666666671</v>
      </c>
      <c r="N5" s="17">
        <f>[1]Dezembro!$E$17</f>
        <v>85.458333333333329</v>
      </c>
      <c r="O5" s="17">
        <f>[1]Dezembro!$E$18</f>
        <v>78.583333333333329</v>
      </c>
      <c r="P5" s="17">
        <f>[1]Dezembro!$E$19</f>
        <v>73.791666666666671</v>
      </c>
      <c r="Q5" s="17">
        <f>[1]Dezembro!$E$20</f>
        <v>63.583333333333336</v>
      </c>
      <c r="R5" s="17">
        <f>[1]Dezembro!$E$21</f>
        <v>68.708333333333329</v>
      </c>
      <c r="S5" s="17">
        <f>[1]Dezembro!$E$22</f>
        <v>76.25</v>
      </c>
      <c r="T5" s="17">
        <f>[1]Dezembro!$E$23</f>
        <v>73.083333333333329</v>
      </c>
      <c r="U5" s="17">
        <f>[1]Dezembro!$E$24</f>
        <v>78.166666666666671</v>
      </c>
      <c r="V5" s="17">
        <f>[1]Dezembro!$E$25</f>
        <v>76.041666666666671</v>
      </c>
      <c r="W5" s="17">
        <f>[1]Dezembro!$E$26</f>
        <v>72.291666666666671</v>
      </c>
      <c r="X5" s="17">
        <f>[1]Dezembro!$E$27</f>
        <v>78.75</v>
      </c>
      <c r="Y5" s="17">
        <f>[1]Dezembro!$E$28</f>
        <v>86.875</v>
      </c>
      <c r="Z5" s="17">
        <f>[1]Dezembro!$E$29</f>
        <v>77.125</v>
      </c>
      <c r="AA5" s="17">
        <f>[1]Dezembro!$E$30</f>
        <v>70.083333333333329</v>
      </c>
      <c r="AB5" s="17">
        <f>[1]Dezembro!$E$31</f>
        <v>68.083333333333329</v>
      </c>
      <c r="AC5" s="17">
        <f>[1]Dezembro!$E$32</f>
        <v>62.583333333333336</v>
      </c>
      <c r="AD5" s="17">
        <f>[1]Dezembro!$E$33</f>
        <v>63.458333333333336</v>
      </c>
      <c r="AE5" s="17">
        <f>[1]Dezembro!$E$34</f>
        <v>74.708333333333329</v>
      </c>
      <c r="AF5" s="17">
        <f>[1]Dezembro!$E$35</f>
        <v>69.166666666666671</v>
      </c>
      <c r="AG5" s="46">
        <f>AVERAGE(B5:AF5)</f>
        <v>76.142473118279582</v>
      </c>
      <c r="AH5" s="8"/>
    </row>
    <row r="6" spans="1:34" ht="17.100000000000001" customHeight="1" x14ac:dyDescent="0.2">
      <c r="A6" s="16" t="s">
        <v>0</v>
      </c>
      <c r="B6" s="18">
        <f>[2]Dezembro!$E$5</f>
        <v>92.541666666666671</v>
      </c>
      <c r="C6" s="18">
        <f>[2]Dezembro!$E$6</f>
        <v>89.416666666666671</v>
      </c>
      <c r="D6" s="18">
        <f>[2]Dezembro!$E$7</f>
        <v>84.791666666666671</v>
      </c>
      <c r="E6" s="18">
        <f>[2]Dezembro!$E$8</f>
        <v>68.833333333333329</v>
      </c>
      <c r="F6" s="18">
        <f>[2]Dezembro!$E$9</f>
        <v>80.125</v>
      </c>
      <c r="G6" s="18">
        <f>[2]Dezembro!$E$10</f>
        <v>73.791666666666671</v>
      </c>
      <c r="H6" s="18">
        <f>[2]Dezembro!$E$11</f>
        <v>75.5</v>
      </c>
      <c r="I6" s="18">
        <f>[2]Dezembro!$E$12</f>
        <v>80.826086956521735</v>
      </c>
      <c r="J6" s="18">
        <f>[2]Dezembro!$E$13</f>
        <v>87.583333333333329</v>
      </c>
      <c r="K6" s="18">
        <f>[2]Dezembro!$E$14</f>
        <v>82.916666666666671</v>
      </c>
      <c r="L6" s="18">
        <f>[2]Dezembro!$E$15</f>
        <v>86.583333333333329</v>
      </c>
      <c r="M6" s="18">
        <f>[2]Dezembro!$E$16</f>
        <v>82.041666666666671</v>
      </c>
      <c r="N6" s="18">
        <f>[2]Dezembro!$E$17</f>
        <v>80.708333333333329</v>
      </c>
      <c r="O6" s="18">
        <f>[2]Dezembro!$E$18</f>
        <v>74.375</v>
      </c>
      <c r="P6" s="18">
        <f>[2]Dezembro!$E$19</f>
        <v>79.375</v>
      </c>
      <c r="Q6" s="18">
        <f>[2]Dezembro!$E$20</f>
        <v>75.125</v>
      </c>
      <c r="R6" s="18">
        <f>[2]Dezembro!$E$21</f>
        <v>83.833333333333329</v>
      </c>
      <c r="S6" s="18">
        <f>[2]Dezembro!$E$22</f>
        <v>84.25</v>
      </c>
      <c r="T6" s="18">
        <f>[2]Dezembro!$E$23</f>
        <v>79.541666666666671</v>
      </c>
      <c r="U6" s="18">
        <f>[2]Dezembro!$E$24</f>
        <v>75.666666666666671</v>
      </c>
      <c r="V6" s="18">
        <f>[2]Dezembro!$E$25</f>
        <v>83.75</v>
      </c>
      <c r="W6" s="18">
        <f>[2]Dezembro!$E$26</f>
        <v>90.583333333333329</v>
      </c>
      <c r="X6" s="18">
        <f>[2]Dezembro!$E$27</f>
        <v>78.75</v>
      </c>
      <c r="Y6" s="18">
        <f>[2]Dezembro!$E$28</f>
        <v>83.333333333333329</v>
      </c>
      <c r="Z6" s="18">
        <f>[2]Dezembro!$E$29</f>
        <v>84.458333333333329</v>
      </c>
      <c r="AA6" s="18">
        <f>[2]Dezembro!$E$30</f>
        <v>77.291666666666671</v>
      </c>
      <c r="AB6" s="18">
        <f>[2]Dezembro!$E$31</f>
        <v>79.625</v>
      </c>
      <c r="AC6" s="18">
        <f>[2]Dezembro!$E$32</f>
        <v>75.625</v>
      </c>
      <c r="AD6" s="18">
        <f>[2]Dezembro!$E$33</f>
        <v>70.583333333333329</v>
      </c>
      <c r="AE6" s="18">
        <f>[2]Dezembro!$E$34</f>
        <v>78.083333333333329</v>
      </c>
      <c r="AF6" s="18">
        <f>[2]Dezembro!$E$35</f>
        <v>74.791666666666671</v>
      </c>
      <c r="AG6" s="47">
        <f t="shared" ref="AG6:AG19" si="1">AVERAGE(B6:AF6)</f>
        <v>80.474228611500692</v>
      </c>
    </row>
    <row r="7" spans="1:34" ht="17.100000000000001" customHeight="1" x14ac:dyDescent="0.2">
      <c r="A7" s="16" t="s">
        <v>1</v>
      </c>
      <c r="B7" s="18">
        <f>[3]Dezembro!$E$5</f>
        <v>79.583333333333329</v>
      </c>
      <c r="C7" s="18">
        <f>[3]Dezembro!$E$6</f>
        <v>81.708333333333329</v>
      </c>
      <c r="D7" s="18">
        <f>[3]Dezembro!$E$7</f>
        <v>74.541666666666671</v>
      </c>
      <c r="E7" s="18">
        <f>[3]Dezembro!$E$8</f>
        <v>69.208333333333329</v>
      </c>
      <c r="F7" s="18">
        <f>[3]Dezembro!$E$9</f>
        <v>71.833333333333329</v>
      </c>
      <c r="G7" s="18">
        <f>[3]Dezembro!$E$10</f>
        <v>66</v>
      </c>
      <c r="H7" s="18">
        <f>[3]Dezembro!$E$11</f>
        <v>81.458333333333329</v>
      </c>
      <c r="I7" s="18">
        <f>[3]Dezembro!$E$12</f>
        <v>78.375</v>
      </c>
      <c r="J7" s="18">
        <f>[3]Dezembro!$E$13</f>
        <v>80.666666666666671</v>
      </c>
      <c r="K7" s="18">
        <f>[3]Dezembro!$E$14</f>
        <v>76.041666666666671</v>
      </c>
      <c r="L7" s="18">
        <f>[3]Dezembro!$E$15</f>
        <v>83.75</v>
      </c>
      <c r="M7" s="18">
        <f>[3]Dezembro!$E$16</f>
        <v>84.5</v>
      </c>
      <c r="N7" s="18">
        <f>[3]Dezembro!$E$17</f>
        <v>79.166666666666671</v>
      </c>
      <c r="O7" s="18">
        <f>[3]Dezembro!$E$18</f>
        <v>77</v>
      </c>
      <c r="P7" s="18">
        <f>[3]Dezembro!$E$19</f>
        <v>74.041666666666671</v>
      </c>
      <c r="Q7" s="18">
        <f>[3]Dezembro!$E$20</f>
        <v>83.541666666666671</v>
      </c>
      <c r="R7" s="18">
        <f>[3]Dezembro!$E$21</f>
        <v>86.75</v>
      </c>
      <c r="S7" s="18">
        <f>[3]Dezembro!$E$22</f>
        <v>84.416666666666671</v>
      </c>
      <c r="T7" s="18">
        <f>[3]Dezembro!$E$23</f>
        <v>76.708333333333329</v>
      </c>
      <c r="U7" s="18">
        <f>[3]Dezembro!$E$24</f>
        <v>78.958333333333329</v>
      </c>
      <c r="V7" s="18">
        <f>[3]Dezembro!$E$25</f>
        <v>70.416666666666671</v>
      </c>
      <c r="W7" s="18">
        <f>[3]Dezembro!$E$26</f>
        <v>92.666666666666671</v>
      </c>
      <c r="X7" s="18">
        <f>[3]Dezembro!$E$27</f>
        <v>84.375</v>
      </c>
      <c r="Y7" s="18">
        <f>[3]Dezembro!$E$28</f>
        <v>76.791666666666671</v>
      </c>
      <c r="Z7" s="18">
        <f>[3]Dezembro!$E$29</f>
        <v>78.458333333333329</v>
      </c>
      <c r="AA7" s="18">
        <f>[3]Dezembro!$E$30</f>
        <v>72.625</v>
      </c>
      <c r="AB7" s="18">
        <f>[3]Dezembro!$E$31</f>
        <v>74.5</v>
      </c>
      <c r="AC7" s="18">
        <f>[3]Dezembro!$E$32</f>
        <v>77.625</v>
      </c>
      <c r="AD7" s="18">
        <f>[3]Dezembro!$E$33</f>
        <v>78.75</v>
      </c>
      <c r="AE7" s="18">
        <f>[3]Dezembro!$E$34</f>
        <v>75.583333333333329</v>
      </c>
      <c r="AF7" s="18">
        <f>[3]Dezembro!$E$35</f>
        <v>69.791666666666671</v>
      </c>
      <c r="AG7" s="47">
        <f t="shared" si="1"/>
        <v>78.059139784946225</v>
      </c>
    </row>
    <row r="8" spans="1:34" ht="17.100000000000001" customHeight="1" x14ac:dyDescent="0.2">
      <c r="A8" s="16" t="s">
        <v>56</v>
      </c>
      <c r="B8" s="18">
        <f>[4]Dezembro!$E$5</f>
        <v>79.625</v>
      </c>
      <c r="C8" s="18">
        <f>[4]Dezembro!$E$6</f>
        <v>78.666666666666671</v>
      </c>
      <c r="D8" s="18">
        <f>[4]Dezembro!$E$7</f>
        <v>83.75</v>
      </c>
      <c r="E8" s="18">
        <f>[4]Dezembro!$E$8</f>
        <v>79.125</v>
      </c>
      <c r="F8" s="18">
        <f>[4]Dezembro!$E$9</f>
        <v>75.041666666666671</v>
      </c>
      <c r="G8" s="18">
        <f>[4]Dezembro!$E$10</f>
        <v>65.791666666666671</v>
      </c>
      <c r="H8" s="18">
        <f>[4]Dezembro!$E$11</f>
        <v>69.125</v>
      </c>
      <c r="I8" s="18">
        <f>[4]Dezembro!$E$12</f>
        <v>78.583333333333329</v>
      </c>
      <c r="J8" s="18">
        <f>[4]Dezembro!$E$13</f>
        <v>82.875</v>
      </c>
      <c r="K8" s="18">
        <f>[4]Dezembro!$E$14</f>
        <v>83.041666666666671</v>
      </c>
      <c r="L8" s="18">
        <f>[4]Dezembro!$E$15</f>
        <v>78.833333333333329</v>
      </c>
      <c r="M8" s="18">
        <f>[4]Dezembro!$E$16</f>
        <v>78.916666666666671</v>
      </c>
      <c r="N8" s="18">
        <f>[4]Dezembro!$E$17</f>
        <v>79.416666666666671</v>
      </c>
      <c r="O8" s="18">
        <f>[4]Dezembro!$E$18</f>
        <v>72.583333333333329</v>
      </c>
      <c r="P8" s="18">
        <f>[4]Dezembro!$E$19</f>
        <v>67.291666666666671</v>
      </c>
      <c r="Q8" s="18">
        <f>[4]Dezembro!$E$20</f>
        <v>53.166666666666664</v>
      </c>
      <c r="R8" s="18">
        <f>[4]Dezembro!$E$21</f>
        <v>61.625</v>
      </c>
      <c r="S8" s="18">
        <f>[4]Dezembro!$E$22</f>
        <v>69.583333333333329</v>
      </c>
      <c r="T8" s="18">
        <f>[4]Dezembro!$E$23</f>
        <v>67.125</v>
      </c>
      <c r="U8" s="18">
        <f>[4]Dezembro!$E$24</f>
        <v>69.458333333333329</v>
      </c>
      <c r="V8" s="18">
        <f>[4]Dezembro!$E$25</f>
        <v>78.208333333333329</v>
      </c>
      <c r="W8" s="18">
        <f>[4]Dezembro!$E$26</f>
        <v>79.416666666666671</v>
      </c>
      <c r="X8" s="18">
        <f>[4]Dezembro!$E$27</f>
        <v>84.958333333333329</v>
      </c>
      <c r="Y8" s="18">
        <f>[4]Dezembro!$E$28</f>
        <v>78.583333333333329</v>
      </c>
      <c r="Z8" s="18">
        <f>[4]Dezembro!$E$29</f>
        <v>83.875</v>
      </c>
      <c r="AA8" s="18">
        <f>[4]Dezembro!$E$30</f>
        <v>70.291666666666671</v>
      </c>
      <c r="AB8" s="18">
        <f>[4]Dezembro!$E$31</f>
        <v>63.916666666666664</v>
      </c>
      <c r="AC8" s="18">
        <f>[4]Dezembro!$E$32</f>
        <v>57.916666666666664</v>
      </c>
      <c r="AD8" s="18">
        <f>[4]Dezembro!$E$33</f>
        <v>63.083333333333336</v>
      </c>
      <c r="AE8" s="18">
        <f>[4]Dezembro!$E$34</f>
        <v>82.125</v>
      </c>
      <c r="AF8" s="18">
        <f>[4]Dezembro!$E$35</f>
        <v>70.333333333333329</v>
      </c>
      <c r="AG8" s="47">
        <f t="shared" si="1"/>
        <v>73.752688172043023</v>
      </c>
    </row>
    <row r="9" spans="1:34" ht="17.100000000000001" customHeight="1" x14ac:dyDescent="0.2">
      <c r="A9" s="16" t="s">
        <v>48</v>
      </c>
      <c r="B9" s="18">
        <f>[5]Dezembro!$E$5</f>
        <v>100</v>
      </c>
      <c r="C9" s="18">
        <f>[5]Dezembro!$E$6</f>
        <v>92</v>
      </c>
      <c r="D9" s="18">
        <f>[5]Dezembro!$E$7</f>
        <v>100</v>
      </c>
      <c r="E9" s="18">
        <f>[5]Dezembro!$E$8</f>
        <v>100</v>
      </c>
      <c r="F9" s="18">
        <f>[5]Dezembro!$E$9</f>
        <v>100</v>
      </c>
      <c r="G9" s="18">
        <f>[5]Dezembro!$E$10</f>
        <v>100</v>
      </c>
      <c r="H9" s="18">
        <f>[5]Dezembro!$E$11</f>
        <v>96</v>
      </c>
      <c r="I9" s="18">
        <f>[5]Dezembro!$E$12</f>
        <v>93</v>
      </c>
      <c r="J9" s="18">
        <f>[5]Dezembro!$E$13</f>
        <v>100</v>
      </c>
      <c r="K9" s="18">
        <f>[5]Dezembro!$E$14</f>
        <v>100</v>
      </c>
      <c r="L9" s="18">
        <f>[5]Dezembro!$E$15</f>
        <v>98</v>
      </c>
      <c r="M9" s="18">
        <f>[5]Dezembro!$E$16</f>
        <v>79</v>
      </c>
      <c r="N9" s="18">
        <f>[5]Dezembro!$E$17</f>
        <v>93</v>
      </c>
      <c r="O9" s="18">
        <f>[5]Dezembro!$E$18</f>
        <v>98</v>
      </c>
      <c r="P9" s="18">
        <f>[5]Dezembro!$E$19</f>
        <v>97</v>
      </c>
      <c r="Q9" s="18">
        <f>[5]Dezembro!$E$20</f>
        <v>98</v>
      </c>
      <c r="R9" s="18">
        <f>[5]Dezembro!$E$21</f>
        <v>100</v>
      </c>
      <c r="S9" s="18">
        <f>[5]Dezembro!$E$22</f>
        <v>91</v>
      </c>
      <c r="T9" s="18">
        <f>[5]Dezembro!$E$23</f>
        <v>100</v>
      </c>
      <c r="U9" s="18">
        <f>[5]Dezembro!$E$24</f>
        <v>89</v>
      </c>
      <c r="V9" s="18">
        <f>[5]Dezembro!$E$25</f>
        <v>100</v>
      </c>
      <c r="W9" s="18">
        <f>[5]Dezembro!$E$26</f>
        <v>100</v>
      </c>
      <c r="X9" s="18">
        <f>[5]Dezembro!$E$27</f>
        <v>99</v>
      </c>
      <c r="Y9" s="18">
        <f>[5]Dezembro!$E$28</f>
        <v>100</v>
      </c>
      <c r="Z9" s="18">
        <f>[5]Dezembro!$E$29</f>
        <v>100</v>
      </c>
      <c r="AA9" s="18">
        <f>[5]Dezembro!$E$30</f>
        <v>99</v>
      </c>
      <c r="AB9" s="18">
        <f>[5]Dezembro!$E$31</f>
        <v>100</v>
      </c>
      <c r="AC9" s="18">
        <f>[5]Dezembro!$E$32</f>
        <v>76</v>
      </c>
      <c r="AD9" s="18">
        <f>[5]Dezembro!$E$33</f>
        <v>100</v>
      </c>
      <c r="AE9" s="18">
        <f>[5]Dezembro!$E$34</f>
        <v>95</v>
      </c>
      <c r="AF9" s="18">
        <f>[5]Dezembro!$E$35</f>
        <v>88</v>
      </c>
      <c r="AG9" s="47">
        <f t="shared" si="1"/>
        <v>96.161290322580641</v>
      </c>
    </row>
    <row r="10" spans="1:34" ht="17.100000000000001" customHeight="1" x14ac:dyDescent="0.2">
      <c r="A10" s="16" t="s">
        <v>2</v>
      </c>
      <c r="B10" s="18">
        <f>[6]Dezembro!$E$5</f>
        <v>83.916666666666671</v>
      </c>
      <c r="C10" s="18">
        <f>[6]Dezembro!$E$6</f>
        <v>91.833333333333329</v>
      </c>
      <c r="D10" s="18">
        <f>[6]Dezembro!$E$7</f>
        <v>80.583333333333329</v>
      </c>
      <c r="E10" s="18">
        <f>[6]Dezembro!$E$8</f>
        <v>73.041666666666671</v>
      </c>
      <c r="F10" s="18">
        <f>[6]Dezembro!$E$9</f>
        <v>71.166666666666671</v>
      </c>
      <c r="G10" s="18">
        <f>[6]Dezembro!$E$10</f>
        <v>65.958333333333329</v>
      </c>
      <c r="H10" s="18">
        <f>[6]Dezembro!$E$11</f>
        <v>76.375</v>
      </c>
      <c r="I10" s="18">
        <f>[6]Dezembro!$E$12</f>
        <v>77.208333333333329</v>
      </c>
      <c r="J10" s="18">
        <f>[6]Dezembro!$E$13</f>
        <v>81.666666666666671</v>
      </c>
      <c r="K10" s="18">
        <f>[6]Dezembro!$E$14</f>
        <v>79.375</v>
      </c>
      <c r="L10" s="18">
        <f>[6]Dezembro!$E$15</f>
        <v>79.5</v>
      </c>
      <c r="M10" s="18">
        <f>[6]Dezembro!$E$16</f>
        <v>83.291666666666671</v>
      </c>
      <c r="N10" s="18">
        <f>[6]Dezembro!$E$17</f>
        <v>80.416666666666671</v>
      </c>
      <c r="O10" s="18">
        <f>[6]Dezembro!$E$18</f>
        <v>77.875</v>
      </c>
      <c r="P10" s="18">
        <f>[6]Dezembro!$E$19</f>
        <v>75.958333333333329</v>
      </c>
      <c r="Q10" s="18">
        <f>[6]Dezembro!$E$20</f>
        <v>70.416666666666671</v>
      </c>
      <c r="R10" s="18">
        <f>[6]Dezembro!$E$21</f>
        <v>84.333333333333329</v>
      </c>
      <c r="S10" s="18">
        <f>[6]Dezembro!$E$22</f>
        <v>82.75</v>
      </c>
      <c r="T10" s="18">
        <f>[6]Dezembro!$E$23</f>
        <v>81.083333333333329</v>
      </c>
      <c r="U10" s="18">
        <f>[6]Dezembro!$E$24</f>
        <v>84.416666666666671</v>
      </c>
      <c r="V10" s="18">
        <f>[6]Dezembro!$E$25</f>
        <v>76.625</v>
      </c>
      <c r="W10" s="18">
        <f>[6]Dezembro!$E$26</f>
        <v>91.25</v>
      </c>
      <c r="X10" s="18">
        <f>[6]Dezembro!$E$27</f>
        <v>85.458333333333329</v>
      </c>
      <c r="Y10" s="18">
        <f>[6]Dezembro!$E$28</f>
        <v>83.625</v>
      </c>
      <c r="Z10" s="18">
        <f>[6]Dezembro!$E$29</f>
        <v>80.583333333333329</v>
      </c>
      <c r="AA10" s="18">
        <f>[6]Dezembro!$E$30</f>
        <v>73</v>
      </c>
      <c r="AB10" s="18">
        <f>[6]Dezembro!$E$31</f>
        <v>68.833333333333329</v>
      </c>
      <c r="AC10" s="18">
        <f>[6]Dezembro!$E$32</f>
        <v>70.291666666666671</v>
      </c>
      <c r="AD10" s="18">
        <f>[6]Dezembro!$E$33</f>
        <v>71.875</v>
      </c>
      <c r="AE10" s="18">
        <f>[6]Dezembro!$E$34</f>
        <v>73.208333333333329</v>
      </c>
      <c r="AF10" s="18">
        <f>[6]Dezembro!$E$35</f>
        <v>69.666666666666671</v>
      </c>
      <c r="AG10" s="47">
        <f t="shared" si="1"/>
        <v>78.244623655913969</v>
      </c>
      <c r="AH10" s="30" t="s">
        <v>52</v>
      </c>
    </row>
    <row r="11" spans="1:34" ht="17.100000000000001" customHeight="1" x14ac:dyDescent="0.2">
      <c r="A11" s="16" t="s">
        <v>3</v>
      </c>
      <c r="B11" s="18">
        <f>[7]Dezembro!$E$5</f>
        <v>77.541666666666671</v>
      </c>
      <c r="C11" s="18">
        <f>[7]Dezembro!$E$6</f>
        <v>82.666666666666671</v>
      </c>
      <c r="D11" s="18">
        <f>[7]Dezembro!$E$7</f>
        <v>81.083333333333329</v>
      </c>
      <c r="E11" s="18">
        <f>[7]Dezembro!$E$8</f>
        <v>74</v>
      </c>
      <c r="F11" s="18">
        <f>[7]Dezembro!$E$9</f>
        <v>75.958333333333329</v>
      </c>
      <c r="G11" s="18">
        <f>[7]Dezembro!$E$10</f>
        <v>73.5</v>
      </c>
      <c r="H11" s="18">
        <f>[7]Dezembro!$E$11</f>
        <v>84.75</v>
      </c>
      <c r="I11" s="18">
        <f>[7]Dezembro!$E$12</f>
        <v>83.708333333333329</v>
      </c>
      <c r="J11" s="18">
        <f>[7]Dezembro!$E$13</f>
        <v>85.208333333333329</v>
      </c>
      <c r="K11" s="18">
        <f>[7]Dezembro!$E$14</f>
        <v>84.541666666666671</v>
      </c>
      <c r="L11" s="18">
        <f>[7]Dezembro!$E$15</f>
        <v>80.875</v>
      </c>
      <c r="M11" s="18">
        <f>[7]Dezembro!$E$16</f>
        <v>87.375</v>
      </c>
      <c r="N11" s="18">
        <f>[7]Dezembro!$E$17</f>
        <v>75.875</v>
      </c>
      <c r="O11" s="18">
        <f>[7]Dezembro!$E$18</f>
        <v>72.458333333333329</v>
      </c>
      <c r="P11" s="18">
        <f>[7]Dezembro!$E$19</f>
        <v>72.375</v>
      </c>
      <c r="Q11" s="18">
        <f>[7]Dezembro!$E$20</f>
        <v>66.958333333333329</v>
      </c>
      <c r="R11" s="18">
        <f>[7]Dezembro!$E$21</f>
        <v>71.333333333333329</v>
      </c>
      <c r="S11" s="18">
        <f>[7]Dezembro!$E$22</f>
        <v>71.958333333333329</v>
      </c>
      <c r="T11" s="18">
        <f>[7]Dezembro!$E$23</f>
        <v>78.375</v>
      </c>
      <c r="U11" s="18">
        <f>[7]Dezembro!$E$24</f>
        <v>83.583333333333329</v>
      </c>
      <c r="V11" s="18">
        <f>[7]Dezembro!$E$25</f>
        <v>82.5</v>
      </c>
      <c r="W11" s="18">
        <f>[7]Dezembro!$E$26</f>
        <v>76.958333333333329</v>
      </c>
      <c r="X11" s="18">
        <f>[7]Dezembro!$E$27</f>
        <v>85.166666666666671</v>
      </c>
      <c r="Y11" s="18">
        <f>[7]Dezembro!$E$28</f>
        <v>82.791666666666671</v>
      </c>
      <c r="Z11" s="18">
        <f>[7]Dezembro!$E$29</f>
        <v>81.625</v>
      </c>
      <c r="AA11" s="18">
        <f>[7]Dezembro!$E$30</f>
        <v>71.166666666666671</v>
      </c>
      <c r="AB11" s="18">
        <f>[7]Dezembro!$E$31</f>
        <v>62.333333333333336</v>
      </c>
      <c r="AC11" s="18">
        <f>[7]Dezembro!$E$32</f>
        <v>55.708333333333336</v>
      </c>
      <c r="AD11" s="18">
        <f>[7]Dezembro!$E$33</f>
        <v>69.666666666666671</v>
      </c>
      <c r="AE11" s="18">
        <f>[7]Dezembro!$E$34</f>
        <v>68.166666666666671</v>
      </c>
      <c r="AF11" s="18">
        <f>[7]Dezembro!$E$35</f>
        <v>71.5</v>
      </c>
      <c r="AG11" s="47">
        <f t="shared" si="1"/>
        <v>76.506720430107521</v>
      </c>
    </row>
    <row r="12" spans="1:34" ht="17.100000000000001" customHeight="1" x14ac:dyDescent="0.2">
      <c r="A12" s="16" t="s">
        <v>4</v>
      </c>
      <c r="B12" s="18">
        <f>[8]Dezembro!$E$5</f>
        <v>84.083333333333329</v>
      </c>
      <c r="C12" s="18">
        <f>[8]Dezembro!$E$6</f>
        <v>86.625</v>
      </c>
      <c r="D12" s="18">
        <f>[8]Dezembro!$E$7</f>
        <v>88.208333333333329</v>
      </c>
      <c r="E12" s="18">
        <f>[8]Dezembro!$E$8</f>
        <v>81.875</v>
      </c>
      <c r="F12" s="18">
        <f>[8]Dezembro!$E$9</f>
        <v>85.5</v>
      </c>
      <c r="G12" s="18">
        <f>[8]Dezembro!$E$10</f>
        <v>81.583333333333329</v>
      </c>
      <c r="H12" s="18">
        <f>[8]Dezembro!$E$11</f>
        <v>80.541666666666671</v>
      </c>
      <c r="I12" s="18">
        <f>[8]Dezembro!$E$12</f>
        <v>88.5</v>
      </c>
      <c r="J12" s="18">
        <f>[8]Dezembro!$E$13</f>
        <v>87.166666666666671</v>
      </c>
      <c r="K12" s="18">
        <f>[8]Dezembro!$E$14</f>
        <v>86.833333333333329</v>
      </c>
      <c r="L12" s="18">
        <f>[8]Dezembro!$E$15</f>
        <v>86.208333333333329</v>
      </c>
      <c r="M12" s="18">
        <f>[8]Dezembro!$E$16</f>
        <v>84.75</v>
      </c>
      <c r="N12" s="18">
        <f>[8]Dezembro!$E$17</f>
        <v>83.416666666666671</v>
      </c>
      <c r="O12" s="18">
        <f>[8]Dezembro!$E$18</f>
        <v>75.458333333333329</v>
      </c>
      <c r="P12" s="18">
        <f>[8]Dezembro!$E$19</f>
        <v>77.083333333333329</v>
      </c>
      <c r="Q12" s="18">
        <f>[8]Dezembro!$E$20</f>
        <v>76.625</v>
      </c>
      <c r="R12" s="18">
        <f>[8]Dezembro!$E$21</f>
        <v>75.25</v>
      </c>
      <c r="S12" s="18">
        <f>[8]Dezembro!$E$22</f>
        <v>73.458333333333329</v>
      </c>
      <c r="T12" s="18">
        <f>[8]Dezembro!$E$23</f>
        <v>82.708333333333329</v>
      </c>
      <c r="U12" s="18">
        <f>[8]Dezembro!$E$24</f>
        <v>79.875</v>
      </c>
      <c r="V12" s="18">
        <f>[8]Dezembro!$E$25</f>
        <v>83</v>
      </c>
      <c r="W12" s="18">
        <f>[8]Dezembro!$E$26</f>
        <v>85.791666666666671</v>
      </c>
      <c r="X12" s="18">
        <f>[8]Dezembro!$E$27</f>
        <v>89.833333333333329</v>
      </c>
      <c r="Y12" s="18">
        <f>[8]Dezembro!$E$28</f>
        <v>85.791666666666671</v>
      </c>
      <c r="Z12" s="18">
        <f>[8]Dezembro!$E$29</f>
        <v>85.083333333333329</v>
      </c>
      <c r="AA12" s="18">
        <f>[8]Dezembro!$E$30</f>
        <v>72.375</v>
      </c>
      <c r="AB12" s="18">
        <f>[8]Dezembro!$E$31</f>
        <v>62.208333333333336</v>
      </c>
      <c r="AC12" s="18">
        <f>[8]Dezembro!$E$32</f>
        <v>55.125</v>
      </c>
      <c r="AD12" s="18">
        <f>[8]Dezembro!$E$33</f>
        <v>73.791666666666671</v>
      </c>
      <c r="AE12" s="18">
        <f>[8]Dezembro!$E$34</f>
        <v>78.333333333333329</v>
      </c>
      <c r="AF12" s="18">
        <f>[8]Dezembro!$E$35</f>
        <v>75.541666666666671</v>
      </c>
      <c r="AG12" s="47">
        <f t="shared" si="1"/>
        <v>80.407258064516128</v>
      </c>
    </row>
    <row r="13" spans="1:34" ht="17.100000000000001" customHeight="1" x14ac:dyDescent="0.2">
      <c r="A13" s="16" t="s">
        <v>5</v>
      </c>
      <c r="B13" s="18">
        <f>[9]Dezembro!$E$5</f>
        <v>70.083333333333329</v>
      </c>
      <c r="C13" s="18">
        <f>[9]Dezembro!$E$6</f>
        <v>68.375</v>
      </c>
      <c r="D13" s="18">
        <f>[9]Dezembro!$E$7</f>
        <v>67.5</v>
      </c>
      <c r="E13" s="18">
        <f>[9]Dezembro!$E$8</f>
        <v>62.541666666666664</v>
      </c>
      <c r="F13" s="18">
        <f>[9]Dezembro!$E$9</f>
        <v>68.333333333333329</v>
      </c>
      <c r="G13" s="18">
        <f>[9]Dezembro!$E$10</f>
        <v>72.083333333333329</v>
      </c>
      <c r="H13" s="18">
        <f>[9]Dezembro!$E$11</f>
        <v>74.041666666666671</v>
      </c>
      <c r="I13" s="18">
        <f>[9]Dezembro!$E$12</f>
        <v>72.875</v>
      </c>
      <c r="J13" s="18">
        <f>[9]Dezembro!$E$13</f>
        <v>76.5</v>
      </c>
      <c r="K13" s="18">
        <f>[9]Dezembro!$E$14</f>
        <v>73.833333333333329</v>
      </c>
      <c r="L13" s="18">
        <f>[9]Dezembro!$E$15</f>
        <v>72.083333333333329</v>
      </c>
      <c r="M13" s="18">
        <f>[9]Dezembro!$E$16</f>
        <v>79.541666666666671</v>
      </c>
      <c r="N13" s="18">
        <f>[9]Dezembro!$E$17</f>
        <v>80.5</v>
      </c>
      <c r="O13" s="18">
        <f>[9]Dezembro!$E$18</f>
        <v>74.875</v>
      </c>
      <c r="P13" s="18">
        <f>[9]Dezembro!$E$19</f>
        <v>78.458333333333329</v>
      </c>
      <c r="Q13" s="18">
        <f>[9]Dezembro!$E$20</f>
        <v>75.458333333333329</v>
      </c>
      <c r="R13" s="18">
        <f>[9]Dezembro!$E$21</f>
        <v>77.25</v>
      </c>
      <c r="S13" s="18">
        <f>[9]Dezembro!$E$22</f>
        <v>81.458333333333329</v>
      </c>
      <c r="T13" s="18">
        <f>[9]Dezembro!$E$23</f>
        <v>76.958333333333329</v>
      </c>
      <c r="U13" s="18">
        <f>[9]Dezembro!$E$24</f>
        <v>72</v>
      </c>
      <c r="V13" s="18">
        <f>[9]Dezembro!$E$25</f>
        <v>75.375</v>
      </c>
      <c r="W13" s="18">
        <f>[9]Dezembro!$E$26</f>
        <v>86.416666666666671</v>
      </c>
      <c r="X13" s="18">
        <f>[9]Dezembro!$E$27</f>
        <v>76.583333333333329</v>
      </c>
      <c r="Y13" s="18">
        <f>[9]Dezembro!$E$28</f>
        <v>71.625</v>
      </c>
      <c r="Z13" s="18">
        <f>[9]Dezembro!$E$29</f>
        <v>77.75</v>
      </c>
      <c r="AA13" s="18">
        <f>[9]Dezembro!$E$30</f>
        <v>72.875</v>
      </c>
      <c r="AB13" s="18">
        <f>[9]Dezembro!$E$31</f>
        <v>65.708333333333329</v>
      </c>
      <c r="AC13" s="18">
        <f>[9]Dezembro!$E$32</f>
        <v>64.75</v>
      </c>
      <c r="AD13" s="18">
        <f>[9]Dezembro!$E$33</f>
        <v>69.916666666666671</v>
      </c>
      <c r="AE13" s="18">
        <f>[9]Dezembro!$E$34</f>
        <v>65.75</v>
      </c>
      <c r="AF13" s="18">
        <f>[9]Dezembro!$E$35</f>
        <v>66.166666666666671</v>
      </c>
      <c r="AG13" s="47">
        <f t="shared" si="1"/>
        <v>73.150537634408579</v>
      </c>
    </row>
    <row r="14" spans="1:34" ht="17.100000000000001" customHeight="1" x14ac:dyDescent="0.2">
      <c r="A14" s="16" t="s">
        <v>50</v>
      </c>
      <c r="B14" s="18">
        <f>[10]Dezembro!$E$5</f>
        <v>81.458333333333329</v>
      </c>
      <c r="C14" s="18">
        <f>[10]Dezembro!$E$6</f>
        <v>87.541666666666671</v>
      </c>
      <c r="D14" s="18">
        <f>[10]Dezembro!$E$7</f>
        <v>90.541666666666671</v>
      </c>
      <c r="E14" s="18">
        <f>[10]Dezembro!$E$8</f>
        <v>83.291666666666671</v>
      </c>
      <c r="F14" s="18">
        <f>[10]Dezembro!$E$9</f>
        <v>86.625</v>
      </c>
      <c r="G14" s="18">
        <f>[10]Dezembro!$E$10</f>
        <v>83.833333333333329</v>
      </c>
      <c r="H14" s="18">
        <f>[10]Dezembro!$E$11</f>
        <v>84.458333333333329</v>
      </c>
      <c r="I14" s="18">
        <f>[10]Dezembro!$E$12</f>
        <v>88.416666666666671</v>
      </c>
      <c r="J14" s="18">
        <f>[10]Dezembro!$E$13</f>
        <v>85.833333333333329</v>
      </c>
      <c r="K14" s="18">
        <f>[10]Dezembro!$E$14</f>
        <v>80.791666666666671</v>
      </c>
      <c r="L14" s="18">
        <f>[10]Dezembro!$E$15</f>
        <v>86.625</v>
      </c>
      <c r="M14" s="18">
        <f>[10]Dezembro!$E$16</f>
        <v>86.333333333333329</v>
      </c>
      <c r="N14" s="18">
        <f>[10]Dezembro!$E$17</f>
        <v>80.916666666666671</v>
      </c>
      <c r="O14" s="18">
        <f>[10]Dezembro!$E$18</f>
        <v>77.041666666666671</v>
      </c>
      <c r="P14" s="18">
        <f>[10]Dezembro!$E$19</f>
        <v>78.875</v>
      </c>
      <c r="Q14" s="18">
        <f>[10]Dezembro!$E$20</f>
        <v>79.541666666666671</v>
      </c>
      <c r="R14" s="18">
        <f>[10]Dezembro!$E$21</f>
        <v>80.333333333333329</v>
      </c>
      <c r="S14" s="18">
        <f>[10]Dezembro!$E$22</f>
        <v>78.083333333333329</v>
      </c>
      <c r="T14" s="18">
        <f>[10]Dezembro!$E$23</f>
        <v>87.041666666666671</v>
      </c>
      <c r="U14" s="18">
        <f>[10]Dezembro!$E$24</f>
        <v>87.083333333333329</v>
      </c>
      <c r="V14" s="18">
        <f>[10]Dezembro!$E$25</f>
        <v>83.875</v>
      </c>
      <c r="W14" s="18">
        <f>[10]Dezembro!$E$26</f>
        <v>87.791666666666671</v>
      </c>
      <c r="X14" s="18">
        <f>[10]Dezembro!$E$27</f>
        <v>89.625</v>
      </c>
      <c r="Y14" s="18">
        <f>[10]Dezembro!$E$28</f>
        <v>85.208333333333329</v>
      </c>
      <c r="Z14" s="18">
        <f>[10]Dezembro!$E$29</f>
        <v>84.875</v>
      </c>
      <c r="AA14" s="18">
        <f>[10]Dezembro!$E$30</f>
        <v>71.291666666666671</v>
      </c>
      <c r="AB14" s="18">
        <f>[10]Dezembro!$E$31</f>
        <v>70.791666666666671</v>
      </c>
      <c r="AC14" s="18">
        <f>[10]Dezembro!$E$32</f>
        <v>64.875</v>
      </c>
      <c r="AD14" s="18">
        <f>[10]Dezembro!$E$33</f>
        <v>66.875</v>
      </c>
      <c r="AE14" s="18">
        <f>[10]Dezembro!$E$34</f>
        <v>70.208333333333329</v>
      </c>
      <c r="AF14" s="18">
        <f>[10]Dezembro!$E$35</f>
        <v>72.458333333333329</v>
      </c>
      <c r="AG14" s="47">
        <f>AVERAGE(B14:AF14)</f>
        <v>81.372311827957006</v>
      </c>
    </row>
    <row r="15" spans="1:34" ht="17.100000000000001" customHeight="1" x14ac:dyDescent="0.2">
      <c r="A15" s="16" t="s">
        <v>6</v>
      </c>
      <c r="B15" s="18">
        <f>[11]Dezembro!$E$5</f>
        <v>82.416666666666671</v>
      </c>
      <c r="C15" s="18">
        <f>[11]Dezembro!$E$6</f>
        <v>86.083333333333329</v>
      </c>
      <c r="D15" s="18">
        <f>[11]Dezembro!$E$7</f>
        <v>75.041666666666671</v>
      </c>
      <c r="E15" s="18">
        <f>[11]Dezembro!$E$8</f>
        <v>83.75</v>
      </c>
      <c r="F15" s="18">
        <f>[11]Dezembro!$E$9</f>
        <v>79.958333333333329</v>
      </c>
      <c r="G15" s="18">
        <f>[11]Dezembro!$E$10</f>
        <v>80.833333333333329</v>
      </c>
      <c r="H15" s="18">
        <f>[11]Dezembro!$E$11</f>
        <v>80.5</v>
      </c>
      <c r="I15" s="18">
        <f>[11]Dezembro!$E$12</f>
        <v>78.625</v>
      </c>
      <c r="J15" s="18">
        <f>[11]Dezembro!$E$13</f>
        <v>81.875</v>
      </c>
      <c r="K15" s="18">
        <f>[11]Dezembro!$E$14</f>
        <v>80.916666666666671</v>
      </c>
      <c r="L15" s="18">
        <f>[11]Dezembro!$E$15</f>
        <v>79.166666666666671</v>
      </c>
      <c r="M15" s="18">
        <f>[11]Dezembro!$E$16</f>
        <v>83.708333333333329</v>
      </c>
      <c r="N15" s="18">
        <f>[11]Dezembro!$E$17</f>
        <v>78.916666666666671</v>
      </c>
      <c r="O15" s="18">
        <f>[11]Dezembro!$E$18</f>
        <v>75.875</v>
      </c>
      <c r="P15" s="18">
        <f>[11]Dezembro!$E$19</f>
        <v>75.666666666666671</v>
      </c>
      <c r="Q15" s="18">
        <f>[11]Dezembro!$E$20</f>
        <v>75.791666666666671</v>
      </c>
      <c r="R15" s="18">
        <f>[11]Dezembro!$E$21</f>
        <v>78.625</v>
      </c>
      <c r="S15" s="18">
        <f>[11]Dezembro!$E$22</f>
        <v>77.083333333333329</v>
      </c>
      <c r="T15" s="18">
        <f>[11]Dezembro!$E$23</f>
        <v>76.291666666666671</v>
      </c>
      <c r="U15" s="18">
        <f>[11]Dezembro!$E$24</f>
        <v>83.5</v>
      </c>
      <c r="V15" s="18">
        <f>[11]Dezembro!$E$25</f>
        <v>77.25</v>
      </c>
      <c r="W15" s="18">
        <f>[11]Dezembro!$E$26</f>
        <v>87.208333333333329</v>
      </c>
      <c r="X15" s="18">
        <f>[11]Dezembro!$E$27</f>
        <v>87.208333333333329</v>
      </c>
      <c r="Y15" s="18">
        <f>[11]Dezembro!$E$28</f>
        <v>80.5</v>
      </c>
      <c r="Z15" s="18">
        <f>[11]Dezembro!$E$29</f>
        <v>79.041666666666671</v>
      </c>
      <c r="AA15" s="18">
        <f>[11]Dezembro!$E$30</f>
        <v>75.958333333333329</v>
      </c>
      <c r="AB15" s="18">
        <f>[11]Dezembro!$E$31</f>
        <v>71.833333333333329</v>
      </c>
      <c r="AC15" s="18">
        <f>[11]Dezembro!$E$32</f>
        <v>75.666666666666671</v>
      </c>
      <c r="AD15" s="18">
        <f>[11]Dezembro!$E$33</f>
        <v>74.375</v>
      </c>
      <c r="AE15" s="18">
        <f>[11]Dezembro!$E$34</f>
        <v>68.5</v>
      </c>
      <c r="AF15" s="18">
        <f>[11]Dezembro!$E$35</f>
        <v>75.625</v>
      </c>
      <c r="AG15" s="47">
        <f t="shared" si="1"/>
        <v>78.961021505376337</v>
      </c>
    </row>
    <row r="16" spans="1:34" ht="17.100000000000001" customHeight="1" x14ac:dyDescent="0.2">
      <c r="A16" s="16" t="s">
        <v>7</v>
      </c>
      <c r="B16" s="18">
        <f>[12]Dezembro!$E$5</f>
        <v>87.75</v>
      </c>
      <c r="C16" s="18">
        <f>[12]Dezembro!$E$6</f>
        <v>89</v>
      </c>
      <c r="D16" s="18">
        <f>[12]Dezembro!$E$7</f>
        <v>84.458333333333329</v>
      </c>
      <c r="E16" s="18">
        <f>[12]Dezembro!$E$8</f>
        <v>74.041666666666671</v>
      </c>
      <c r="F16" s="18">
        <f>[12]Dezembro!$E$9</f>
        <v>76.166666666666671</v>
      </c>
      <c r="G16" s="18">
        <f>[12]Dezembro!$E$10</f>
        <v>68.458333333333329</v>
      </c>
      <c r="H16" s="18">
        <f>[12]Dezembro!$E$11</f>
        <v>72.083333333333329</v>
      </c>
      <c r="I16" s="18">
        <f>[12]Dezembro!$E$12</f>
        <v>80.708333333333329</v>
      </c>
      <c r="J16" s="18">
        <f>[12]Dezembro!$E$13</f>
        <v>84.625</v>
      </c>
      <c r="K16" s="18">
        <f>[12]Dezembro!$E$14</f>
        <v>81.125</v>
      </c>
      <c r="L16" s="18">
        <f>[12]Dezembro!$E$15</f>
        <v>81.375</v>
      </c>
      <c r="M16" s="18">
        <f>[12]Dezembro!$E$16</f>
        <v>81.125</v>
      </c>
      <c r="N16" s="18">
        <f>[12]Dezembro!$E$17</f>
        <v>80.708333333333329</v>
      </c>
      <c r="O16" s="18">
        <f>[12]Dezembro!$E$18</f>
        <v>70.458333333333329</v>
      </c>
      <c r="P16" s="18">
        <f>[12]Dezembro!$E$19</f>
        <v>71.625</v>
      </c>
      <c r="Q16" s="18">
        <f>[12]Dezembro!$E$20</f>
        <v>65.916666666666671</v>
      </c>
      <c r="R16" s="18">
        <f>[12]Dezembro!$E$21</f>
        <v>73.541666666666671</v>
      </c>
      <c r="S16" s="18">
        <f>[12]Dezembro!$E$22</f>
        <v>83.833333333333329</v>
      </c>
      <c r="T16" s="18">
        <f>[12]Dezembro!$E$23</f>
        <v>76.583333333333329</v>
      </c>
      <c r="U16" s="18">
        <f>[12]Dezembro!$E$24</f>
        <v>80.541666666666671</v>
      </c>
      <c r="V16" s="18">
        <f>[12]Dezembro!$E$25</f>
        <v>82.25</v>
      </c>
      <c r="W16" s="18">
        <f>[12]Dezembro!$E$26</f>
        <v>92.25</v>
      </c>
      <c r="X16" s="18">
        <f>[12]Dezembro!$E$27</f>
        <v>81.583333333333329</v>
      </c>
      <c r="Y16" s="18">
        <f>[12]Dezembro!$E$28</f>
        <v>82</v>
      </c>
      <c r="Z16" s="18">
        <f>[12]Dezembro!$E$29</f>
        <v>79.958333333333329</v>
      </c>
      <c r="AA16" s="18">
        <f>[12]Dezembro!$E$30</f>
        <v>73.875</v>
      </c>
      <c r="AB16" s="18">
        <f>[12]Dezembro!$E$31</f>
        <v>72.833333333333329</v>
      </c>
      <c r="AC16" s="18">
        <f>[12]Dezembro!$E$32</f>
        <v>70</v>
      </c>
      <c r="AD16" s="18">
        <f>[12]Dezembro!$E$33</f>
        <v>71.083333333333329</v>
      </c>
      <c r="AE16" s="18">
        <f>[12]Dezembro!$E$34</f>
        <v>76.833333333333329</v>
      </c>
      <c r="AF16" s="18">
        <f>[12]Dezembro!$E$35</f>
        <v>76.75</v>
      </c>
      <c r="AG16" s="47">
        <f t="shared" si="1"/>
        <v>78.178763440860223</v>
      </c>
    </row>
    <row r="17" spans="1:33" ht="17.100000000000001" customHeight="1" x14ac:dyDescent="0.2">
      <c r="A17" s="16" t="s">
        <v>8</v>
      </c>
      <c r="B17" s="18">
        <f>[13]Dezembro!$E$5</f>
        <v>86.833333333333329</v>
      </c>
      <c r="C17" s="18">
        <f>[13]Dezembro!$E$6</f>
        <v>87.75</v>
      </c>
      <c r="D17" s="18">
        <f>[13]Dezembro!$E$7</f>
        <v>83.458333333333329</v>
      </c>
      <c r="E17" s="18">
        <f>[13]Dezembro!$E$8</f>
        <v>67.541666666666671</v>
      </c>
      <c r="F17" s="18">
        <f>[13]Dezembro!$E$9</f>
        <v>67.75</v>
      </c>
      <c r="G17" s="18">
        <f>[13]Dezembro!$E$10</f>
        <v>63.041666666666664</v>
      </c>
      <c r="H17" s="18">
        <f>[13]Dezembro!$E$11</f>
        <v>67.291666666666671</v>
      </c>
      <c r="I17" s="18">
        <f>[13]Dezembro!$E$12</f>
        <v>75.708333333333329</v>
      </c>
      <c r="J17" s="18">
        <f>[13]Dezembro!$E$13</f>
        <v>81.458333333333329</v>
      </c>
      <c r="K17" s="18">
        <f>[13]Dezembro!$E$14</f>
        <v>86.75</v>
      </c>
      <c r="L17" s="18">
        <f>[13]Dezembro!$E$15</f>
        <v>81</v>
      </c>
      <c r="M17" s="18">
        <f>[13]Dezembro!$E$16</f>
        <v>83.833333333333329</v>
      </c>
      <c r="N17" s="18">
        <f>[13]Dezembro!$E$17</f>
        <v>79.125</v>
      </c>
      <c r="O17" s="18">
        <f>[13]Dezembro!$E$18</f>
        <v>67.791666666666671</v>
      </c>
      <c r="P17" s="18">
        <f>[13]Dezembro!$E$19</f>
        <v>69.416666666666671</v>
      </c>
      <c r="Q17" s="18">
        <f>[13]Dezembro!$E$20</f>
        <v>63.375</v>
      </c>
      <c r="R17" s="18">
        <f>[13]Dezembro!$E$21</f>
        <v>76.541666666666671</v>
      </c>
      <c r="S17" s="18">
        <f>[13]Dezembro!$E$22</f>
        <v>81.166666666666671</v>
      </c>
      <c r="T17" s="18">
        <f>[13]Dezembro!$E$23</f>
        <v>76.625</v>
      </c>
      <c r="U17" s="18">
        <f>[13]Dezembro!$E$24</f>
        <v>71.958333333333329</v>
      </c>
      <c r="V17" s="18">
        <f>[13]Dezembro!$E$25</f>
        <v>78.625</v>
      </c>
      <c r="W17" s="18">
        <f>[13]Dezembro!$E$26</f>
        <v>89.833333333333329</v>
      </c>
      <c r="X17" s="18">
        <f>[13]Dezembro!$E$27</f>
        <v>78</v>
      </c>
      <c r="Y17" s="18">
        <f>[13]Dezembro!$E$28</f>
        <v>78.041666666666671</v>
      </c>
      <c r="Z17" s="18">
        <f>[13]Dezembro!$E$29</f>
        <v>83.833333333333329</v>
      </c>
      <c r="AA17" s="18">
        <f>[13]Dezembro!$E$30</f>
        <v>79.291666666666671</v>
      </c>
      <c r="AB17" s="18">
        <f>[13]Dezembro!$E$31</f>
        <v>79.416666666666671</v>
      </c>
      <c r="AC17" s="18">
        <f>[13]Dezembro!$E$32</f>
        <v>71.833333333333329</v>
      </c>
      <c r="AD17" s="18">
        <f>[13]Dezembro!$E$33</f>
        <v>74.75</v>
      </c>
      <c r="AE17" s="18">
        <f>[13]Dezembro!$E$34</f>
        <v>75.041666666666671</v>
      </c>
      <c r="AF17" s="18">
        <f>[13]Dezembro!$E$35</f>
        <v>72.041666666666671</v>
      </c>
      <c r="AG17" s="47">
        <f t="shared" si="1"/>
        <v>76.745967741935488</v>
      </c>
    </row>
    <row r="18" spans="1:33" ht="17.100000000000001" customHeight="1" x14ac:dyDescent="0.2">
      <c r="A18" s="16" t="s">
        <v>9</v>
      </c>
      <c r="B18" s="18">
        <f>[14]Dezembro!$E$5</f>
        <v>81.708333333333329</v>
      </c>
      <c r="C18" s="18">
        <f>[14]Dezembro!$E$6</f>
        <v>83.875</v>
      </c>
      <c r="D18" s="18">
        <f>[14]Dezembro!$E$7</f>
        <v>82.666666666666671</v>
      </c>
      <c r="E18" s="18">
        <f>[14]Dezembro!$E$8</f>
        <v>69.583333333333329</v>
      </c>
      <c r="F18" s="18">
        <f>[14]Dezembro!$E$9</f>
        <v>68.083333333333329</v>
      </c>
      <c r="G18" s="18">
        <f>[14]Dezembro!$E$10</f>
        <v>62.791666666666664</v>
      </c>
      <c r="H18" s="18">
        <f>[14]Dezembro!$E$11</f>
        <v>65.708333333333329</v>
      </c>
      <c r="I18" s="18">
        <f>[14]Dezembro!$E$12</f>
        <v>77.583333333333329</v>
      </c>
      <c r="J18" s="18">
        <f>[14]Dezembro!$E$13</f>
        <v>82</v>
      </c>
      <c r="K18" s="18">
        <f>[14]Dezembro!$E$14</f>
        <v>83.041666666666671</v>
      </c>
      <c r="L18" s="18">
        <f>[14]Dezembro!$E$15</f>
        <v>79.708333333333329</v>
      </c>
      <c r="M18" s="18">
        <f>[14]Dezembro!$E$16</f>
        <v>79.291666666666671</v>
      </c>
      <c r="N18" s="18">
        <f>[14]Dezembro!$E$17</f>
        <v>76.333333333333329</v>
      </c>
      <c r="O18" s="18">
        <f>[14]Dezembro!$E$18</f>
        <v>65</v>
      </c>
      <c r="P18" s="18">
        <f>[14]Dezembro!$E$19</f>
        <v>66.75</v>
      </c>
      <c r="Q18" s="18">
        <f>[14]Dezembro!$E$20</f>
        <v>56.291666666666664</v>
      </c>
      <c r="R18" s="18">
        <f>[14]Dezembro!$E$21</f>
        <v>65.625</v>
      </c>
      <c r="S18" s="18">
        <f>[14]Dezembro!$E$22</f>
        <v>78.166666666666671</v>
      </c>
      <c r="T18" s="18">
        <f>[14]Dezembro!$E$23</f>
        <v>71.791666666666671</v>
      </c>
      <c r="U18" s="18">
        <f>[14]Dezembro!$E$24</f>
        <v>73.708333333333329</v>
      </c>
      <c r="V18" s="18">
        <f>[14]Dezembro!$E$25</f>
        <v>73.375</v>
      </c>
      <c r="W18" s="18">
        <f>[14]Dezembro!$E$26</f>
        <v>89.708333333333329</v>
      </c>
      <c r="X18" s="18">
        <f>[14]Dezembro!$E$27</f>
        <v>81.666666666666671</v>
      </c>
      <c r="Y18" s="18">
        <f>[14]Dezembro!$E$28</f>
        <v>77.541666666666671</v>
      </c>
      <c r="Z18" s="18">
        <f>[14]Dezembro!$E$29</f>
        <v>77.916666666666671</v>
      </c>
      <c r="AA18" s="18">
        <f>[14]Dezembro!$E$30</f>
        <v>70.583333333333329</v>
      </c>
      <c r="AB18" s="18">
        <f>[14]Dezembro!$E$31</f>
        <v>65.583333333333329</v>
      </c>
      <c r="AC18" s="18">
        <f>[14]Dezembro!$E$32</f>
        <v>61.25</v>
      </c>
      <c r="AD18" s="18">
        <f>[14]Dezembro!$E$33</f>
        <v>69.375</v>
      </c>
      <c r="AE18" s="18">
        <f>[14]Dezembro!$E$34</f>
        <v>78.916666666666671</v>
      </c>
      <c r="AF18" s="18">
        <f>[14]Dezembro!$E$35</f>
        <v>75.291666666666671</v>
      </c>
      <c r="AG18" s="47">
        <f t="shared" si="1"/>
        <v>73.900537634408593</v>
      </c>
    </row>
    <row r="19" spans="1:33" ht="17.100000000000001" customHeight="1" x14ac:dyDescent="0.2">
      <c r="A19" s="16" t="s">
        <v>49</v>
      </c>
      <c r="B19" s="18">
        <f>[15]Dezembro!$E$5</f>
        <v>81.458333333333329</v>
      </c>
      <c r="C19" s="18">
        <f>[15]Dezembro!$E$6</f>
        <v>77.166666666666671</v>
      </c>
      <c r="D19" s="18">
        <f>[15]Dezembro!$E$7</f>
        <v>75.5</v>
      </c>
      <c r="E19" s="18">
        <f>[15]Dezembro!$E$8</f>
        <v>69.458333333333329</v>
      </c>
      <c r="F19" s="18">
        <f>[15]Dezembro!$E$9</f>
        <v>67.875</v>
      </c>
      <c r="G19" s="18">
        <f>[15]Dezembro!$E$10</f>
        <v>66.583333333333329</v>
      </c>
      <c r="H19" s="18">
        <f>[15]Dezembro!$E$11</f>
        <v>71.916666666666671</v>
      </c>
      <c r="I19" s="18">
        <f>[15]Dezembro!$E$12</f>
        <v>74.391304347826093</v>
      </c>
      <c r="J19" s="18">
        <f>[15]Dezembro!$E$13</f>
        <v>81.625</v>
      </c>
      <c r="K19" s="18">
        <f>[15]Dezembro!$E$14</f>
        <v>77</v>
      </c>
      <c r="L19" s="18">
        <f>[15]Dezembro!$E$15</f>
        <v>78.583333333333329</v>
      </c>
      <c r="M19" s="18">
        <f>[15]Dezembro!$E$16</f>
        <v>81.130434782608702</v>
      </c>
      <c r="N19" s="18">
        <f>[15]Dezembro!$E$17</f>
        <v>76.541666666666671</v>
      </c>
      <c r="O19" s="18">
        <f>[15]Dezembro!$E$18</f>
        <v>70.458333333333329</v>
      </c>
      <c r="P19" s="18">
        <f>[15]Dezembro!$E$19</f>
        <v>69.625</v>
      </c>
      <c r="Q19" s="18">
        <f>[15]Dezembro!$E$20</f>
        <v>72.625</v>
      </c>
      <c r="R19" s="18">
        <f>[15]Dezembro!$E$21</f>
        <v>84.083333333333329</v>
      </c>
      <c r="S19" s="18">
        <f>[15]Dezembro!$E$22</f>
        <v>80.260869565217391</v>
      </c>
      <c r="T19" s="18">
        <f>[15]Dezembro!$E$23</f>
        <v>76.666666666666671</v>
      </c>
      <c r="U19" s="18">
        <f>[15]Dezembro!$E$24</f>
        <v>77.708333333333329</v>
      </c>
      <c r="V19" s="18">
        <f>[15]Dezembro!$E$25</f>
        <v>81.708333333333329</v>
      </c>
      <c r="W19" s="18">
        <f>[15]Dezembro!$E$26</f>
        <v>85.875</v>
      </c>
      <c r="X19" s="18">
        <f>[15]Dezembro!$E$27</f>
        <v>75.666666666666671</v>
      </c>
      <c r="Y19" s="18">
        <f>[15]Dezembro!$E$28</f>
        <v>76.086956521739125</v>
      </c>
      <c r="Z19" s="18">
        <f>[15]Dezembro!$E$29</f>
        <v>75.173913043478265</v>
      </c>
      <c r="AA19" s="18">
        <f>[15]Dezembro!$E$30</f>
        <v>70.304347826086953</v>
      </c>
      <c r="AB19" s="18">
        <f>[15]Dezembro!$E$31</f>
        <v>71.916666666666671</v>
      </c>
      <c r="AC19" s="18">
        <f>[15]Dezembro!$E$32</f>
        <v>70.375</v>
      </c>
      <c r="AD19" s="18">
        <f>[15]Dezembro!$E$33</f>
        <v>71.166666666666671</v>
      </c>
      <c r="AE19" s="18">
        <f>[15]Dezembro!$E$34</f>
        <v>71.458333333333329</v>
      </c>
      <c r="AF19" s="18">
        <f>[15]Dezembro!$E$35</f>
        <v>67.782608695652172</v>
      </c>
      <c r="AG19" s="47">
        <f t="shared" si="1"/>
        <v>75.10232585320243</v>
      </c>
    </row>
    <row r="20" spans="1:33" ht="17.100000000000001" customHeight="1" x14ac:dyDescent="0.2">
      <c r="A20" s="16" t="s">
        <v>10</v>
      </c>
      <c r="B20" s="18">
        <f>[16]Dezembro!$E$5</f>
        <v>86.791666666666671</v>
      </c>
      <c r="C20" s="18">
        <f>[16]Dezembro!$E$6</f>
        <v>91.25</v>
      </c>
      <c r="D20" s="18">
        <f>[16]Dezembro!$E$7</f>
        <v>81.958333333333329</v>
      </c>
      <c r="E20" s="18">
        <f>[16]Dezembro!$E$8</f>
        <v>70.375</v>
      </c>
      <c r="F20" s="18">
        <f>[16]Dezembro!$E$9</f>
        <v>68.875</v>
      </c>
      <c r="G20" s="18">
        <f>[16]Dezembro!$E$10</f>
        <v>62.25</v>
      </c>
      <c r="H20" s="18">
        <f>[16]Dezembro!$E$11</f>
        <v>64.833333333333329</v>
      </c>
      <c r="I20" s="18">
        <f>[16]Dezembro!$E$12</f>
        <v>76.875</v>
      </c>
      <c r="J20" s="18">
        <f>[16]Dezembro!$E$13</f>
        <v>77.791666666666671</v>
      </c>
      <c r="K20" s="18">
        <f>[16]Dezembro!$E$14</f>
        <v>76.916666666666671</v>
      </c>
      <c r="L20" s="18">
        <f>[16]Dezembro!$E$15</f>
        <v>78.416666666666671</v>
      </c>
      <c r="M20" s="18">
        <f>[16]Dezembro!$E$16</f>
        <v>85.166666666666671</v>
      </c>
      <c r="N20" s="18">
        <f>[16]Dezembro!$E$17</f>
        <v>79.208333333333329</v>
      </c>
      <c r="O20" s="18">
        <f>[16]Dezembro!$E$18</f>
        <v>67.5</v>
      </c>
      <c r="P20" s="18">
        <f>[16]Dezembro!$E$19</f>
        <v>68.416666666666671</v>
      </c>
      <c r="Q20" s="18">
        <f>[16]Dezembro!$E$20</f>
        <v>56.875</v>
      </c>
      <c r="R20" s="18">
        <f>[16]Dezembro!$E$21</f>
        <v>67.5</v>
      </c>
      <c r="S20" s="18">
        <f>[16]Dezembro!$E$22</f>
        <v>80.75</v>
      </c>
      <c r="T20" s="18">
        <f>[16]Dezembro!$E$23</f>
        <v>73.708333333333329</v>
      </c>
      <c r="U20" s="18">
        <f>[16]Dezembro!$E$24</f>
        <v>74.916666666666671</v>
      </c>
      <c r="V20" s="18">
        <f>[16]Dezembro!$E$25</f>
        <v>78.625</v>
      </c>
      <c r="W20" s="18">
        <f>[16]Dezembro!$E$26</f>
        <v>89.875</v>
      </c>
      <c r="X20" s="18">
        <f>[16]Dezembro!$E$27</f>
        <v>76.375</v>
      </c>
      <c r="Y20" s="18">
        <f>[16]Dezembro!$E$28</f>
        <v>79.75</v>
      </c>
      <c r="Z20" s="18">
        <f>[16]Dezembro!$E$29</f>
        <v>80.75</v>
      </c>
      <c r="AA20" s="18">
        <f>[16]Dezembro!$E$30</f>
        <v>70.291666666666671</v>
      </c>
      <c r="AB20" s="18">
        <f>[16]Dezembro!$E$31</f>
        <v>71.208333333333329</v>
      </c>
      <c r="AC20" s="18">
        <f>[16]Dezembro!$E$32</f>
        <v>70.291666666666671</v>
      </c>
      <c r="AD20" s="18">
        <f>[16]Dezembro!$E$33</f>
        <v>70</v>
      </c>
      <c r="AE20" s="18">
        <f>[16]Dezembro!$E$34</f>
        <v>75.916666666666671</v>
      </c>
      <c r="AF20" s="18">
        <f>[16]Dezembro!$E$35</f>
        <v>73.541666666666671</v>
      </c>
      <c r="AG20" s="47">
        <f t="shared" ref="AG20:AG32" si="2">AVERAGE(B20:AF20)</f>
        <v>75.064516129032242</v>
      </c>
    </row>
    <row r="21" spans="1:33" ht="17.100000000000001" customHeight="1" x14ac:dyDescent="0.2">
      <c r="A21" s="16" t="s">
        <v>11</v>
      </c>
      <c r="B21" s="18">
        <f>[17]Dezembro!$E$5</f>
        <v>93.208333333333329</v>
      </c>
      <c r="C21" s="18">
        <f>[17]Dezembro!$E$6</f>
        <v>92.291666666666671</v>
      </c>
      <c r="D21" s="18">
        <f>[17]Dezembro!$E$7</f>
        <v>86.25</v>
      </c>
      <c r="E21" s="18">
        <f>[17]Dezembro!$E$8</f>
        <v>72.791666666666671</v>
      </c>
      <c r="F21" s="18">
        <f>[17]Dezembro!$E$9</f>
        <v>76.916666666666671</v>
      </c>
      <c r="G21" s="18">
        <f>[17]Dezembro!$E$10</f>
        <v>75.458333333333329</v>
      </c>
      <c r="H21" s="18">
        <f>[17]Dezembro!$E$11</f>
        <v>78.5</v>
      </c>
      <c r="I21" s="18">
        <f>[17]Dezembro!$E$12</f>
        <v>82.833333333333329</v>
      </c>
      <c r="J21" s="18">
        <f>[17]Dezembro!$E$13</f>
        <v>89.666666666666671</v>
      </c>
      <c r="K21" s="18">
        <f>[17]Dezembro!$E$14</f>
        <v>83.708333333333329</v>
      </c>
      <c r="L21" s="18">
        <f>[17]Dezembro!$E$15</f>
        <v>85.916666666666671</v>
      </c>
      <c r="M21" s="18">
        <f>[17]Dezembro!$E$16</f>
        <v>84.75</v>
      </c>
      <c r="N21" s="18">
        <f>[17]Dezembro!$E$17</f>
        <v>84.25</v>
      </c>
      <c r="O21" s="18">
        <f>[17]Dezembro!$E$18</f>
        <v>75.041666666666671</v>
      </c>
      <c r="P21" s="18">
        <f>[17]Dezembro!$E$19</f>
        <v>73.833333333333329</v>
      </c>
      <c r="Q21" s="18">
        <f>[17]Dezembro!$E$20</f>
        <v>71.916666666666671</v>
      </c>
      <c r="R21" s="18">
        <f>[17]Dezembro!$E$21</f>
        <v>90.541666666666671</v>
      </c>
      <c r="S21" s="18">
        <f>[17]Dezembro!$E$22</f>
        <v>86.958333333333329</v>
      </c>
      <c r="T21" s="18">
        <f>[17]Dezembro!$E$23</f>
        <v>82.708333333333329</v>
      </c>
      <c r="U21" s="18">
        <f>[17]Dezembro!$E$24</f>
        <v>87.208333333333329</v>
      </c>
      <c r="V21" s="18">
        <f>[17]Dezembro!$E$25</f>
        <v>83.625</v>
      </c>
      <c r="W21" s="18">
        <f>[17]Dezembro!$E$26</f>
        <v>96.666666666666671</v>
      </c>
      <c r="X21" s="18">
        <f>[17]Dezembro!$E$27</f>
        <v>83.708333333333329</v>
      </c>
      <c r="Y21" s="18">
        <f>[17]Dezembro!$E$28</f>
        <v>85.166666666666671</v>
      </c>
      <c r="Z21" s="18">
        <f>[17]Dezembro!$E$29</f>
        <v>79.791666666666671</v>
      </c>
      <c r="AA21" s="18">
        <f>[17]Dezembro!$E$30</f>
        <v>75.208333333333329</v>
      </c>
      <c r="AB21" s="18">
        <f>[17]Dezembro!$E$31</f>
        <v>77.416666666666671</v>
      </c>
      <c r="AC21" s="18">
        <f>[17]Dezembro!$E$32</f>
        <v>74.75</v>
      </c>
      <c r="AD21" s="18">
        <f>[17]Dezembro!$E$33</f>
        <v>77.041666666666671</v>
      </c>
      <c r="AE21" s="18">
        <f>[17]Dezembro!$E$34</f>
        <v>78.416666666666671</v>
      </c>
      <c r="AF21" s="18">
        <f>[17]Dezembro!$E$35</f>
        <v>77.583333333333329</v>
      </c>
      <c r="AG21" s="47">
        <f t="shared" si="2"/>
        <v>82.068548387096769</v>
      </c>
    </row>
    <row r="22" spans="1:33" ht="17.100000000000001" customHeight="1" x14ac:dyDescent="0.2">
      <c r="A22" s="16" t="s">
        <v>12</v>
      </c>
      <c r="B22" s="18">
        <f>[18]Dezembro!$E$5</f>
        <v>74.125</v>
      </c>
      <c r="C22" s="18">
        <f>[18]Dezembro!$E$6</f>
        <v>73.333333333333329</v>
      </c>
      <c r="D22" s="18">
        <f>[18]Dezembro!$E$7</f>
        <v>71.75</v>
      </c>
      <c r="E22" s="18">
        <f>[18]Dezembro!$E$8</f>
        <v>68.75</v>
      </c>
      <c r="F22" s="18">
        <f>[18]Dezembro!$E$9</f>
        <v>74.375</v>
      </c>
      <c r="G22" s="18">
        <f>[18]Dezembro!$E$10</f>
        <v>67.333333333333329</v>
      </c>
      <c r="H22" s="18">
        <f>[18]Dezembro!$E$11</f>
        <v>75.083333333333329</v>
      </c>
      <c r="I22" s="18">
        <f>[18]Dezembro!$E$12</f>
        <v>76.166666666666671</v>
      </c>
      <c r="J22" s="18">
        <f>[18]Dezembro!$E$13</f>
        <v>84.625</v>
      </c>
      <c r="K22" s="18">
        <f>[18]Dezembro!$E$14</f>
        <v>76.791666666666671</v>
      </c>
      <c r="L22" s="18">
        <f>[18]Dezembro!$E$15</f>
        <v>84.375</v>
      </c>
      <c r="M22" s="18">
        <f>[18]Dezembro!$E$16</f>
        <v>85.041666666666671</v>
      </c>
      <c r="N22" s="18">
        <f>[18]Dezembro!$E$17</f>
        <v>78.208333333333329</v>
      </c>
      <c r="O22" s="18">
        <f>[18]Dezembro!$E$18</f>
        <v>78.125</v>
      </c>
      <c r="P22" s="18">
        <f>[18]Dezembro!$E$19</f>
        <v>73.333333333333329</v>
      </c>
      <c r="Q22" s="18">
        <f>[18]Dezembro!$E$20</f>
        <v>83.791666666666671</v>
      </c>
      <c r="R22" s="18">
        <f>[18]Dezembro!$E$21</f>
        <v>90.166666666666671</v>
      </c>
      <c r="S22" s="18">
        <f>[18]Dezembro!$E$22</f>
        <v>81</v>
      </c>
      <c r="T22" s="18">
        <f>[18]Dezembro!$E$23</f>
        <v>75.916666666666671</v>
      </c>
      <c r="U22" s="18">
        <f>[18]Dezembro!$E$24</f>
        <v>72.833333333333329</v>
      </c>
      <c r="V22" s="18">
        <f>[18]Dezembro!$E$25</f>
        <v>76.208333333333329</v>
      </c>
      <c r="W22" s="18">
        <f>[18]Dezembro!$E$26</f>
        <v>92.583333333333329</v>
      </c>
      <c r="X22" s="18">
        <f>[18]Dezembro!$E$27</f>
        <v>78.458333333333329</v>
      </c>
      <c r="Y22" s="18">
        <f>[18]Dezembro!$E$28</f>
        <v>73.833333333333329</v>
      </c>
      <c r="Z22" s="18">
        <f>[18]Dezembro!$E$29</f>
        <v>81.75</v>
      </c>
      <c r="AA22" s="18">
        <f>[18]Dezembro!$E$30</f>
        <v>77.166666666666671</v>
      </c>
      <c r="AB22" s="18">
        <f>[18]Dezembro!$E$31</f>
        <v>76.625</v>
      </c>
      <c r="AC22" s="18">
        <f>[18]Dezembro!$E$32</f>
        <v>76.541666666666671</v>
      </c>
      <c r="AD22" s="18">
        <f>[18]Dezembro!$E$33</f>
        <v>80.833333333333329</v>
      </c>
      <c r="AE22" s="18">
        <f>[18]Dezembro!$E$34</f>
        <v>77.333333333333329</v>
      </c>
      <c r="AF22" s="18">
        <f>[18]Dezembro!$E$35</f>
        <v>71.75</v>
      </c>
      <c r="AG22" s="47">
        <f t="shared" si="2"/>
        <v>77.68413978494624</v>
      </c>
    </row>
    <row r="23" spans="1:33" ht="17.100000000000001" customHeight="1" x14ac:dyDescent="0.2">
      <c r="A23" s="16" t="s">
        <v>13</v>
      </c>
      <c r="B23" s="18">
        <f>[19]Dezembro!$E$5</f>
        <v>71.833333333333329</v>
      </c>
      <c r="C23" s="18">
        <f>[19]Dezembro!$E$6</f>
        <v>69.708333333333329</v>
      </c>
      <c r="D23" s="18">
        <f>[19]Dezembro!$E$7</f>
        <v>70.875</v>
      </c>
      <c r="E23" s="18">
        <f>[19]Dezembro!$E$8</f>
        <v>65.791666666666671</v>
      </c>
      <c r="F23" s="18">
        <f>[19]Dezembro!$E$9</f>
        <v>76.916666666666671</v>
      </c>
      <c r="G23" s="18">
        <f>[19]Dezembro!$E$10</f>
        <v>72.75</v>
      </c>
      <c r="H23" s="18">
        <f>[19]Dezembro!$E$11</f>
        <v>78.666666666666671</v>
      </c>
      <c r="I23" s="18">
        <f>[19]Dezembro!$E$12</f>
        <v>77.791666666666671</v>
      </c>
      <c r="J23" s="18">
        <f>[19]Dezembro!$E$13</f>
        <v>78.75</v>
      </c>
      <c r="K23" s="18">
        <f>[19]Dezembro!$E$14</f>
        <v>76</v>
      </c>
      <c r="L23" s="18">
        <f>[19]Dezembro!$E$15</f>
        <v>76.083333333333329</v>
      </c>
      <c r="M23" s="18">
        <f>[19]Dezembro!$E$16</f>
        <v>82.666666666666671</v>
      </c>
      <c r="N23" s="18">
        <f>[19]Dezembro!$E$17</f>
        <v>77.666666666666671</v>
      </c>
      <c r="O23" s="18">
        <f>[19]Dezembro!$E$18</f>
        <v>81.208333333333329</v>
      </c>
      <c r="P23" s="18">
        <f>[19]Dezembro!$E$19</f>
        <v>82.458333333333329</v>
      </c>
      <c r="Q23" s="18">
        <f>[19]Dezembro!$E$20</f>
        <v>76.041666666666671</v>
      </c>
      <c r="R23" s="18">
        <f>[19]Dezembro!$E$21</f>
        <v>80</v>
      </c>
      <c r="S23" s="18">
        <f>[19]Dezembro!$E$22</f>
        <v>73.166666666666671</v>
      </c>
      <c r="T23" s="18">
        <f>[19]Dezembro!$E$23</f>
        <v>72.916666666666671</v>
      </c>
      <c r="U23" s="18">
        <f>[19]Dezembro!$E$24</f>
        <v>68.416666666666671</v>
      </c>
      <c r="V23" s="18">
        <f>[19]Dezembro!$E$25</f>
        <v>68.583333333333329</v>
      </c>
      <c r="W23" s="18">
        <f>[19]Dezembro!$E$26</f>
        <v>87.916666666666671</v>
      </c>
      <c r="X23" s="18">
        <f>[19]Dezembro!$E$27</f>
        <v>82</v>
      </c>
      <c r="Y23" s="18">
        <f>[19]Dezembro!$E$28</f>
        <v>81.083333333333329</v>
      </c>
      <c r="Z23" s="18">
        <f>[19]Dezembro!$E$29</f>
        <v>78.416666666666671</v>
      </c>
      <c r="AA23" s="18">
        <f>[19]Dezembro!$E$30</f>
        <v>70.791666666666671</v>
      </c>
      <c r="AB23" s="18">
        <f>[19]Dezembro!$E$31</f>
        <v>68.041666666666671</v>
      </c>
      <c r="AC23" s="18">
        <f>[19]Dezembro!$E$32</f>
        <v>78.166666666666671</v>
      </c>
      <c r="AD23" s="18">
        <f>[19]Dezembro!$E$33</f>
        <v>77.375</v>
      </c>
      <c r="AE23" s="18">
        <f>[19]Dezembro!$E$34</f>
        <v>69.791666666666671</v>
      </c>
      <c r="AF23" s="18">
        <f>[19]Dezembro!$E$35</f>
        <v>65.291666666666671</v>
      </c>
      <c r="AG23" s="47">
        <f t="shared" si="2"/>
        <v>75.392473118279568</v>
      </c>
    </row>
    <row r="24" spans="1:33" ht="17.100000000000001" customHeight="1" x14ac:dyDescent="0.2">
      <c r="A24" s="16" t="s">
        <v>14</v>
      </c>
      <c r="B24" s="18">
        <f>[20]Dezembro!$E$5</f>
        <v>74.875</v>
      </c>
      <c r="C24" s="18">
        <f>[20]Dezembro!$E$6</f>
        <v>75.916666666666671</v>
      </c>
      <c r="D24" s="18">
        <f>[20]Dezembro!$E$7</f>
        <v>78.041666666666671</v>
      </c>
      <c r="E24" s="18">
        <f>[20]Dezembro!$E$8</f>
        <v>75.958333333333329</v>
      </c>
      <c r="F24" s="18">
        <f>[20]Dezembro!$E$9</f>
        <v>78.416666666666671</v>
      </c>
      <c r="G24" s="18">
        <f>[20]Dezembro!$E$10</f>
        <v>77.083333333333329</v>
      </c>
      <c r="H24" s="18">
        <f>[20]Dezembro!$E$11</f>
        <v>77.958333333333329</v>
      </c>
      <c r="I24" s="18">
        <f>[20]Dezembro!$E$12</f>
        <v>80.083333333333329</v>
      </c>
      <c r="J24" s="18">
        <f>[20]Dezembro!$E$13</f>
        <v>79.625</v>
      </c>
      <c r="K24" s="18">
        <f>[20]Dezembro!$E$14</f>
        <v>85.208333333333329</v>
      </c>
      <c r="L24" s="18">
        <f>[20]Dezembro!$E$15</f>
        <v>83.958333333333329</v>
      </c>
      <c r="M24" s="18">
        <f>[20]Dezembro!$E$16</f>
        <v>75.75</v>
      </c>
      <c r="N24" s="18">
        <f>[20]Dezembro!$E$17</f>
        <v>77.916666666666671</v>
      </c>
      <c r="O24" s="18">
        <f>[20]Dezembro!$E$18</f>
        <v>73.041666666666671</v>
      </c>
      <c r="P24" s="18">
        <f>[20]Dezembro!$E$19</f>
        <v>72.166666666666671</v>
      </c>
      <c r="Q24" s="18">
        <f>[20]Dezembro!$E$20</f>
        <v>63.25</v>
      </c>
      <c r="R24" s="18">
        <f>[20]Dezembro!$E$21</f>
        <v>66.583333333333329</v>
      </c>
      <c r="S24" s="18">
        <f>[20]Dezembro!$E$22</f>
        <v>67.916666666666671</v>
      </c>
      <c r="T24" s="18">
        <f>[20]Dezembro!$E$23</f>
        <v>71.5</v>
      </c>
      <c r="U24" s="18">
        <f>[20]Dezembro!$E$24</f>
        <v>78.583333333333329</v>
      </c>
      <c r="V24" s="18">
        <f>[20]Dezembro!$E$25</f>
        <v>81.125</v>
      </c>
      <c r="W24" s="18">
        <f>[20]Dezembro!$E$26</f>
        <v>78.041666666666671</v>
      </c>
      <c r="X24" s="18">
        <f>[20]Dezembro!$E$27</f>
        <v>84.125</v>
      </c>
      <c r="Y24" s="18">
        <f>[20]Dezembro!$E$28</f>
        <v>84.208333333333329</v>
      </c>
      <c r="Z24" s="18">
        <f>[20]Dezembro!$E$29</f>
        <v>78.958333333333329</v>
      </c>
      <c r="AA24" s="18">
        <f>[20]Dezembro!$E$30</f>
        <v>67.416666666666671</v>
      </c>
      <c r="AB24" s="18">
        <f>[20]Dezembro!$E$31</f>
        <v>61.833333333333336</v>
      </c>
      <c r="AC24" s="18">
        <f>[20]Dezembro!$E$32</f>
        <v>57.666666666666664</v>
      </c>
      <c r="AD24" s="18">
        <f>[20]Dezembro!$E$33</f>
        <v>70.125</v>
      </c>
      <c r="AE24" s="18">
        <f>[20]Dezembro!$E$34</f>
        <v>68.833333333333329</v>
      </c>
      <c r="AF24" s="18">
        <f>[20]Dezembro!$E$35</f>
        <v>74.75</v>
      </c>
      <c r="AG24" s="47">
        <f t="shared" si="2"/>
        <v>74.868279569892479</v>
      </c>
    </row>
    <row r="25" spans="1:33" ht="17.100000000000001" customHeight="1" x14ac:dyDescent="0.2">
      <c r="A25" s="16" t="s">
        <v>15</v>
      </c>
      <c r="B25" s="18">
        <f>[21]Dezembro!$E$5</f>
        <v>83.166666666666671</v>
      </c>
      <c r="C25" s="18">
        <f>[21]Dezembro!$E$6</f>
        <v>90.083333333333329</v>
      </c>
      <c r="D25" s="18">
        <f>[21]Dezembro!$E$7</f>
        <v>85.875</v>
      </c>
      <c r="E25" s="18">
        <f>[21]Dezembro!$E$8</f>
        <v>68.625</v>
      </c>
      <c r="F25" s="18">
        <f>[21]Dezembro!$E$9</f>
        <v>75.75</v>
      </c>
      <c r="G25" s="18">
        <f>[21]Dezembro!$E$10</f>
        <v>74.166666666666671</v>
      </c>
      <c r="H25" s="18">
        <f>[21]Dezembro!$E$11</f>
        <v>75.416666666666671</v>
      </c>
      <c r="I25" s="18">
        <f>[21]Dezembro!$E$12</f>
        <v>82.333333333333329</v>
      </c>
      <c r="J25" s="18">
        <f>[21]Dezembro!$E$13</f>
        <v>84.958333333333329</v>
      </c>
      <c r="K25" s="18">
        <f>[21]Dezembro!$E$14</f>
        <v>81.083333333333329</v>
      </c>
      <c r="L25" s="18">
        <f>[21]Dezembro!$E$15</f>
        <v>82.458333333333329</v>
      </c>
      <c r="M25" s="18">
        <f>[21]Dezembro!$E$16</f>
        <v>80.75</v>
      </c>
      <c r="N25" s="18">
        <f>[21]Dezembro!$E$17</f>
        <v>79.291666666666671</v>
      </c>
      <c r="O25" s="18">
        <f>[21]Dezembro!$E$18</f>
        <v>68.541666666666671</v>
      </c>
      <c r="P25" s="18">
        <f>[21]Dezembro!$E$19</f>
        <v>72.458333333333329</v>
      </c>
      <c r="Q25" s="18">
        <f>[21]Dezembro!$E$20</f>
        <v>75.958333333333329</v>
      </c>
      <c r="R25" s="18">
        <f>[21]Dezembro!$E$21</f>
        <v>82.166666666666671</v>
      </c>
      <c r="S25" s="18">
        <f>[21]Dezembro!$E$22</f>
        <v>83.25</v>
      </c>
      <c r="T25" s="18">
        <f>[21]Dezembro!$E$23</f>
        <v>76.958333333333329</v>
      </c>
      <c r="U25" s="18">
        <f>[21]Dezembro!$E$24</f>
        <v>73.75</v>
      </c>
      <c r="V25" s="18">
        <f>[21]Dezembro!$E$25</f>
        <v>82.5</v>
      </c>
      <c r="W25" s="18">
        <f>[21]Dezembro!$E$26</f>
        <v>91.291666666666671</v>
      </c>
      <c r="X25" s="18">
        <f>[21]Dezembro!$E$27</f>
        <v>80.916666666666671</v>
      </c>
      <c r="Y25" s="18">
        <f>[21]Dezembro!$E$28</f>
        <v>84.75</v>
      </c>
      <c r="Z25" s="18">
        <f>[21]Dezembro!$E$29</f>
        <v>81.25</v>
      </c>
      <c r="AA25" s="18">
        <f>[21]Dezembro!$E$30</f>
        <v>73.5</v>
      </c>
      <c r="AB25" s="18">
        <f>[21]Dezembro!$E$31</f>
        <v>74.083333333333329</v>
      </c>
      <c r="AC25" s="18">
        <f>[21]Dezembro!$E$32</f>
        <v>65</v>
      </c>
      <c r="AD25" s="18">
        <f>[21]Dezembro!$E$33</f>
        <v>64.083333333333329</v>
      </c>
      <c r="AE25" s="18">
        <f>[21]Dezembro!$E$34</f>
        <v>74.541666666666671</v>
      </c>
      <c r="AF25" s="18">
        <f>[21]Dezembro!$E$35</f>
        <v>69.333333333333329</v>
      </c>
      <c r="AG25" s="47">
        <f t="shared" si="2"/>
        <v>78.009408602150543</v>
      </c>
    </row>
    <row r="26" spans="1:33" ht="17.100000000000001" customHeight="1" x14ac:dyDescent="0.2">
      <c r="A26" s="16" t="s">
        <v>16</v>
      </c>
      <c r="B26" s="18">
        <f>[22]Dezembro!$E$5</f>
        <v>72.291666666666671</v>
      </c>
      <c r="C26" s="18">
        <f>[22]Dezembro!$E$6</f>
        <v>78.333333333333329</v>
      </c>
      <c r="D26" s="18">
        <f>[22]Dezembro!$E$7</f>
        <v>76.166666666666671</v>
      </c>
      <c r="E26" s="18">
        <f>[22]Dezembro!$E$8</f>
        <v>68.208333333333329</v>
      </c>
      <c r="F26" s="18">
        <f>[22]Dezembro!$E$9</f>
        <v>62.708333333333336</v>
      </c>
      <c r="G26" s="18">
        <f>[22]Dezembro!$E$10</f>
        <v>62</v>
      </c>
      <c r="H26" s="18">
        <f>[22]Dezembro!$E$11</f>
        <v>63.041666666666664</v>
      </c>
      <c r="I26" s="18">
        <f>[22]Dezembro!$E$12</f>
        <v>66.416666666666671</v>
      </c>
      <c r="J26" s="18">
        <f>[22]Dezembro!$E$13</f>
        <v>72.583333333333329</v>
      </c>
      <c r="K26" s="18">
        <f>[22]Dezembro!$E$14</f>
        <v>66</v>
      </c>
      <c r="L26" s="18">
        <f>[22]Dezembro!$E$15</f>
        <v>70.125</v>
      </c>
      <c r="M26" s="18">
        <f>[22]Dezembro!$E$16</f>
        <v>71.625</v>
      </c>
      <c r="N26" s="18">
        <f>[22]Dezembro!$E$17</f>
        <v>73.625</v>
      </c>
      <c r="O26" s="18">
        <f>[22]Dezembro!$E$18</f>
        <v>75.416666666666671</v>
      </c>
      <c r="P26" s="18">
        <f>[22]Dezembro!$E$19</f>
        <v>67.958333333333329</v>
      </c>
      <c r="Q26" s="18">
        <f>[22]Dezembro!$E$20</f>
        <v>65.25</v>
      </c>
      <c r="R26" s="18">
        <f>[22]Dezembro!$E$21</f>
        <v>74.083333333333329</v>
      </c>
      <c r="S26" s="18">
        <f>[22]Dezembro!$E$22</f>
        <v>83.125</v>
      </c>
      <c r="T26" s="18">
        <f>[22]Dezembro!$E$23</f>
        <v>75.5</v>
      </c>
      <c r="U26" s="18">
        <f>[22]Dezembro!$E$24</f>
        <v>68.416666666666671</v>
      </c>
      <c r="V26" s="18">
        <f>[22]Dezembro!$E$25</f>
        <v>70.708333333333329</v>
      </c>
      <c r="W26" s="18">
        <f>[22]Dezembro!$E$26</f>
        <v>81.458333333333329</v>
      </c>
      <c r="X26" s="18">
        <f>[22]Dezembro!$E$27</f>
        <v>62.791666666666664</v>
      </c>
      <c r="Y26" s="18">
        <f>[22]Dezembro!$E$28</f>
        <v>59.5</v>
      </c>
      <c r="Z26" s="18">
        <f>[22]Dezembro!$E$29</f>
        <v>68.041666666666671</v>
      </c>
      <c r="AA26" s="18">
        <f>[22]Dezembro!$E$30</f>
        <v>63.083333333333336</v>
      </c>
      <c r="AB26" s="18">
        <f>[22]Dezembro!$E$31</f>
        <v>62.083333333333336</v>
      </c>
      <c r="AC26" s="18">
        <f>[22]Dezembro!$E$32</f>
        <v>60.666666666666664</v>
      </c>
      <c r="AD26" s="18">
        <f>[22]Dezembro!$E$33</f>
        <v>58.208333333333336</v>
      </c>
      <c r="AE26" s="18">
        <f>[22]Dezembro!$E$34</f>
        <v>56.916666666666664</v>
      </c>
      <c r="AF26" s="18">
        <f>[22]Dezembro!$E$35</f>
        <v>53.083333333333336</v>
      </c>
      <c r="AG26" s="47">
        <f t="shared" si="2"/>
        <v>68.045698924731184</v>
      </c>
    </row>
    <row r="27" spans="1:33" ht="17.100000000000001" customHeight="1" x14ac:dyDescent="0.2">
      <c r="A27" s="16" t="s">
        <v>17</v>
      </c>
      <c r="B27" s="18">
        <f>[23]Dezembro!$E$5</f>
        <v>87.291666666666671</v>
      </c>
      <c r="C27" s="18">
        <f>[23]Dezembro!$E$6</f>
        <v>92.791666666666671</v>
      </c>
      <c r="D27" s="18">
        <f>[23]Dezembro!$E$7</f>
        <v>83</v>
      </c>
      <c r="E27" s="18">
        <f>[23]Dezembro!$E$8</f>
        <v>74</v>
      </c>
      <c r="F27" s="18">
        <f>[23]Dezembro!$E$9</f>
        <v>76.25</v>
      </c>
      <c r="G27" s="18">
        <f>[23]Dezembro!$E$10</f>
        <v>69.583333333333329</v>
      </c>
      <c r="H27" s="18">
        <f>[23]Dezembro!$E$11</f>
        <v>75.166666666666671</v>
      </c>
      <c r="I27" s="18">
        <f>[23]Dezembro!$E$12</f>
        <v>81.083333333333329</v>
      </c>
      <c r="J27" s="18">
        <f>[23]Dezembro!$E$13</f>
        <v>86.833333333333329</v>
      </c>
      <c r="K27" s="18">
        <f>[23]Dezembro!$E$14</f>
        <v>80.583333333333329</v>
      </c>
      <c r="L27" s="18">
        <f>[23]Dezembro!$E$15</f>
        <v>83.291666666666671</v>
      </c>
      <c r="M27" s="18">
        <f>[23]Dezembro!$E$16</f>
        <v>85.583333333333329</v>
      </c>
      <c r="N27" s="18">
        <f>[23]Dezembro!$E$17</f>
        <v>84.625</v>
      </c>
      <c r="O27" s="18">
        <f>[23]Dezembro!$E$18</f>
        <v>76.291666666666671</v>
      </c>
      <c r="P27" s="18">
        <f>[23]Dezembro!$E$19</f>
        <v>76.416666666666671</v>
      </c>
      <c r="Q27" s="18">
        <f>[23]Dezembro!$E$20</f>
        <v>66</v>
      </c>
      <c r="R27" s="18">
        <f>[23]Dezembro!$E$21</f>
        <v>76.666666666666671</v>
      </c>
      <c r="S27" s="18">
        <f>[23]Dezembro!$E$22</f>
        <v>84.416666666666671</v>
      </c>
      <c r="T27" s="18">
        <f>[23]Dezembro!$E$23</f>
        <v>81.416666666666671</v>
      </c>
      <c r="U27" s="18">
        <f>[23]Dezembro!$E$24</f>
        <v>85.458333333333329</v>
      </c>
      <c r="V27" s="18">
        <f>[23]Dezembro!$E$25</f>
        <v>79.916666666666671</v>
      </c>
      <c r="W27" s="18">
        <f>[23]Dezembro!$E$26</f>
        <v>92.875</v>
      </c>
      <c r="X27" s="18">
        <f>[23]Dezembro!$E$27</f>
        <v>84.291666666666671</v>
      </c>
      <c r="Y27" s="18">
        <f>[23]Dezembro!$E$28</f>
        <v>80</v>
      </c>
      <c r="Z27" s="18">
        <f>[23]Dezembro!$E$29</f>
        <v>76.666666666666671</v>
      </c>
      <c r="AA27" s="18">
        <f>[23]Dezembro!$E$30</f>
        <v>77.25</v>
      </c>
      <c r="AB27" s="18">
        <f>[23]Dezembro!$E$31</f>
        <v>76.708333333333329</v>
      </c>
      <c r="AC27" s="18">
        <f>[23]Dezembro!$E$32</f>
        <v>77.166666666666671</v>
      </c>
      <c r="AD27" s="18">
        <f>[23]Dezembro!$E$33</f>
        <v>76.708333333333329</v>
      </c>
      <c r="AE27" s="18">
        <f>[23]Dezembro!$E$34</f>
        <v>76.458333333333329</v>
      </c>
      <c r="AF27" s="18">
        <f>[23]Dezembro!$E$35</f>
        <v>74.583333333333329</v>
      </c>
      <c r="AG27" s="47">
        <f t="shared" si="2"/>
        <v>79.979838709677466</v>
      </c>
    </row>
    <row r="28" spans="1:33" ht="17.100000000000001" customHeight="1" x14ac:dyDescent="0.2">
      <c r="A28" s="16" t="s">
        <v>18</v>
      </c>
      <c r="B28" s="18" t="str">
        <f>[24]Dezembro!$E$5</f>
        <v>*</v>
      </c>
      <c r="C28" s="18" t="str">
        <f>[24]Dezembro!$E$6</f>
        <v>*</v>
      </c>
      <c r="D28" s="18" t="str">
        <f>[24]Dezembro!$E$7</f>
        <v>*</v>
      </c>
      <c r="E28" s="18" t="str">
        <f>[24]Dezembro!$E$8</f>
        <v>*</v>
      </c>
      <c r="F28" s="18" t="str">
        <f>[24]Dezembro!$E$9</f>
        <v>*</v>
      </c>
      <c r="G28" s="18" t="str">
        <f>[24]Dezembro!$E$10</f>
        <v>*</v>
      </c>
      <c r="H28" s="18" t="str">
        <f>[24]Dezembro!$E$11</f>
        <v>*</v>
      </c>
      <c r="I28" s="18" t="str">
        <f>[24]Dezembro!$E$12</f>
        <v>*</v>
      </c>
      <c r="J28" s="18" t="str">
        <f>[24]Dezembro!$E$13</f>
        <v>*</v>
      </c>
      <c r="K28" s="18" t="str">
        <f>[24]Dezembro!$E$14</f>
        <v>*</v>
      </c>
      <c r="L28" s="18" t="str">
        <f>[24]Dezembro!$E$15</f>
        <v>*</v>
      </c>
      <c r="M28" s="18" t="str">
        <f>[24]Dezembro!$E$16</f>
        <v>*</v>
      </c>
      <c r="N28" s="18" t="str">
        <f>[24]Dezembro!$E$17</f>
        <v>*</v>
      </c>
      <c r="O28" s="18" t="str">
        <f>[24]Dezembro!$E$18</f>
        <v>*</v>
      </c>
      <c r="P28" s="18" t="str">
        <f>[24]Dezembro!$E$19</f>
        <v>*</v>
      </c>
      <c r="Q28" s="18" t="str">
        <f>[24]Dezembro!$E$20</f>
        <v>*</v>
      </c>
      <c r="R28" s="18" t="str">
        <f>[24]Dezembro!$E$21</f>
        <v>*</v>
      </c>
      <c r="S28" s="18" t="str">
        <f>[24]Dezembro!$E$22</f>
        <v>*</v>
      </c>
      <c r="T28" s="18" t="str">
        <f>[24]Dezembro!$E$23</f>
        <v>*</v>
      </c>
      <c r="U28" s="18" t="str">
        <f>[24]Dezembro!$E$24</f>
        <v>*</v>
      </c>
      <c r="V28" s="18" t="str">
        <f>[24]Dezembro!$E$25</f>
        <v>*</v>
      </c>
      <c r="W28" s="18" t="str">
        <f>[24]Dezembro!$E$26</f>
        <v>*</v>
      </c>
      <c r="X28" s="18" t="str">
        <f>[24]Dezembro!$E$27</f>
        <v>*</v>
      </c>
      <c r="Y28" s="18">
        <f>[24]Dezembro!$E$28</f>
        <v>19</v>
      </c>
      <c r="Z28" s="18">
        <f>[24]Dezembro!$E$29</f>
        <v>77</v>
      </c>
      <c r="AA28" s="18">
        <f>[24]Dezembro!$E$30</f>
        <v>53</v>
      </c>
      <c r="AB28" s="18" t="str">
        <f>[24]Dezembro!$E$31</f>
        <v>*</v>
      </c>
      <c r="AC28" s="18" t="str">
        <f>[24]Dezembro!$E$32</f>
        <v>*</v>
      </c>
      <c r="AD28" s="18" t="str">
        <f>[24]Dezembro!$E$33</f>
        <v>*</v>
      </c>
      <c r="AE28" s="18" t="str">
        <f>[24]Dezembro!$E$34</f>
        <v>*</v>
      </c>
      <c r="AF28" s="18" t="str">
        <f>[24]Dezembro!$E$35</f>
        <v>*</v>
      </c>
      <c r="AG28" s="47" t="s">
        <v>63</v>
      </c>
    </row>
    <row r="29" spans="1:33" ht="17.100000000000001" customHeight="1" x14ac:dyDescent="0.2">
      <c r="A29" s="16" t="s">
        <v>19</v>
      </c>
      <c r="B29" s="18">
        <f>[25]Dezembro!$E$5</f>
        <v>88.375</v>
      </c>
      <c r="C29" s="18">
        <f>[25]Dezembro!$E$6</f>
        <v>88.75</v>
      </c>
      <c r="D29" s="18">
        <f>[25]Dezembro!$E$7</f>
        <v>83.291666666666671</v>
      </c>
      <c r="E29" s="18">
        <f>[25]Dezembro!$E$8</f>
        <v>65.125</v>
      </c>
      <c r="F29" s="18">
        <f>[25]Dezembro!$E$9</f>
        <v>68</v>
      </c>
      <c r="G29" s="18">
        <f>[25]Dezembro!$E$10</f>
        <v>62.5</v>
      </c>
      <c r="H29" s="18">
        <f>[25]Dezembro!$E$11</f>
        <v>63.916666666666664</v>
      </c>
      <c r="I29" s="18">
        <f>[25]Dezembro!$E$12</f>
        <v>74.958333333333329</v>
      </c>
      <c r="J29" s="18">
        <f>[25]Dezembro!$E$13</f>
        <v>82.166666666666671</v>
      </c>
      <c r="K29" s="18">
        <f>[25]Dezembro!$E$14</f>
        <v>85</v>
      </c>
      <c r="L29" s="18">
        <f>[25]Dezembro!$E$15</f>
        <v>79.541666666666671</v>
      </c>
      <c r="M29" s="18">
        <f>[25]Dezembro!$E$16</f>
        <v>81.625</v>
      </c>
      <c r="N29" s="18">
        <f>[25]Dezembro!$E$17</f>
        <v>78.625</v>
      </c>
      <c r="O29" s="18">
        <f>[25]Dezembro!$E$18</f>
        <v>72.041666666666671</v>
      </c>
      <c r="P29" s="18">
        <f>[25]Dezembro!$E$19</f>
        <v>71.583333333333329</v>
      </c>
      <c r="Q29" s="18">
        <f>[25]Dezembro!$E$20</f>
        <v>66.083333333333329</v>
      </c>
      <c r="R29" s="18">
        <f>[25]Dezembro!$E$21</f>
        <v>80.25</v>
      </c>
      <c r="S29" s="18">
        <f>[25]Dezembro!$E$22</f>
        <v>82.541666666666671</v>
      </c>
      <c r="T29" s="18">
        <f>[25]Dezembro!$E$23</f>
        <v>75.125</v>
      </c>
      <c r="U29" s="18">
        <f>[25]Dezembro!$E$24</f>
        <v>71.833333333333329</v>
      </c>
      <c r="V29" s="18">
        <f>[25]Dezembro!$E$25</f>
        <v>79.291666666666671</v>
      </c>
      <c r="W29" s="18">
        <f>[25]Dezembro!$E$26</f>
        <v>85.583333333333329</v>
      </c>
      <c r="X29" s="18">
        <f>[25]Dezembro!$E$27</f>
        <v>76.708333333333329</v>
      </c>
      <c r="Y29" s="18">
        <f>[25]Dezembro!$E$28</f>
        <v>78.583333333333329</v>
      </c>
      <c r="Z29" s="18">
        <f>[25]Dezembro!$E$29</f>
        <v>79.333333333333329</v>
      </c>
      <c r="AA29" s="18">
        <f>[25]Dezembro!$E$30</f>
        <v>73</v>
      </c>
      <c r="AB29" s="18">
        <f>[25]Dezembro!$E$31</f>
        <v>79.083333333333329</v>
      </c>
      <c r="AC29" s="18">
        <f>[25]Dezembro!$E$32</f>
        <v>69</v>
      </c>
      <c r="AD29" s="18">
        <f>[25]Dezembro!$E$33</f>
        <v>71.583333333333329</v>
      </c>
      <c r="AE29" s="18">
        <f>[25]Dezembro!$E$34</f>
        <v>73.958333333333329</v>
      </c>
      <c r="AF29" s="18">
        <f>[25]Dezembro!$E$35</f>
        <v>70.208333333333329</v>
      </c>
      <c r="AG29" s="47">
        <f t="shared" si="2"/>
        <v>76.053763440860223</v>
      </c>
    </row>
    <row r="30" spans="1:33" ht="17.100000000000001" customHeight="1" x14ac:dyDescent="0.2">
      <c r="A30" s="16" t="s">
        <v>31</v>
      </c>
      <c r="B30" s="18">
        <f>[26]Dezembro!$E$5</f>
        <v>83.5</v>
      </c>
      <c r="C30" s="18">
        <f>[26]Dezembro!$E$6</f>
        <v>92.083333333333329</v>
      </c>
      <c r="D30" s="18">
        <f>[26]Dezembro!$E$7</f>
        <v>82.041666666666671</v>
      </c>
      <c r="E30" s="18">
        <f>[26]Dezembro!$E$8</f>
        <v>77.916666666666671</v>
      </c>
      <c r="F30" s="18">
        <f>[26]Dezembro!$E$9</f>
        <v>74.666666666666671</v>
      </c>
      <c r="G30" s="18">
        <f>[26]Dezembro!$E$10</f>
        <v>70.083333333333329</v>
      </c>
      <c r="H30" s="18">
        <f>[26]Dezembro!$E$11</f>
        <v>75.125</v>
      </c>
      <c r="I30" s="18">
        <f>[26]Dezembro!$E$12</f>
        <v>80.333333333333329</v>
      </c>
      <c r="J30" s="18">
        <f>[26]Dezembro!$E$13</f>
        <v>84.666666666666671</v>
      </c>
      <c r="K30" s="18">
        <f>[26]Dezembro!$E$14</f>
        <v>79.25</v>
      </c>
      <c r="L30" s="18">
        <f>[26]Dezembro!$E$15</f>
        <v>80.375</v>
      </c>
      <c r="M30" s="18">
        <f>[26]Dezembro!$E$16</f>
        <v>82.583333333333329</v>
      </c>
      <c r="N30" s="18">
        <f>[26]Dezembro!$E$17</f>
        <v>81.875</v>
      </c>
      <c r="O30" s="18">
        <f>[26]Dezembro!$E$18</f>
        <v>76.791666666666671</v>
      </c>
      <c r="P30" s="18">
        <f>[26]Dezembro!$E$19</f>
        <v>75.375</v>
      </c>
      <c r="Q30" s="18">
        <f>[26]Dezembro!$E$20</f>
        <v>71.666666666666671</v>
      </c>
      <c r="R30" s="18">
        <f>[26]Dezembro!$E$21</f>
        <v>87.541666666666671</v>
      </c>
      <c r="S30" s="18">
        <f>[26]Dezembro!$E$22</f>
        <v>84.333333333333329</v>
      </c>
      <c r="T30" s="18">
        <f>[26]Dezembro!$E$23</f>
        <v>80.958333333333329</v>
      </c>
      <c r="U30" s="18">
        <f>[26]Dezembro!$E$24</f>
        <v>85.541666666666671</v>
      </c>
      <c r="V30" s="18">
        <f>[26]Dezembro!$E$25</f>
        <v>80.083333333333329</v>
      </c>
      <c r="W30" s="18">
        <f>[26]Dezembro!$E$26</f>
        <v>92.208333333333329</v>
      </c>
      <c r="X30" s="18">
        <f>[26]Dezembro!$E$27</f>
        <v>86</v>
      </c>
      <c r="Y30" s="18">
        <f>[26]Dezembro!$E$28</f>
        <v>83</v>
      </c>
      <c r="Z30" s="18">
        <f>[26]Dezembro!$E$29</f>
        <v>78.708333333333329</v>
      </c>
      <c r="AA30" s="18">
        <f>[26]Dezembro!$E$30</f>
        <v>70.458333333333329</v>
      </c>
      <c r="AB30" s="18">
        <f>[26]Dezembro!$E$31</f>
        <v>72.375</v>
      </c>
      <c r="AC30" s="18">
        <f>[26]Dezembro!$E$32</f>
        <v>69.833333333333329</v>
      </c>
      <c r="AD30" s="18">
        <f>[26]Dezembro!$E$33</f>
        <v>72.5</v>
      </c>
      <c r="AE30" s="18">
        <f>[26]Dezembro!$E$34</f>
        <v>70.625</v>
      </c>
      <c r="AF30" s="18">
        <f>[26]Dezembro!$E$35</f>
        <v>69.75</v>
      </c>
      <c r="AG30" s="47">
        <f t="shared" si="2"/>
        <v>79.104838709677423</v>
      </c>
    </row>
    <row r="31" spans="1:33" ht="17.100000000000001" customHeight="1" x14ac:dyDescent="0.2">
      <c r="A31" s="16" t="s">
        <v>51</v>
      </c>
      <c r="B31" s="18">
        <f>[27]Dezembro!$E$5</f>
        <v>81.208333333333329</v>
      </c>
      <c r="C31" s="18">
        <f>[27]Dezembro!$E$6</f>
        <v>92.875</v>
      </c>
      <c r="D31" s="18">
        <f>[27]Dezembro!$E$7</f>
        <v>85.458333333333329</v>
      </c>
      <c r="E31" s="18">
        <f>[27]Dezembro!$E$8</f>
        <v>85.708333333333329</v>
      </c>
      <c r="F31" s="18">
        <f>[27]Dezembro!$E$9</f>
        <v>85.208333333333329</v>
      </c>
      <c r="G31" s="18">
        <f>[27]Dezembro!$E$10</f>
        <v>85.458333333333329</v>
      </c>
      <c r="H31" s="18">
        <f>[27]Dezembro!$E$11</f>
        <v>82.958333333333329</v>
      </c>
      <c r="I31" s="18">
        <f>[27]Dezembro!$E$12</f>
        <v>80.416666666666671</v>
      </c>
      <c r="J31" s="18">
        <f>[27]Dezembro!$E$13</f>
        <v>89.541666666666671</v>
      </c>
      <c r="K31" s="18">
        <f>[27]Dezembro!$E$14</f>
        <v>83.458333333333329</v>
      </c>
      <c r="L31" s="18">
        <f>[27]Dezembro!$E$15</f>
        <v>84.458333333333329</v>
      </c>
      <c r="M31" s="18">
        <f>[27]Dezembro!$E$16</f>
        <v>89.541666666666671</v>
      </c>
      <c r="N31" s="18">
        <f>[27]Dezembro!$E$17</f>
        <v>83.291666666666671</v>
      </c>
      <c r="O31" s="18">
        <f>[27]Dezembro!$E$18</f>
        <v>80.375</v>
      </c>
      <c r="P31" s="18">
        <f>[27]Dezembro!$E$19</f>
        <v>81.208333333333329</v>
      </c>
      <c r="Q31" s="18">
        <f>[27]Dezembro!$E$20</f>
        <v>78.833333333333329</v>
      </c>
      <c r="R31" s="18">
        <f>[27]Dezembro!$E$21</f>
        <v>86.5</v>
      </c>
      <c r="S31" s="18">
        <f>[27]Dezembro!$E$22</f>
        <v>83.541666666666671</v>
      </c>
      <c r="T31" s="18">
        <f>[27]Dezembro!$E$23</f>
        <v>85</v>
      </c>
      <c r="U31" s="18">
        <f>[27]Dezembro!$E$24</f>
        <v>85.666666666666671</v>
      </c>
      <c r="V31" s="18">
        <f>[27]Dezembro!$E$25</f>
        <v>83.333333333333329</v>
      </c>
      <c r="W31" s="18">
        <f>[27]Dezembro!$E$26</f>
        <v>90.166666666666671</v>
      </c>
      <c r="X31" s="18">
        <f>[27]Dezembro!$E$27</f>
        <v>91.5</v>
      </c>
      <c r="Y31" s="18">
        <f>[27]Dezembro!$E$28</f>
        <v>90.5</v>
      </c>
      <c r="Z31" s="18">
        <f>[27]Dezembro!$E$29</f>
        <v>80.625</v>
      </c>
      <c r="AA31" s="18">
        <f>[27]Dezembro!$E$30</f>
        <v>79.916666666666671</v>
      </c>
      <c r="AB31" s="18">
        <f>[27]Dezembro!$E$31</f>
        <v>70</v>
      </c>
      <c r="AC31" s="18">
        <f>[27]Dezembro!$E$32</f>
        <v>68.208333333333329</v>
      </c>
      <c r="AD31" s="18">
        <f>[27]Dezembro!$E$33</f>
        <v>70.375</v>
      </c>
      <c r="AE31" s="18">
        <f>[27]Dezembro!$E$34</f>
        <v>69.375</v>
      </c>
      <c r="AF31" s="18">
        <f>[27]Dezembro!$E$35</f>
        <v>72.416666666666671</v>
      </c>
      <c r="AG31" s="47">
        <f t="shared" ref="AG31" si="3">AVERAGE(B31:AF31)</f>
        <v>82.487903225806448</v>
      </c>
    </row>
    <row r="32" spans="1:33" ht="17.100000000000001" customHeight="1" x14ac:dyDescent="0.2">
      <c r="A32" s="16" t="s">
        <v>20</v>
      </c>
      <c r="B32" s="18">
        <f>[28]Dezembro!$E$5</f>
        <v>74.541666666666671</v>
      </c>
      <c r="C32" s="18">
        <f>[28]Dezembro!$E$6</f>
        <v>72.25</v>
      </c>
      <c r="D32" s="18">
        <f>[28]Dezembro!$E$7</f>
        <v>77.25</v>
      </c>
      <c r="E32" s="18">
        <f>[28]Dezembro!$E$8</f>
        <v>76.25</v>
      </c>
      <c r="F32" s="18">
        <f>[28]Dezembro!$E$9</f>
        <v>71.75</v>
      </c>
      <c r="G32" s="18">
        <f>[28]Dezembro!$E$10</f>
        <v>63</v>
      </c>
      <c r="H32" s="18">
        <f>[28]Dezembro!$E$11</f>
        <v>66.583333333333329</v>
      </c>
      <c r="I32" s="18">
        <f>[28]Dezembro!$E$12</f>
        <v>67.125</v>
      </c>
      <c r="J32" s="18">
        <f>[28]Dezembro!$E$13</f>
        <v>72.75</v>
      </c>
      <c r="K32" s="18">
        <f>[28]Dezembro!$E$14</f>
        <v>80.125</v>
      </c>
      <c r="L32" s="18">
        <f>[28]Dezembro!$E$15</f>
        <v>74.208333333333329</v>
      </c>
      <c r="M32" s="18">
        <f>[28]Dezembro!$E$16</f>
        <v>83.541666666666671</v>
      </c>
      <c r="N32" s="18">
        <f>[28]Dezembro!$E$17</f>
        <v>82.166666666666671</v>
      </c>
      <c r="O32" s="18">
        <f>[28]Dezembro!$E$18</f>
        <v>74.166666666666671</v>
      </c>
      <c r="P32" s="18">
        <f>[28]Dezembro!$E$19</f>
        <v>68.458333333333329</v>
      </c>
      <c r="Q32" s="18">
        <f>[28]Dezembro!$E$20</f>
        <v>55.75</v>
      </c>
      <c r="R32" s="18">
        <f>[28]Dezembro!$E$21</f>
        <v>60.791666666666664</v>
      </c>
      <c r="S32" s="18">
        <f>[28]Dezembro!$E$22</f>
        <v>73.083333333333329</v>
      </c>
      <c r="T32" s="18">
        <f>[28]Dezembro!$E$23</f>
        <v>66.416666666666671</v>
      </c>
      <c r="U32" s="18">
        <f>[28]Dezembro!$E$24</f>
        <v>70.916666666666671</v>
      </c>
      <c r="V32" s="18">
        <f>[28]Dezembro!$E$25</f>
        <v>73.333333333333329</v>
      </c>
      <c r="W32" s="18">
        <f>[28]Dezembro!$E$26</f>
        <v>76.791666666666671</v>
      </c>
      <c r="X32" s="18">
        <f>[28]Dezembro!$E$27</f>
        <v>79.5</v>
      </c>
      <c r="Y32" s="18">
        <f>[28]Dezembro!$E$28</f>
        <v>81.083333333333329</v>
      </c>
      <c r="Z32" s="18">
        <f>[28]Dezembro!$E$29</f>
        <v>75.416666666666671</v>
      </c>
      <c r="AA32" s="18">
        <f>[28]Dezembro!$E$30</f>
        <v>63.083333333333336</v>
      </c>
      <c r="AB32" s="18">
        <f>[28]Dezembro!$E$31</f>
        <v>58.666666666666664</v>
      </c>
      <c r="AC32" s="18">
        <f>[28]Dezembro!$E$32</f>
        <v>54.583333333333336</v>
      </c>
      <c r="AD32" s="18">
        <f>[28]Dezembro!$E$33</f>
        <v>57.583333333333336</v>
      </c>
      <c r="AE32" s="18">
        <f>[28]Dezembro!$E$34</f>
        <v>70.083333333333329</v>
      </c>
      <c r="AF32" s="18">
        <f>[28]Dezembro!$E$35</f>
        <v>66.083333333333329</v>
      </c>
      <c r="AG32" s="47">
        <f t="shared" si="2"/>
        <v>70.55913978494624</v>
      </c>
    </row>
    <row r="33" spans="1:34" s="5" customFormat="1" ht="17.100000000000001" customHeight="1" x14ac:dyDescent="0.2">
      <c r="A33" s="38" t="s">
        <v>34</v>
      </c>
      <c r="B33" s="39">
        <f t="shared" ref="B33:AG33" si="4">AVERAGE(B5:B32)</f>
        <v>82.26697530864196</v>
      </c>
      <c r="C33" s="39">
        <f t="shared" si="4"/>
        <v>84.271604938271608</v>
      </c>
      <c r="D33" s="39">
        <f t="shared" si="4"/>
        <v>81.496913580246925</v>
      </c>
      <c r="E33" s="39">
        <f t="shared" si="4"/>
        <v>74.56635802469134</v>
      </c>
      <c r="F33" s="39">
        <f t="shared" si="4"/>
        <v>75.848765432098773</v>
      </c>
      <c r="G33" s="39">
        <f t="shared" si="4"/>
        <v>71.787037037037024</v>
      </c>
      <c r="H33" s="39">
        <f t="shared" si="4"/>
        <v>75.163580246913583</v>
      </c>
      <c r="I33" s="39">
        <f t="shared" si="4"/>
        <v>79.009594739667193</v>
      </c>
      <c r="J33" s="39">
        <f t="shared" si="4"/>
        <v>83.172839506172835</v>
      </c>
      <c r="K33" s="39">
        <f t="shared" si="4"/>
        <v>81.132716049382722</v>
      </c>
      <c r="L33" s="39">
        <f t="shared" si="4"/>
        <v>81.20524691358024</v>
      </c>
      <c r="M33" s="39">
        <f t="shared" si="4"/>
        <v>82.319645732689224</v>
      </c>
      <c r="N33" s="39">
        <f t="shared" si="4"/>
        <v>80.416666666666671</v>
      </c>
      <c r="O33" s="39">
        <f t="shared" si="4"/>
        <v>75.050925925925938</v>
      </c>
      <c r="P33" s="39">
        <f t="shared" si="4"/>
        <v>74.481481481481467</v>
      </c>
      <c r="Q33" s="39">
        <f t="shared" si="4"/>
        <v>70.660493827160494</v>
      </c>
      <c r="R33" s="39">
        <f t="shared" si="4"/>
        <v>78.171296296296291</v>
      </c>
      <c r="S33" s="39">
        <f t="shared" si="4"/>
        <v>79.918612453032779</v>
      </c>
      <c r="T33" s="39">
        <f t="shared" si="4"/>
        <v>77.729938271604951</v>
      </c>
      <c r="U33" s="39">
        <f t="shared" si="4"/>
        <v>78.117283950617278</v>
      </c>
      <c r="V33" s="39">
        <f t="shared" si="4"/>
        <v>79.271604938271608</v>
      </c>
      <c r="W33" s="39">
        <f t="shared" si="4"/>
        <v>87.537037037037038</v>
      </c>
      <c r="X33" s="39">
        <f t="shared" si="4"/>
        <v>82.333333333333329</v>
      </c>
      <c r="Y33" s="39">
        <f t="shared" si="4"/>
        <v>78.901915113871624</v>
      </c>
      <c r="Z33" s="39">
        <f t="shared" si="4"/>
        <v>80.230913561076605</v>
      </c>
      <c r="AA33" s="39">
        <f t="shared" si="4"/>
        <v>72.649262422360252</v>
      </c>
      <c r="AB33" s="39">
        <f t="shared" si="4"/>
        <v>71.322530864197532</v>
      </c>
      <c r="AC33" s="39">
        <f t="shared" si="4"/>
        <v>67.833333333333343</v>
      </c>
      <c r="AD33" s="39">
        <f t="shared" si="4"/>
        <v>71.672839506172821</v>
      </c>
      <c r="AE33" s="39">
        <f t="shared" si="4"/>
        <v>73.858024691358025</v>
      </c>
      <c r="AF33" s="39">
        <f t="shared" si="4"/>
        <v>71.603059581320451</v>
      </c>
      <c r="AG33" s="47">
        <f t="shared" si="4"/>
        <v>77.647349488338293</v>
      </c>
      <c r="AH33" s="8"/>
    </row>
    <row r="35" spans="1:34" x14ac:dyDescent="0.2">
      <c r="D35" s="31"/>
      <c r="E35" s="31" t="s">
        <v>53</v>
      </c>
      <c r="F35" s="31"/>
      <c r="G35" s="31"/>
      <c r="H35" s="31"/>
      <c r="N35" s="2" t="s">
        <v>54</v>
      </c>
      <c r="X35" s="2" t="s">
        <v>58</v>
      </c>
    </row>
    <row r="36" spans="1:34" x14ac:dyDescent="0.2">
      <c r="A36" s="74"/>
      <c r="K36" s="32"/>
      <c r="L36" s="32"/>
      <c r="M36" s="32"/>
      <c r="N36" s="32" t="s">
        <v>55</v>
      </c>
      <c r="O36" s="32"/>
      <c r="P36" s="32"/>
      <c r="Q36" s="32"/>
      <c r="X36" s="32" t="s">
        <v>59</v>
      </c>
      <c r="Y36" s="32"/>
      <c r="Z36" s="32"/>
      <c r="AA36" s="32"/>
    </row>
    <row r="39" spans="1:34" x14ac:dyDescent="0.2">
      <c r="L39" s="2" t="s">
        <v>52</v>
      </c>
      <c r="U39" s="2" t="s">
        <v>52</v>
      </c>
    </row>
    <row r="40" spans="1:34" x14ac:dyDescent="0.2">
      <c r="H40" s="2" t="s">
        <v>52</v>
      </c>
    </row>
    <row r="48" spans="1:34" x14ac:dyDescent="0.2">
      <c r="J48" s="2" t="s">
        <v>52</v>
      </c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zoomScale="90" zoomScaleNormal="90" workbookViewId="0">
      <selection activeCell="Q39" sqref="Q39"/>
    </sheetView>
  </sheetViews>
  <sheetFormatPr defaultRowHeight="12.75" x14ac:dyDescent="0.2"/>
  <cols>
    <col min="1" max="1" width="19.140625" style="2" customWidth="1"/>
    <col min="2" max="13" width="6.28515625" style="2" customWidth="1"/>
    <col min="14" max="14" width="6.42578125" style="2" customWidth="1"/>
    <col min="15" max="15" width="6.28515625" style="2" customWidth="1"/>
    <col min="16" max="16" width="6.140625" style="2" customWidth="1"/>
    <col min="17" max="17" width="6" style="2" customWidth="1"/>
    <col min="18" max="19" width="6.140625" style="2" customWidth="1"/>
    <col min="20" max="20" width="6.7109375" style="2" customWidth="1"/>
    <col min="21" max="22" width="6.28515625" style="2" customWidth="1"/>
    <col min="23" max="23" width="6.42578125" style="2" bestFit="1" customWidth="1"/>
    <col min="24" max="27" width="6.140625" style="2" customWidth="1"/>
    <col min="28" max="28" width="6.28515625" style="2" customWidth="1"/>
    <col min="29" max="29" width="6.42578125" style="2" customWidth="1"/>
    <col min="30" max="30" width="6.140625" style="2" customWidth="1"/>
    <col min="31" max="31" width="6" style="2" customWidth="1"/>
    <col min="32" max="32" width="6.140625" style="2" customWidth="1"/>
    <col min="33" max="33" width="7.140625" style="9" customWidth="1"/>
    <col min="34" max="34" width="7" style="1" customWidth="1"/>
    <col min="35" max="35" width="9.140625" style="1"/>
  </cols>
  <sheetData>
    <row r="1" spans="1:35" ht="20.100000000000001" customHeight="1" x14ac:dyDescent="0.2">
      <c r="A1" s="90" t="s">
        <v>26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5" s="4" customFormat="1" ht="20.100000000000001" customHeight="1" x14ac:dyDescent="0.2">
      <c r="A2" s="89" t="s">
        <v>21</v>
      </c>
      <c r="B2" s="87" t="s">
        <v>61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7"/>
    </row>
    <row r="3" spans="1:35" s="5" customFormat="1" ht="20.100000000000001" customHeight="1" x14ac:dyDescent="0.2">
      <c r="A3" s="89"/>
      <c r="B3" s="86">
        <v>1</v>
      </c>
      <c r="C3" s="86">
        <f>SUM(B3+1)</f>
        <v>2</v>
      </c>
      <c r="D3" s="86">
        <f t="shared" ref="D3:AD3" si="0">SUM(C3+1)</f>
        <v>3</v>
      </c>
      <c r="E3" s="86">
        <f t="shared" si="0"/>
        <v>4</v>
      </c>
      <c r="F3" s="86">
        <f t="shared" si="0"/>
        <v>5</v>
      </c>
      <c r="G3" s="86">
        <f t="shared" si="0"/>
        <v>6</v>
      </c>
      <c r="H3" s="86">
        <f t="shared" si="0"/>
        <v>7</v>
      </c>
      <c r="I3" s="86">
        <f t="shared" si="0"/>
        <v>8</v>
      </c>
      <c r="J3" s="86">
        <f t="shared" si="0"/>
        <v>9</v>
      </c>
      <c r="K3" s="86">
        <f t="shared" si="0"/>
        <v>10</v>
      </c>
      <c r="L3" s="86">
        <f t="shared" si="0"/>
        <v>11</v>
      </c>
      <c r="M3" s="86">
        <f t="shared" si="0"/>
        <v>12</v>
      </c>
      <c r="N3" s="86">
        <f t="shared" si="0"/>
        <v>13</v>
      </c>
      <c r="O3" s="86">
        <f t="shared" si="0"/>
        <v>14</v>
      </c>
      <c r="P3" s="86">
        <f t="shared" si="0"/>
        <v>15</v>
      </c>
      <c r="Q3" s="86">
        <f t="shared" si="0"/>
        <v>16</v>
      </c>
      <c r="R3" s="86">
        <f t="shared" si="0"/>
        <v>17</v>
      </c>
      <c r="S3" s="86">
        <f t="shared" si="0"/>
        <v>18</v>
      </c>
      <c r="T3" s="86">
        <f t="shared" si="0"/>
        <v>19</v>
      </c>
      <c r="U3" s="86">
        <f t="shared" si="0"/>
        <v>20</v>
      </c>
      <c r="V3" s="86">
        <f t="shared" si="0"/>
        <v>21</v>
      </c>
      <c r="W3" s="86">
        <f t="shared" si="0"/>
        <v>22</v>
      </c>
      <c r="X3" s="86">
        <f t="shared" si="0"/>
        <v>23</v>
      </c>
      <c r="Y3" s="86">
        <f t="shared" si="0"/>
        <v>24</v>
      </c>
      <c r="Z3" s="86">
        <f t="shared" si="0"/>
        <v>25</v>
      </c>
      <c r="AA3" s="86">
        <f t="shared" si="0"/>
        <v>26</v>
      </c>
      <c r="AB3" s="86">
        <f t="shared" si="0"/>
        <v>27</v>
      </c>
      <c r="AC3" s="86">
        <f t="shared" si="0"/>
        <v>28</v>
      </c>
      <c r="AD3" s="86">
        <f t="shared" si="0"/>
        <v>29</v>
      </c>
      <c r="AE3" s="86">
        <v>30</v>
      </c>
      <c r="AF3" s="86">
        <v>31</v>
      </c>
      <c r="AG3" s="45" t="s">
        <v>41</v>
      </c>
      <c r="AH3" s="50" t="s">
        <v>40</v>
      </c>
      <c r="AI3" s="8"/>
    </row>
    <row r="4" spans="1:35" s="5" customFormat="1" ht="20.100000000000001" customHeight="1" x14ac:dyDescent="0.2">
      <c r="A4" s="89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45" t="s">
        <v>39</v>
      </c>
      <c r="AH4" s="50" t="s">
        <v>39</v>
      </c>
      <c r="AI4" s="8"/>
    </row>
    <row r="5" spans="1:35" s="5" customFormat="1" ht="20.100000000000001" customHeight="1" x14ac:dyDescent="0.2">
      <c r="A5" s="16" t="s">
        <v>47</v>
      </c>
      <c r="B5" s="17">
        <f>[1]Dezembro!$F$5</f>
        <v>99</v>
      </c>
      <c r="C5" s="17">
        <f>[1]Dezembro!$F$6</f>
        <v>98</v>
      </c>
      <c r="D5" s="17">
        <f>[1]Dezembro!$F$7</f>
        <v>99</v>
      </c>
      <c r="E5" s="17">
        <f>[1]Dezembro!$F$8</f>
        <v>99</v>
      </c>
      <c r="F5" s="17">
        <f>[1]Dezembro!$F$9</f>
        <v>99</v>
      </c>
      <c r="G5" s="17">
        <f>[1]Dezembro!$F$10</f>
        <v>97</v>
      </c>
      <c r="H5" s="17">
        <f>[1]Dezembro!$F$11</f>
        <v>98</v>
      </c>
      <c r="I5" s="17">
        <f>[1]Dezembro!$F$12</f>
        <v>97</v>
      </c>
      <c r="J5" s="17">
        <f>[1]Dezembro!$F$13</f>
        <v>97</v>
      </c>
      <c r="K5" s="17">
        <f>[1]Dezembro!$F$14</f>
        <v>97</v>
      </c>
      <c r="L5" s="17">
        <f>[1]Dezembro!$F$15</f>
        <v>98</v>
      </c>
      <c r="M5" s="17">
        <f>[1]Dezembro!$F$16</f>
        <v>97</v>
      </c>
      <c r="N5" s="17">
        <f>[1]Dezembro!$F$17</f>
        <v>99</v>
      </c>
      <c r="O5" s="17">
        <f>[1]Dezembro!$F$18</f>
        <v>99</v>
      </c>
      <c r="P5" s="17">
        <f>[1]Dezembro!$F$19</f>
        <v>98</v>
      </c>
      <c r="Q5" s="17">
        <f>[1]Dezembro!$F$20</f>
        <v>92</v>
      </c>
      <c r="R5" s="17">
        <f>[1]Dezembro!$F$21</f>
        <v>95</v>
      </c>
      <c r="S5" s="17">
        <f>[1]Dezembro!$F$22</f>
        <v>98</v>
      </c>
      <c r="T5" s="17">
        <f>[1]Dezembro!$F$23</f>
        <v>97</v>
      </c>
      <c r="U5" s="17">
        <f>[1]Dezembro!$F$24</f>
        <v>98</v>
      </c>
      <c r="V5" s="17">
        <f>[1]Dezembro!$F$25</f>
        <v>98</v>
      </c>
      <c r="W5" s="17">
        <f>[1]Dezembro!$F$26</f>
        <v>92</v>
      </c>
      <c r="X5" s="17">
        <f>[1]Dezembro!$F$27</f>
        <v>98</v>
      </c>
      <c r="Y5" s="17">
        <f>[1]Dezembro!$F$28</f>
        <v>99</v>
      </c>
      <c r="Z5" s="17">
        <f>[1]Dezembro!$F$29</f>
        <v>97</v>
      </c>
      <c r="AA5" s="17">
        <f>[1]Dezembro!$F$30</f>
        <v>99</v>
      </c>
      <c r="AB5" s="17">
        <f>[1]Dezembro!$F$31</f>
        <v>98</v>
      </c>
      <c r="AC5" s="17">
        <f>[1]Dezembro!$F$32</f>
        <v>96</v>
      </c>
      <c r="AD5" s="17">
        <f>[1]Dezembro!$F$33</f>
        <v>91</v>
      </c>
      <c r="AE5" s="17">
        <f>[1]Dezembro!$F$34</f>
        <v>96</v>
      </c>
      <c r="AF5" s="17">
        <f>[1]Dezembro!$F$35</f>
        <v>98</v>
      </c>
      <c r="AG5" s="46">
        <f>MAX(B5:AF5)</f>
        <v>99</v>
      </c>
      <c r="AH5" s="51">
        <f>AVERAGE(B5:AF5)</f>
        <v>97.193548387096769</v>
      </c>
      <c r="AI5" s="8"/>
    </row>
    <row r="6" spans="1:35" ht="17.100000000000001" customHeight="1" x14ac:dyDescent="0.2">
      <c r="A6" s="16" t="s">
        <v>0</v>
      </c>
      <c r="B6" s="18">
        <f>[2]Dezembro!$F$5</f>
        <v>96</v>
      </c>
      <c r="C6" s="18">
        <f>[2]Dezembro!$F$6</f>
        <v>96</v>
      </c>
      <c r="D6" s="18">
        <f>[2]Dezembro!$F$7</f>
        <v>94</v>
      </c>
      <c r="E6" s="18">
        <f>[2]Dezembro!$F$8</f>
        <v>87</v>
      </c>
      <c r="F6" s="18">
        <f>[2]Dezembro!$F$9</f>
        <v>96</v>
      </c>
      <c r="G6" s="18">
        <f>[2]Dezembro!$F$10</f>
        <v>95</v>
      </c>
      <c r="H6" s="18">
        <f>[2]Dezembro!$F$11</f>
        <v>95</v>
      </c>
      <c r="I6" s="18">
        <f>[2]Dezembro!$F$12</f>
        <v>96</v>
      </c>
      <c r="J6" s="18">
        <f>[2]Dezembro!$F$13</f>
        <v>96</v>
      </c>
      <c r="K6" s="18">
        <f>[2]Dezembro!$F$14</f>
        <v>97</v>
      </c>
      <c r="L6" s="18">
        <f>[2]Dezembro!$F$15</f>
        <v>96</v>
      </c>
      <c r="M6" s="18">
        <f>[2]Dezembro!$F$16</f>
        <v>96</v>
      </c>
      <c r="N6" s="18">
        <f>[2]Dezembro!$F$17</f>
        <v>96</v>
      </c>
      <c r="O6" s="18">
        <f>[2]Dezembro!$F$18</f>
        <v>95</v>
      </c>
      <c r="P6" s="18">
        <f>[2]Dezembro!$F$19</f>
        <v>95</v>
      </c>
      <c r="Q6" s="18">
        <f>[2]Dezembro!$F$20</f>
        <v>92</v>
      </c>
      <c r="R6" s="18">
        <f>[2]Dezembro!$F$21</f>
        <v>97</v>
      </c>
      <c r="S6" s="18">
        <f>[2]Dezembro!$F$22</f>
        <v>97</v>
      </c>
      <c r="T6" s="18">
        <f>[2]Dezembro!$F$23</f>
        <v>96</v>
      </c>
      <c r="U6" s="18">
        <f>[2]Dezembro!$F$24</f>
        <v>91</v>
      </c>
      <c r="V6" s="18">
        <f>[2]Dezembro!$F$25</f>
        <v>95</v>
      </c>
      <c r="W6" s="18">
        <f>[2]Dezembro!$F$26</f>
        <v>96</v>
      </c>
      <c r="X6" s="18">
        <f>[2]Dezembro!$F$27</f>
        <v>92</v>
      </c>
      <c r="Y6" s="18">
        <f>[2]Dezembro!$F$28</f>
        <v>95</v>
      </c>
      <c r="Z6" s="18">
        <f>[2]Dezembro!$F$29</f>
        <v>96</v>
      </c>
      <c r="AA6" s="18">
        <f>[2]Dezembro!$F$30</f>
        <v>95</v>
      </c>
      <c r="AB6" s="18">
        <f>[2]Dezembro!$F$31</f>
        <v>95</v>
      </c>
      <c r="AC6" s="18">
        <f>[2]Dezembro!$F$32</f>
        <v>96</v>
      </c>
      <c r="AD6" s="18">
        <f>[2]Dezembro!$F$33</f>
        <v>93</v>
      </c>
      <c r="AE6" s="18">
        <f>[2]Dezembro!$F$34</f>
        <v>96</v>
      </c>
      <c r="AF6" s="18">
        <f>[2]Dezembro!$F$35</f>
        <v>95</v>
      </c>
      <c r="AG6" s="47">
        <f>MAX(B6:AF6)</f>
        <v>97</v>
      </c>
      <c r="AH6" s="49">
        <f t="shared" ref="AH6:AH16" si="1">AVERAGE(B6:AF6)</f>
        <v>94.935483870967744</v>
      </c>
    </row>
    <row r="7" spans="1:35" ht="17.100000000000001" customHeight="1" x14ac:dyDescent="0.2">
      <c r="A7" s="16" t="s">
        <v>1</v>
      </c>
      <c r="B7" s="18">
        <f>[3]Dezembro!$F$5</f>
        <v>95</v>
      </c>
      <c r="C7" s="18">
        <f>[3]Dezembro!$F$6</f>
        <v>94</v>
      </c>
      <c r="D7" s="18">
        <f>[3]Dezembro!$F$7</f>
        <v>89</v>
      </c>
      <c r="E7" s="18">
        <f>[3]Dezembro!$F$8</f>
        <v>92</v>
      </c>
      <c r="F7" s="18">
        <f>[3]Dezembro!$F$9</f>
        <v>94</v>
      </c>
      <c r="G7" s="18">
        <f>[3]Dezembro!$F$10</f>
        <v>90</v>
      </c>
      <c r="H7" s="18">
        <f>[3]Dezembro!$F$11</f>
        <v>98</v>
      </c>
      <c r="I7" s="18">
        <f>[3]Dezembro!$F$12</f>
        <v>97</v>
      </c>
      <c r="J7" s="18">
        <f>[3]Dezembro!$F$13</f>
        <v>97</v>
      </c>
      <c r="K7" s="18">
        <f>[3]Dezembro!$F$14</f>
        <v>90</v>
      </c>
      <c r="L7" s="18">
        <f>[3]Dezembro!$F$15</f>
        <v>97</v>
      </c>
      <c r="M7" s="18">
        <f>[3]Dezembro!$F$16</f>
        <v>97</v>
      </c>
      <c r="N7" s="18">
        <f>[3]Dezembro!$F$17</f>
        <v>96</v>
      </c>
      <c r="O7" s="18">
        <f>[3]Dezembro!$F$18</f>
        <v>97</v>
      </c>
      <c r="P7" s="18">
        <f>[3]Dezembro!$F$19</f>
        <v>96</v>
      </c>
      <c r="Q7" s="18">
        <f>[3]Dezembro!$F$20</f>
        <v>96</v>
      </c>
      <c r="R7" s="18">
        <f>[3]Dezembro!$F$21</f>
        <v>97</v>
      </c>
      <c r="S7" s="18">
        <f>[3]Dezembro!$F$22</f>
        <v>95</v>
      </c>
      <c r="T7" s="18">
        <f>[3]Dezembro!$F$23</f>
        <v>95</v>
      </c>
      <c r="U7" s="18">
        <f>[3]Dezembro!$F$24</f>
        <v>93</v>
      </c>
      <c r="V7" s="18">
        <f>[3]Dezembro!$F$25</f>
        <v>85</v>
      </c>
      <c r="W7" s="18">
        <f>[3]Dezembro!$F$26</f>
        <v>97</v>
      </c>
      <c r="X7" s="18">
        <f>[3]Dezembro!$F$27</f>
        <v>97</v>
      </c>
      <c r="Y7" s="18">
        <f>[3]Dezembro!$F$28</f>
        <v>92</v>
      </c>
      <c r="Z7" s="18">
        <f>[3]Dezembro!$F$29</f>
        <v>98</v>
      </c>
      <c r="AA7" s="18">
        <f>[3]Dezembro!$F$30</f>
        <v>94</v>
      </c>
      <c r="AB7" s="18">
        <f>[3]Dezembro!$F$31</f>
        <v>95</v>
      </c>
      <c r="AC7" s="18">
        <f>[3]Dezembro!$F$32</f>
        <v>96</v>
      </c>
      <c r="AD7" s="18">
        <f>[3]Dezembro!$F$33</f>
        <v>97</v>
      </c>
      <c r="AE7" s="18">
        <f>[3]Dezembro!$F$34</f>
        <v>96</v>
      </c>
      <c r="AF7" s="18">
        <f>[3]Dezembro!$F$35</f>
        <v>87</v>
      </c>
      <c r="AG7" s="47">
        <f>MAX(B7:AF7)</f>
        <v>98</v>
      </c>
      <c r="AH7" s="49">
        <f t="shared" si="1"/>
        <v>94.483870967741936</v>
      </c>
    </row>
    <row r="8" spans="1:35" ht="17.100000000000001" customHeight="1" x14ac:dyDescent="0.2">
      <c r="A8" s="16" t="s">
        <v>56</v>
      </c>
      <c r="B8" s="18">
        <f>[4]Dezembro!$F$5</f>
        <v>94</v>
      </c>
      <c r="C8" s="18">
        <f>[4]Dezembro!$F$6</f>
        <v>93</v>
      </c>
      <c r="D8" s="18">
        <f>[4]Dezembro!$F$7</f>
        <v>93</v>
      </c>
      <c r="E8" s="18">
        <f>[4]Dezembro!$F$8</f>
        <v>95</v>
      </c>
      <c r="F8" s="18">
        <f>[4]Dezembro!$F$9</f>
        <v>95</v>
      </c>
      <c r="G8" s="18">
        <f>[4]Dezembro!$F$10</f>
        <v>80</v>
      </c>
      <c r="H8" s="18">
        <f>[4]Dezembro!$F$11</f>
        <v>87</v>
      </c>
      <c r="I8" s="18">
        <f>[4]Dezembro!$F$12</f>
        <v>92</v>
      </c>
      <c r="J8" s="18">
        <f>[4]Dezembro!$F$13</f>
        <v>92</v>
      </c>
      <c r="K8" s="18">
        <f>[4]Dezembro!$F$14</f>
        <v>94</v>
      </c>
      <c r="L8" s="18">
        <f>[4]Dezembro!$F$15</f>
        <v>93</v>
      </c>
      <c r="M8" s="18">
        <f>[4]Dezembro!$F$16</f>
        <v>94</v>
      </c>
      <c r="N8" s="18">
        <f>[4]Dezembro!$F$17</f>
        <v>94</v>
      </c>
      <c r="O8" s="18">
        <f>[4]Dezembro!$F$18</f>
        <v>93</v>
      </c>
      <c r="P8" s="18">
        <f>[4]Dezembro!$F$19</f>
        <v>88</v>
      </c>
      <c r="Q8" s="18">
        <f>[4]Dezembro!$F$20</f>
        <v>72</v>
      </c>
      <c r="R8" s="18">
        <f>[4]Dezembro!$F$21</f>
        <v>78</v>
      </c>
      <c r="S8" s="18">
        <f>[4]Dezembro!$F$22</f>
        <v>94</v>
      </c>
      <c r="T8" s="18">
        <f>[4]Dezembro!$F$23</f>
        <v>90</v>
      </c>
      <c r="U8" s="18">
        <f>[4]Dezembro!$F$24</f>
        <v>92</v>
      </c>
      <c r="V8" s="18">
        <f>[4]Dezembro!$F$25</f>
        <v>89</v>
      </c>
      <c r="W8" s="18">
        <f>[4]Dezembro!$F$26</f>
        <v>94</v>
      </c>
      <c r="X8" s="18">
        <f>[4]Dezembro!$F$27</f>
        <v>95</v>
      </c>
      <c r="Y8" s="18">
        <f>[4]Dezembro!$F$28</f>
        <v>88</v>
      </c>
      <c r="Z8" s="18">
        <f>[4]Dezembro!$F$29</f>
        <v>95</v>
      </c>
      <c r="AA8" s="18">
        <f>[4]Dezembro!$F$30</f>
        <v>94</v>
      </c>
      <c r="AB8" s="18">
        <f>[4]Dezembro!$F$31</f>
        <v>90</v>
      </c>
      <c r="AC8" s="18">
        <f>[4]Dezembro!$F$32</f>
        <v>89</v>
      </c>
      <c r="AD8" s="18">
        <f>[4]Dezembro!$F$33</f>
        <v>83</v>
      </c>
      <c r="AE8" s="18">
        <f>[4]Dezembro!$F$34</f>
        <v>95</v>
      </c>
      <c r="AF8" s="18">
        <f>[4]Dezembro!$F$35</f>
        <v>92</v>
      </c>
      <c r="AG8" s="47">
        <f>MAX(B8:AF8)</f>
        <v>95</v>
      </c>
      <c r="AH8" s="49">
        <f t="shared" ref="AH8" si="2">AVERAGE(B8:AF8)</f>
        <v>90.548387096774192</v>
      </c>
    </row>
    <row r="9" spans="1:35" ht="17.100000000000001" customHeight="1" x14ac:dyDescent="0.2">
      <c r="A9" s="16" t="s">
        <v>48</v>
      </c>
      <c r="B9" s="18">
        <f>[5]Dezembro!$F$5</f>
        <v>100</v>
      </c>
      <c r="C9" s="18">
        <f>[5]Dezembro!$F$6</f>
        <v>100</v>
      </c>
      <c r="D9" s="18">
        <f>[5]Dezembro!$F$7</f>
        <v>100</v>
      </c>
      <c r="E9" s="18">
        <f>[5]Dezembro!$F$8</f>
        <v>100</v>
      </c>
      <c r="F9" s="18">
        <f>[5]Dezembro!$F$9</f>
        <v>100</v>
      </c>
      <c r="G9" s="18">
        <f>[5]Dezembro!$F$10</f>
        <v>100</v>
      </c>
      <c r="H9" s="18">
        <f>[5]Dezembro!$F$11</f>
        <v>99</v>
      </c>
      <c r="I9" s="18">
        <f>[5]Dezembro!$F$12</f>
        <v>93</v>
      </c>
      <c r="J9" s="18">
        <f>[5]Dezembro!$F$13</f>
        <v>100</v>
      </c>
      <c r="K9" s="18">
        <f>[5]Dezembro!$F$14</f>
        <v>100</v>
      </c>
      <c r="L9" s="18">
        <f>[5]Dezembro!$F$15</f>
        <v>100</v>
      </c>
      <c r="M9" s="18">
        <f>[5]Dezembro!$F$16</f>
        <v>100</v>
      </c>
      <c r="N9" s="18">
        <f>[5]Dezembro!$F$17</f>
        <v>96</v>
      </c>
      <c r="O9" s="18">
        <f>[5]Dezembro!$F$18</f>
        <v>100</v>
      </c>
      <c r="P9" s="18">
        <f>[5]Dezembro!$F$19</f>
        <v>100</v>
      </c>
      <c r="Q9" s="18">
        <f>[5]Dezembro!$F$20</f>
        <v>99</v>
      </c>
      <c r="R9" s="18">
        <f>[5]Dezembro!$F$21</f>
        <v>100</v>
      </c>
      <c r="S9" s="18">
        <f>[5]Dezembro!$F$22</f>
        <v>100</v>
      </c>
      <c r="T9" s="18">
        <f>[5]Dezembro!$F$23</f>
        <v>100</v>
      </c>
      <c r="U9" s="18">
        <f>[5]Dezembro!$F$24</f>
        <v>100</v>
      </c>
      <c r="V9" s="18">
        <f>[5]Dezembro!$F$25</f>
        <v>100</v>
      </c>
      <c r="W9" s="18">
        <f>[5]Dezembro!$F$26</f>
        <v>100</v>
      </c>
      <c r="X9" s="18">
        <f>[5]Dezembro!$F$27</f>
        <v>100</v>
      </c>
      <c r="Y9" s="18">
        <f>[5]Dezembro!$F$28</f>
        <v>100</v>
      </c>
      <c r="Z9" s="18">
        <f>[5]Dezembro!$F$29</f>
        <v>100</v>
      </c>
      <c r="AA9" s="18">
        <f>[5]Dezembro!$F$30</f>
        <v>100</v>
      </c>
      <c r="AB9" s="18">
        <f>[5]Dezembro!$F$31</f>
        <v>100</v>
      </c>
      <c r="AC9" s="18">
        <f>[5]Dezembro!$F$32</f>
        <v>100</v>
      </c>
      <c r="AD9" s="18">
        <f>[5]Dezembro!$F$33</f>
        <v>100</v>
      </c>
      <c r="AE9" s="18">
        <f>[5]Dezembro!$F$34</f>
        <v>97</v>
      </c>
      <c r="AF9" s="18">
        <f>[5]Dezembro!$F$35</f>
        <v>89</v>
      </c>
      <c r="AG9" s="47">
        <f>MAX(B9:AF9)</f>
        <v>100</v>
      </c>
      <c r="AH9" s="49">
        <f t="shared" ref="AH9" si="3">AVERAGE(B9:AF9)</f>
        <v>99.129032258064512</v>
      </c>
    </row>
    <row r="10" spans="1:35" ht="17.100000000000001" customHeight="1" x14ac:dyDescent="0.2">
      <c r="A10" s="16" t="s">
        <v>2</v>
      </c>
      <c r="B10" s="18">
        <f>[6]Dezembro!$F$5</f>
        <v>94</v>
      </c>
      <c r="C10" s="18">
        <f>[6]Dezembro!$F$6</f>
        <v>95</v>
      </c>
      <c r="D10" s="18">
        <f>[6]Dezembro!$F$7</f>
        <v>95</v>
      </c>
      <c r="E10" s="18">
        <f>[6]Dezembro!$F$8</f>
        <v>89</v>
      </c>
      <c r="F10" s="18">
        <f>[6]Dezembro!$F$9</f>
        <v>91</v>
      </c>
      <c r="G10" s="18">
        <f>[6]Dezembro!$F$10</f>
        <v>85</v>
      </c>
      <c r="H10" s="18">
        <f>[6]Dezembro!$F$11</f>
        <v>92</v>
      </c>
      <c r="I10" s="18">
        <f>[6]Dezembro!$F$12</f>
        <v>93</v>
      </c>
      <c r="J10" s="18">
        <f>[6]Dezembro!$F$13</f>
        <v>91</v>
      </c>
      <c r="K10" s="18">
        <f>[6]Dezembro!$F$14</f>
        <v>92</v>
      </c>
      <c r="L10" s="18">
        <f>[6]Dezembro!$F$15</f>
        <v>90</v>
      </c>
      <c r="M10" s="18">
        <f>[6]Dezembro!$F$16</f>
        <v>95</v>
      </c>
      <c r="N10" s="18">
        <f>[6]Dezembro!$F$17</f>
        <v>94</v>
      </c>
      <c r="O10" s="18">
        <f>[6]Dezembro!$F$18</f>
        <v>93</v>
      </c>
      <c r="P10" s="18">
        <f>[6]Dezembro!$F$19</f>
        <v>93</v>
      </c>
      <c r="Q10" s="18">
        <f>[6]Dezembro!$F$20</f>
        <v>90</v>
      </c>
      <c r="R10" s="18">
        <f>[6]Dezembro!$F$21</f>
        <v>95</v>
      </c>
      <c r="S10" s="18">
        <f>[6]Dezembro!$F$22</f>
        <v>94</v>
      </c>
      <c r="T10" s="18">
        <f>[6]Dezembro!$F$23</f>
        <v>94</v>
      </c>
      <c r="U10" s="18">
        <f>[6]Dezembro!$F$24</f>
        <v>94</v>
      </c>
      <c r="V10" s="18">
        <f>[6]Dezembro!$F$25</f>
        <v>91</v>
      </c>
      <c r="W10" s="18">
        <f>[6]Dezembro!$F$26</f>
        <v>95</v>
      </c>
      <c r="X10" s="18">
        <f>[6]Dezembro!$F$27</f>
        <v>94</v>
      </c>
      <c r="Y10" s="18">
        <f>[6]Dezembro!$F$28</f>
        <v>92</v>
      </c>
      <c r="Z10" s="18">
        <f>[6]Dezembro!$F$29</f>
        <v>95</v>
      </c>
      <c r="AA10" s="18">
        <f>[6]Dezembro!$F$30</f>
        <v>88</v>
      </c>
      <c r="AB10" s="18">
        <f>[6]Dezembro!$F$31</f>
        <v>88</v>
      </c>
      <c r="AC10" s="18">
        <f>[6]Dezembro!$F$32</f>
        <v>91</v>
      </c>
      <c r="AD10" s="18">
        <f>[6]Dezembro!$F$33</f>
        <v>91</v>
      </c>
      <c r="AE10" s="18">
        <f>[6]Dezembro!$F$34</f>
        <v>90</v>
      </c>
      <c r="AF10" s="18">
        <f>[6]Dezembro!$F$35</f>
        <v>84</v>
      </c>
      <c r="AG10" s="47">
        <f t="shared" ref="AG10:AG16" si="4">MAX(B10:AF10)</f>
        <v>95</v>
      </c>
      <c r="AH10" s="49">
        <f>AVERAGE(B10:AF10)</f>
        <v>91.870967741935488</v>
      </c>
    </row>
    <row r="11" spans="1:35" ht="17.100000000000001" customHeight="1" x14ac:dyDescent="0.2">
      <c r="A11" s="16" t="s">
        <v>3</v>
      </c>
      <c r="B11" s="18">
        <f>[7]Dezembro!$F$5</f>
        <v>95</v>
      </c>
      <c r="C11" s="18">
        <f>[7]Dezembro!$F$6</f>
        <v>93</v>
      </c>
      <c r="D11" s="18">
        <f>[7]Dezembro!$F$7</f>
        <v>92</v>
      </c>
      <c r="E11" s="18">
        <f>[7]Dezembro!$F$8</f>
        <v>92</v>
      </c>
      <c r="F11" s="18">
        <f>[7]Dezembro!$F$9</f>
        <v>93</v>
      </c>
      <c r="G11" s="18">
        <f>[7]Dezembro!$F$10</f>
        <v>90</v>
      </c>
      <c r="H11" s="18">
        <f>[7]Dezembro!$F$11</f>
        <v>94</v>
      </c>
      <c r="I11" s="18">
        <f>[7]Dezembro!$F$12</f>
        <v>93</v>
      </c>
      <c r="J11" s="18">
        <f>[7]Dezembro!$F$13</f>
        <v>94</v>
      </c>
      <c r="K11" s="18">
        <f>[7]Dezembro!$F$14</f>
        <v>95</v>
      </c>
      <c r="L11" s="18">
        <f>[7]Dezembro!$F$15</f>
        <v>93</v>
      </c>
      <c r="M11" s="18">
        <f>[7]Dezembro!$F$16</f>
        <v>94</v>
      </c>
      <c r="N11" s="18">
        <f>[7]Dezembro!$F$17</f>
        <v>91</v>
      </c>
      <c r="O11" s="18">
        <f>[7]Dezembro!$F$18</f>
        <v>94</v>
      </c>
      <c r="P11" s="18">
        <f>[7]Dezembro!$F$19</f>
        <v>91</v>
      </c>
      <c r="Q11" s="18">
        <f>[7]Dezembro!$F$20</f>
        <v>92</v>
      </c>
      <c r="R11" s="18">
        <f>[7]Dezembro!$F$21</f>
        <v>95</v>
      </c>
      <c r="S11" s="18">
        <f>[7]Dezembro!$F$22</f>
        <v>95</v>
      </c>
      <c r="T11" s="18">
        <f>[7]Dezembro!$F$23</f>
        <v>94</v>
      </c>
      <c r="U11" s="18">
        <f>[7]Dezembro!$F$24</f>
        <v>93</v>
      </c>
      <c r="V11" s="18">
        <f>[7]Dezembro!$F$25</f>
        <v>95</v>
      </c>
      <c r="W11" s="18">
        <f>[7]Dezembro!$F$26</f>
        <v>90</v>
      </c>
      <c r="X11" s="18">
        <f>[7]Dezembro!$F$27</f>
        <v>93</v>
      </c>
      <c r="Y11" s="18">
        <f>[7]Dezembro!$F$28</f>
        <v>94</v>
      </c>
      <c r="Z11" s="18">
        <f>[7]Dezembro!$F$29</f>
        <v>94</v>
      </c>
      <c r="AA11" s="18">
        <f>[7]Dezembro!$F$30</f>
        <v>95</v>
      </c>
      <c r="AB11" s="18">
        <f>[7]Dezembro!$F$31</f>
        <v>91</v>
      </c>
      <c r="AC11" s="18">
        <f>[7]Dezembro!$F$32</f>
        <v>91</v>
      </c>
      <c r="AD11" s="18">
        <f>[7]Dezembro!$F$33</f>
        <v>86</v>
      </c>
      <c r="AE11" s="18">
        <f>[7]Dezembro!$F$34</f>
        <v>91</v>
      </c>
      <c r="AF11" s="18">
        <f>[7]Dezembro!$F$35</f>
        <v>93</v>
      </c>
      <c r="AG11" s="47">
        <f t="shared" si="4"/>
        <v>95</v>
      </c>
      <c r="AH11" s="49">
        <f>AVERAGE(B11:AF11)</f>
        <v>92.774193548387103</v>
      </c>
    </row>
    <row r="12" spans="1:35" ht="17.100000000000001" customHeight="1" x14ac:dyDescent="0.2">
      <c r="A12" s="16" t="s">
        <v>4</v>
      </c>
      <c r="B12" s="18">
        <f>[8]Dezembro!$F$5</f>
        <v>95</v>
      </c>
      <c r="C12" s="18">
        <f>[8]Dezembro!$F$6</f>
        <v>95</v>
      </c>
      <c r="D12" s="18">
        <f>[8]Dezembro!$F$7</f>
        <v>96</v>
      </c>
      <c r="E12" s="18">
        <f>[8]Dezembro!$F$8</f>
        <v>94</v>
      </c>
      <c r="F12" s="18">
        <f>[8]Dezembro!$F$9</f>
        <v>95</v>
      </c>
      <c r="G12" s="18">
        <f>[8]Dezembro!$F$10</f>
        <v>95</v>
      </c>
      <c r="H12" s="18">
        <f>[8]Dezembro!$F$11</f>
        <v>94</v>
      </c>
      <c r="I12" s="18">
        <f>[8]Dezembro!$F$12</f>
        <v>95</v>
      </c>
      <c r="J12" s="18">
        <f>[8]Dezembro!$F$13</f>
        <v>94</v>
      </c>
      <c r="K12" s="18">
        <f>[8]Dezembro!$F$14</f>
        <v>95</v>
      </c>
      <c r="L12" s="18">
        <f>[8]Dezembro!$F$15</f>
        <v>95</v>
      </c>
      <c r="M12" s="18">
        <f>[8]Dezembro!$F$16</f>
        <v>96</v>
      </c>
      <c r="N12" s="18">
        <f>[8]Dezembro!$F$17</f>
        <v>95</v>
      </c>
      <c r="O12" s="18">
        <f>[8]Dezembro!$F$18</f>
        <v>94</v>
      </c>
      <c r="P12" s="18">
        <f>[8]Dezembro!$F$19</f>
        <v>91</v>
      </c>
      <c r="Q12" s="18">
        <f>[8]Dezembro!$F$20</f>
        <v>93</v>
      </c>
      <c r="R12" s="18">
        <f>[8]Dezembro!$F$21</f>
        <v>90</v>
      </c>
      <c r="S12" s="18">
        <f>[8]Dezembro!$F$22</f>
        <v>94</v>
      </c>
      <c r="T12" s="18">
        <f>[8]Dezembro!$F$23</f>
        <v>94</v>
      </c>
      <c r="U12" s="18">
        <f>[8]Dezembro!$F$24</f>
        <v>94</v>
      </c>
      <c r="V12" s="18">
        <f>[8]Dezembro!$F$25</f>
        <v>95</v>
      </c>
      <c r="W12" s="18">
        <f>[8]Dezembro!$F$26</f>
        <v>95</v>
      </c>
      <c r="X12" s="18">
        <f>[8]Dezembro!$F$27</f>
        <v>94</v>
      </c>
      <c r="Y12" s="18">
        <f>[8]Dezembro!$F$28</f>
        <v>95</v>
      </c>
      <c r="Z12" s="18">
        <f>[8]Dezembro!$F$29</f>
        <v>95</v>
      </c>
      <c r="AA12" s="18">
        <f>[8]Dezembro!$F$30</f>
        <v>92</v>
      </c>
      <c r="AB12" s="18">
        <f>[8]Dezembro!$F$31</f>
        <v>86</v>
      </c>
      <c r="AC12" s="18">
        <f>[8]Dezembro!$F$32</f>
        <v>82</v>
      </c>
      <c r="AD12" s="18">
        <f>[8]Dezembro!$F$33</f>
        <v>91</v>
      </c>
      <c r="AE12" s="18">
        <f>[8]Dezembro!$F$34</f>
        <v>93</v>
      </c>
      <c r="AF12" s="18">
        <f>[8]Dezembro!$F$35</f>
        <v>94</v>
      </c>
      <c r="AG12" s="47">
        <f>MAX(B12:AF12)</f>
        <v>96</v>
      </c>
      <c r="AH12" s="49">
        <f t="shared" si="1"/>
        <v>93.41935483870968</v>
      </c>
    </row>
    <row r="13" spans="1:35" ht="17.100000000000001" customHeight="1" x14ac:dyDescent="0.2">
      <c r="A13" s="16" t="s">
        <v>5</v>
      </c>
      <c r="B13" s="20">
        <f>[9]Dezembro!$F$5</f>
        <v>86</v>
      </c>
      <c r="C13" s="20">
        <f>[9]Dezembro!$F$6</f>
        <v>81</v>
      </c>
      <c r="D13" s="20">
        <f>[9]Dezembro!$F$7</f>
        <v>85</v>
      </c>
      <c r="E13" s="20">
        <f>[9]Dezembro!$F$8</f>
        <v>86</v>
      </c>
      <c r="F13" s="20">
        <f>[9]Dezembro!$F$9</f>
        <v>91</v>
      </c>
      <c r="G13" s="20">
        <f>[9]Dezembro!$F$10</f>
        <v>90</v>
      </c>
      <c r="H13" s="20">
        <f>[9]Dezembro!$F$11</f>
        <v>88</v>
      </c>
      <c r="I13" s="20">
        <f>[9]Dezembro!$F$12</f>
        <v>88</v>
      </c>
      <c r="J13" s="20">
        <f>[9]Dezembro!$F$13</f>
        <v>91</v>
      </c>
      <c r="K13" s="20">
        <f>[9]Dezembro!$F$14</f>
        <v>90</v>
      </c>
      <c r="L13" s="20">
        <f>[9]Dezembro!$F$15</f>
        <v>87</v>
      </c>
      <c r="M13" s="20">
        <f>[9]Dezembro!$F$16</f>
        <v>94</v>
      </c>
      <c r="N13" s="20">
        <f>[9]Dezembro!$F$17</f>
        <v>92</v>
      </c>
      <c r="O13" s="20">
        <f>[9]Dezembro!$F$18</f>
        <v>90</v>
      </c>
      <c r="P13" s="20">
        <f>[9]Dezembro!$F$19</f>
        <v>93</v>
      </c>
      <c r="Q13" s="20">
        <f>[9]Dezembro!$F$20</f>
        <v>86</v>
      </c>
      <c r="R13" s="20">
        <f>[9]Dezembro!$F$21</f>
        <v>92</v>
      </c>
      <c r="S13" s="20">
        <f>[9]Dezembro!$F$22</f>
        <v>93</v>
      </c>
      <c r="T13" s="20">
        <f>[9]Dezembro!$F$23</f>
        <v>92</v>
      </c>
      <c r="U13" s="20">
        <f>[9]Dezembro!$F$24</f>
        <v>87</v>
      </c>
      <c r="V13" s="20">
        <f>[9]Dezembro!$F$25</f>
        <v>89</v>
      </c>
      <c r="W13" s="20">
        <f>[9]Dezembro!$F$26</f>
        <v>92</v>
      </c>
      <c r="X13" s="20">
        <f>[9]Dezembro!$F$27</f>
        <v>89</v>
      </c>
      <c r="Y13" s="20">
        <f>[9]Dezembro!$F$28</f>
        <v>87</v>
      </c>
      <c r="Z13" s="20">
        <f>[9]Dezembro!$F$29</f>
        <v>89</v>
      </c>
      <c r="AA13" s="20">
        <f>[9]Dezembro!$F$30</f>
        <v>87</v>
      </c>
      <c r="AB13" s="20">
        <f>[9]Dezembro!$F$31</f>
        <v>84</v>
      </c>
      <c r="AC13" s="20">
        <f>[9]Dezembro!$F$32</f>
        <v>78</v>
      </c>
      <c r="AD13" s="20">
        <f>[9]Dezembro!$F$33</f>
        <v>87</v>
      </c>
      <c r="AE13" s="20">
        <f>[9]Dezembro!$F$34</f>
        <v>85</v>
      </c>
      <c r="AF13" s="20">
        <f>[9]Dezembro!$F$35</f>
        <v>82</v>
      </c>
      <c r="AG13" s="47">
        <f t="shared" si="4"/>
        <v>94</v>
      </c>
      <c r="AH13" s="49">
        <f t="shared" si="1"/>
        <v>88.096774193548384</v>
      </c>
    </row>
    <row r="14" spans="1:35" ht="17.100000000000001" customHeight="1" x14ac:dyDescent="0.2">
      <c r="A14" s="16" t="s">
        <v>50</v>
      </c>
      <c r="B14" s="20">
        <f>[10]Dezembro!$F$5</f>
        <v>95</v>
      </c>
      <c r="C14" s="20">
        <f>[10]Dezembro!$F$6</f>
        <v>97</v>
      </c>
      <c r="D14" s="20">
        <f>[10]Dezembro!$F$7</f>
        <v>97</v>
      </c>
      <c r="E14" s="20">
        <f>[10]Dezembro!$F$8</f>
        <v>96</v>
      </c>
      <c r="F14" s="20">
        <f>[10]Dezembro!$F$9</f>
        <v>96</v>
      </c>
      <c r="G14" s="20">
        <f>[10]Dezembro!$F$10</f>
        <v>96</v>
      </c>
      <c r="H14" s="20">
        <f>[10]Dezembro!$F$11</f>
        <v>95</v>
      </c>
      <c r="I14" s="20">
        <f>[10]Dezembro!$F$12</f>
        <v>96</v>
      </c>
      <c r="J14" s="20">
        <f>[10]Dezembro!$F$13</f>
        <v>94</v>
      </c>
      <c r="K14" s="20">
        <f>[10]Dezembro!$F$14</f>
        <v>95</v>
      </c>
      <c r="L14" s="20">
        <f>[10]Dezembro!$F$15</f>
        <v>94</v>
      </c>
      <c r="M14" s="20">
        <f>[10]Dezembro!$F$16</f>
        <v>96</v>
      </c>
      <c r="N14" s="20">
        <f>[10]Dezembro!$F$17</f>
        <v>95</v>
      </c>
      <c r="O14" s="20">
        <f>[10]Dezembro!$F$18</f>
        <v>96</v>
      </c>
      <c r="P14" s="20">
        <f>[10]Dezembro!$F$19</f>
        <v>92</v>
      </c>
      <c r="Q14" s="20">
        <f>[10]Dezembro!$F$20</f>
        <v>93</v>
      </c>
      <c r="R14" s="20">
        <f>[10]Dezembro!$F$21</f>
        <v>94</v>
      </c>
      <c r="S14" s="20">
        <f>[10]Dezembro!$F$22</f>
        <v>96</v>
      </c>
      <c r="T14" s="20">
        <f>[10]Dezembro!$F$23</f>
        <v>95</v>
      </c>
      <c r="U14" s="20">
        <f>[10]Dezembro!$F$24</f>
        <v>96</v>
      </c>
      <c r="V14" s="20">
        <f>[10]Dezembro!$F$25</f>
        <v>95</v>
      </c>
      <c r="W14" s="20">
        <f>[10]Dezembro!$F$26</f>
        <v>95</v>
      </c>
      <c r="X14" s="20">
        <f>[10]Dezembro!$F$27</f>
        <v>96</v>
      </c>
      <c r="Y14" s="20">
        <f>[10]Dezembro!$F$28</f>
        <v>95</v>
      </c>
      <c r="Z14" s="20">
        <f>[10]Dezembro!$F$29</f>
        <v>95</v>
      </c>
      <c r="AA14" s="20">
        <f>[10]Dezembro!$F$30</f>
        <v>94</v>
      </c>
      <c r="AB14" s="20">
        <f>[10]Dezembro!$F$31</f>
        <v>95</v>
      </c>
      <c r="AC14" s="20">
        <f>[10]Dezembro!$F$32</f>
        <v>91</v>
      </c>
      <c r="AD14" s="20">
        <f>[10]Dezembro!$F$33</f>
        <v>92</v>
      </c>
      <c r="AE14" s="20">
        <f>[10]Dezembro!$F$34</f>
        <v>90</v>
      </c>
      <c r="AF14" s="20">
        <f>[10]Dezembro!$F$35</f>
        <v>94</v>
      </c>
      <c r="AG14" s="47">
        <f t="shared" ref="AG14" si="5">MAX(B14:AF14)</f>
        <v>97</v>
      </c>
      <c r="AH14" s="49">
        <f t="shared" ref="AH14" si="6">AVERAGE(B14:AF14)</f>
        <v>94.709677419354833</v>
      </c>
    </row>
    <row r="15" spans="1:35" ht="17.100000000000001" customHeight="1" x14ac:dyDescent="0.2">
      <c r="A15" s="16" t="s">
        <v>6</v>
      </c>
      <c r="B15" s="20">
        <f>[11]Dezembro!$F$5</f>
        <v>94</v>
      </c>
      <c r="C15" s="20">
        <f>[11]Dezembro!$F$6</f>
        <v>93</v>
      </c>
      <c r="D15" s="20">
        <f>[11]Dezembro!$F$7</f>
        <v>89</v>
      </c>
      <c r="E15" s="20">
        <f>[11]Dezembro!$F$8</f>
        <v>93</v>
      </c>
      <c r="F15" s="20">
        <f>[11]Dezembro!$F$9</f>
        <v>94</v>
      </c>
      <c r="G15" s="20">
        <f>[11]Dezembro!$F$10</f>
        <v>94</v>
      </c>
      <c r="H15" s="20">
        <f>[11]Dezembro!$F$11</f>
        <v>93</v>
      </c>
      <c r="I15" s="20">
        <f>[11]Dezembro!$F$12</f>
        <v>94</v>
      </c>
      <c r="J15" s="20">
        <f>[11]Dezembro!$F$13</f>
        <v>94</v>
      </c>
      <c r="K15" s="20">
        <f>[11]Dezembro!$F$14</f>
        <v>94</v>
      </c>
      <c r="L15" s="20">
        <f>[11]Dezembro!$F$15</f>
        <v>94</v>
      </c>
      <c r="M15" s="20">
        <f>[11]Dezembro!$F$16</f>
        <v>94</v>
      </c>
      <c r="N15" s="20">
        <f>[11]Dezembro!$F$17</f>
        <v>94</v>
      </c>
      <c r="O15" s="20">
        <f>[11]Dezembro!$F$18</f>
        <v>94</v>
      </c>
      <c r="P15" s="20">
        <f>[11]Dezembro!$F$19</f>
        <v>93</v>
      </c>
      <c r="Q15" s="20">
        <f>[11]Dezembro!$F$20</f>
        <v>91</v>
      </c>
      <c r="R15" s="20">
        <f>[11]Dezembro!$F$21</f>
        <v>94</v>
      </c>
      <c r="S15" s="20">
        <f>[11]Dezembro!$F$22</f>
        <v>94</v>
      </c>
      <c r="T15" s="20">
        <f>[11]Dezembro!$F$23</f>
        <v>93</v>
      </c>
      <c r="U15" s="20">
        <f>[11]Dezembro!$F$24</f>
        <v>93</v>
      </c>
      <c r="V15" s="20">
        <f>[11]Dezembro!$F$25</f>
        <v>94</v>
      </c>
      <c r="W15" s="20">
        <f>[11]Dezembro!$F$26</f>
        <v>93</v>
      </c>
      <c r="X15" s="20">
        <f>[11]Dezembro!$F$27</f>
        <v>94</v>
      </c>
      <c r="Y15" s="20">
        <f>[11]Dezembro!$F$28</f>
        <v>94</v>
      </c>
      <c r="Z15" s="20">
        <f>[11]Dezembro!$F$29</f>
        <v>94</v>
      </c>
      <c r="AA15" s="20">
        <f>[11]Dezembro!$F$30</f>
        <v>94</v>
      </c>
      <c r="AB15" s="20">
        <f>[11]Dezembro!$F$31</f>
        <v>94</v>
      </c>
      <c r="AC15" s="20">
        <f>[11]Dezembro!$F$32</f>
        <v>93</v>
      </c>
      <c r="AD15" s="20">
        <f>[11]Dezembro!$F$33</f>
        <v>94</v>
      </c>
      <c r="AE15" s="20">
        <f>[11]Dezembro!$F$34</f>
        <v>93</v>
      </c>
      <c r="AF15" s="20">
        <f>[11]Dezembro!$F$35</f>
        <v>93</v>
      </c>
      <c r="AG15" s="47">
        <f t="shared" si="4"/>
        <v>94</v>
      </c>
      <c r="AH15" s="49">
        <f t="shared" si="1"/>
        <v>93.41935483870968</v>
      </c>
    </row>
    <row r="16" spans="1:35" ht="17.100000000000001" customHeight="1" x14ac:dyDescent="0.2">
      <c r="A16" s="16" t="s">
        <v>7</v>
      </c>
      <c r="B16" s="20">
        <f>[12]Dezembro!$F$5</f>
        <v>96</v>
      </c>
      <c r="C16" s="20">
        <f>[12]Dezembro!$F$6</f>
        <v>96</v>
      </c>
      <c r="D16" s="20">
        <f>[12]Dezembro!$F$7</f>
        <v>93</v>
      </c>
      <c r="E16" s="20">
        <f>[12]Dezembro!$F$8</f>
        <v>93</v>
      </c>
      <c r="F16" s="20">
        <f>[12]Dezembro!$F$9</f>
        <v>94</v>
      </c>
      <c r="G16" s="20">
        <f>[12]Dezembro!$F$10</f>
        <v>86</v>
      </c>
      <c r="H16" s="20">
        <f>[12]Dezembro!$F$11</f>
        <v>91</v>
      </c>
      <c r="I16" s="20">
        <f>[12]Dezembro!$F$12</f>
        <v>96</v>
      </c>
      <c r="J16" s="20">
        <f>[12]Dezembro!$F$13</f>
        <v>95</v>
      </c>
      <c r="K16" s="20">
        <f>[12]Dezembro!$F$14</f>
        <v>96</v>
      </c>
      <c r="L16" s="20">
        <f>[12]Dezembro!$F$15</f>
        <v>95</v>
      </c>
      <c r="M16" s="20">
        <f>[12]Dezembro!$F$16</f>
        <v>95</v>
      </c>
      <c r="N16" s="20">
        <f>[12]Dezembro!$F$17</f>
        <v>96</v>
      </c>
      <c r="O16" s="20">
        <f>[12]Dezembro!$F$18</f>
        <v>93</v>
      </c>
      <c r="P16" s="20">
        <f>[12]Dezembro!$F$19</f>
        <v>87</v>
      </c>
      <c r="Q16" s="20">
        <f>[12]Dezembro!$F$20</f>
        <v>82</v>
      </c>
      <c r="R16" s="20">
        <f>[12]Dezembro!$F$21</f>
        <v>93</v>
      </c>
      <c r="S16" s="20">
        <f>[12]Dezembro!$F$22</f>
        <v>96</v>
      </c>
      <c r="T16" s="20">
        <f>[12]Dezembro!$F$23</f>
        <v>95</v>
      </c>
      <c r="U16" s="20">
        <f>[12]Dezembro!$F$24</f>
        <v>94</v>
      </c>
      <c r="V16" s="20">
        <f>[12]Dezembro!$F$25</f>
        <v>96</v>
      </c>
      <c r="W16" s="20">
        <f>[12]Dezembro!$F$26</f>
        <v>96</v>
      </c>
      <c r="X16" s="20">
        <f>[12]Dezembro!$F$27</f>
        <v>92</v>
      </c>
      <c r="Y16" s="20">
        <f>[12]Dezembro!$F$28</f>
        <v>91</v>
      </c>
      <c r="Z16" s="20">
        <f>[12]Dezembro!$F$29</f>
        <v>96</v>
      </c>
      <c r="AA16" s="20">
        <f>[12]Dezembro!$F$30</f>
        <v>93</v>
      </c>
      <c r="AB16" s="20">
        <f>[12]Dezembro!$F$31</f>
        <v>92</v>
      </c>
      <c r="AC16" s="20">
        <f>[12]Dezembro!$F$32</f>
        <v>90</v>
      </c>
      <c r="AD16" s="20">
        <f>[12]Dezembro!$F$33</f>
        <v>93</v>
      </c>
      <c r="AE16" s="20">
        <f>[12]Dezembro!$F$34</f>
        <v>96</v>
      </c>
      <c r="AF16" s="20">
        <f>[12]Dezembro!$F$35</f>
        <v>95</v>
      </c>
      <c r="AG16" s="47">
        <f t="shared" si="4"/>
        <v>96</v>
      </c>
      <c r="AH16" s="49">
        <f t="shared" si="1"/>
        <v>93.290322580645167</v>
      </c>
    </row>
    <row r="17" spans="1:34" ht="17.100000000000001" customHeight="1" x14ac:dyDescent="0.2">
      <c r="A17" s="16" t="s">
        <v>8</v>
      </c>
      <c r="B17" s="20">
        <f>[13]Dezembro!$F$5</f>
        <v>96</v>
      </c>
      <c r="C17" s="20">
        <f>[13]Dezembro!$F$6</f>
        <v>96</v>
      </c>
      <c r="D17" s="20">
        <f>[13]Dezembro!$F$7</f>
        <v>94</v>
      </c>
      <c r="E17" s="20">
        <f>[13]Dezembro!$F$8</f>
        <v>83</v>
      </c>
      <c r="F17" s="20">
        <f>[13]Dezembro!$F$9</f>
        <v>90</v>
      </c>
      <c r="G17" s="20">
        <f>[13]Dezembro!$F$10</f>
        <v>81</v>
      </c>
      <c r="H17" s="20">
        <f>[13]Dezembro!$F$11</f>
        <v>86</v>
      </c>
      <c r="I17" s="20">
        <f>[13]Dezembro!$F$12</f>
        <v>95</v>
      </c>
      <c r="J17" s="20">
        <f>[13]Dezembro!$F$13</f>
        <v>93</v>
      </c>
      <c r="K17" s="20">
        <f>[13]Dezembro!$F$14</f>
        <v>97</v>
      </c>
      <c r="L17" s="20">
        <f>[13]Dezembro!$F$15</f>
        <v>97</v>
      </c>
      <c r="M17" s="20">
        <f>[13]Dezembro!$F$16</f>
        <v>95</v>
      </c>
      <c r="N17" s="20">
        <f>[13]Dezembro!$F$17</f>
        <v>97</v>
      </c>
      <c r="O17" s="20">
        <f>[13]Dezembro!$F$18</f>
        <v>90</v>
      </c>
      <c r="P17" s="20">
        <f>[13]Dezembro!$F$19</f>
        <v>91</v>
      </c>
      <c r="Q17" s="20">
        <f>[13]Dezembro!$F$20</f>
        <v>84</v>
      </c>
      <c r="R17" s="20">
        <f>[13]Dezembro!$F$21</f>
        <v>96</v>
      </c>
      <c r="S17" s="20">
        <f>[13]Dezembro!$F$22</f>
        <v>96</v>
      </c>
      <c r="T17" s="20">
        <f>[13]Dezembro!$F$23</f>
        <v>95</v>
      </c>
      <c r="U17" s="20">
        <f>[13]Dezembro!$F$24</f>
        <v>91</v>
      </c>
      <c r="V17" s="20">
        <f>[13]Dezembro!$F$25</f>
        <v>95</v>
      </c>
      <c r="W17" s="20">
        <f>[13]Dezembro!$F$26</f>
        <v>96</v>
      </c>
      <c r="X17" s="20">
        <f>[13]Dezembro!$F$27</f>
        <v>90</v>
      </c>
      <c r="Y17" s="20">
        <f>[13]Dezembro!$F$28</f>
        <v>92</v>
      </c>
      <c r="Z17" s="20">
        <f>[13]Dezembro!$F$29</f>
        <v>96</v>
      </c>
      <c r="AA17" s="20">
        <f>[13]Dezembro!$F$30</f>
        <v>93</v>
      </c>
      <c r="AB17" s="20">
        <f>[13]Dezembro!$F$31</f>
        <v>94</v>
      </c>
      <c r="AC17" s="20">
        <f>[13]Dezembro!$F$32</f>
        <v>95</v>
      </c>
      <c r="AD17" s="20">
        <f>[13]Dezembro!$F$33</f>
        <v>89</v>
      </c>
      <c r="AE17" s="20">
        <f>[13]Dezembro!$F$34</f>
        <v>95</v>
      </c>
      <c r="AF17" s="20">
        <f>[13]Dezembro!$F$35</f>
        <v>89</v>
      </c>
      <c r="AG17" s="47">
        <f>MAX(B17:AF17)</f>
        <v>97</v>
      </c>
      <c r="AH17" s="49">
        <f>AVERAGE(B17:AF17)</f>
        <v>92.483870967741936</v>
      </c>
    </row>
    <row r="18" spans="1:34" ht="17.100000000000001" customHeight="1" x14ac:dyDescent="0.2">
      <c r="A18" s="16" t="s">
        <v>9</v>
      </c>
      <c r="B18" s="20">
        <f>[14]Dezembro!$F$5</f>
        <v>96</v>
      </c>
      <c r="C18" s="20">
        <f>[14]Dezembro!$F$6</f>
        <v>94</v>
      </c>
      <c r="D18" s="20">
        <f>[14]Dezembro!$F$7</f>
        <v>94</v>
      </c>
      <c r="E18" s="20">
        <f>[14]Dezembro!$F$8</f>
        <v>89</v>
      </c>
      <c r="F18" s="20">
        <f>[14]Dezembro!$F$9</f>
        <v>90</v>
      </c>
      <c r="G18" s="20">
        <f>[14]Dezembro!$F$10</f>
        <v>79</v>
      </c>
      <c r="H18" s="20">
        <f>[14]Dezembro!$F$11</f>
        <v>85</v>
      </c>
      <c r="I18" s="20">
        <f>[14]Dezembro!$F$12</f>
        <v>89</v>
      </c>
      <c r="J18" s="20">
        <f>[14]Dezembro!$F$13</f>
        <v>96</v>
      </c>
      <c r="K18" s="20">
        <f>[14]Dezembro!$F$14</f>
        <v>96</v>
      </c>
      <c r="L18" s="20">
        <f>[14]Dezembro!$F$15</f>
        <v>96</v>
      </c>
      <c r="M18" s="20">
        <f>[14]Dezembro!$F$16</f>
        <v>95</v>
      </c>
      <c r="N18" s="20">
        <f>[14]Dezembro!$F$17</f>
        <v>93</v>
      </c>
      <c r="O18" s="20">
        <f>[14]Dezembro!$F$18</f>
        <v>85</v>
      </c>
      <c r="P18" s="20">
        <f>[14]Dezembro!$F$19</f>
        <v>88</v>
      </c>
      <c r="Q18" s="20">
        <f>[14]Dezembro!$F$20</f>
        <v>74</v>
      </c>
      <c r="R18" s="20">
        <f>[14]Dezembro!$F$21</f>
        <v>88</v>
      </c>
      <c r="S18" s="20">
        <f>[14]Dezembro!$F$22</f>
        <v>95</v>
      </c>
      <c r="T18" s="20">
        <f>[14]Dezembro!$F$23</f>
        <v>95</v>
      </c>
      <c r="U18" s="20">
        <f>[14]Dezembro!$F$24</f>
        <v>89</v>
      </c>
      <c r="V18" s="20">
        <f>[14]Dezembro!$F$25</f>
        <v>90</v>
      </c>
      <c r="W18" s="20">
        <f>[14]Dezembro!$F$26</f>
        <v>96</v>
      </c>
      <c r="X18" s="20">
        <f>[14]Dezembro!$F$27</f>
        <v>95</v>
      </c>
      <c r="Y18" s="20">
        <f>[14]Dezembro!$F$28</f>
        <v>88</v>
      </c>
      <c r="Z18" s="20">
        <f>[14]Dezembro!$F$29</f>
        <v>96</v>
      </c>
      <c r="AA18" s="20">
        <f>[14]Dezembro!$F$30</f>
        <v>90</v>
      </c>
      <c r="AB18" s="20">
        <f>[14]Dezembro!$F$31</f>
        <v>88</v>
      </c>
      <c r="AC18" s="20">
        <f>[14]Dezembro!$F$32</f>
        <v>87</v>
      </c>
      <c r="AD18" s="20">
        <f>[14]Dezembro!$F$33</f>
        <v>88</v>
      </c>
      <c r="AE18" s="20">
        <f>[14]Dezembro!$F$34</f>
        <v>94</v>
      </c>
      <c r="AF18" s="20">
        <f>[14]Dezembro!$F$35</f>
        <v>92</v>
      </c>
      <c r="AG18" s="47">
        <f t="shared" ref="AG18:AG29" si="7">MAX(B18:AF18)</f>
        <v>96</v>
      </c>
      <c r="AH18" s="49">
        <f t="shared" ref="AH18:AH30" si="8">AVERAGE(B18:AF18)</f>
        <v>90.645161290322577</v>
      </c>
    </row>
    <row r="19" spans="1:34" ht="17.100000000000001" customHeight="1" x14ac:dyDescent="0.2">
      <c r="A19" s="16" t="s">
        <v>49</v>
      </c>
      <c r="B19" s="20">
        <f>[15]Dezembro!$F$5</f>
        <v>94</v>
      </c>
      <c r="C19" s="20">
        <f>[15]Dezembro!$F$6</f>
        <v>90</v>
      </c>
      <c r="D19" s="20">
        <f>[15]Dezembro!$F$7</f>
        <v>88</v>
      </c>
      <c r="E19" s="20">
        <f>[15]Dezembro!$F$8</f>
        <v>94</v>
      </c>
      <c r="F19" s="20">
        <f>[15]Dezembro!$F$9</f>
        <v>85</v>
      </c>
      <c r="G19" s="20">
        <f>[15]Dezembro!$F$10</f>
        <v>93</v>
      </c>
      <c r="H19" s="20">
        <f>[15]Dezembro!$F$11</f>
        <v>90</v>
      </c>
      <c r="I19" s="20">
        <f>[15]Dezembro!$F$12</f>
        <v>93</v>
      </c>
      <c r="J19" s="20">
        <f>[15]Dezembro!$F$13</f>
        <v>94</v>
      </c>
      <c r="K19" s="20">
        <f>[15]Dezembro!$F$14</f>
        <v>88</v>
      </c>
      <c r="L19" s="20">
        <f>[15]Dezembro!$F$15</f>
        <v>93</v>
      </c>
      <c r="M19" s="20">
        <f>[15]Dezembro!$F$16</f>
        <v>94</v>
      </c>
      <c r="N19" s="20">
        <f>[15]Dezembro!$F$17</f>
        <v>93</v>
      </c>
      <c r="O19" s="20">
        <f>[15]Dezembro!$F$18</f>
        <v>94</v>
      </c>
      <c r="P19" s="20">
        <f>[15]Dezembro!$F$19</f>
        <v>94</v>
      </c>
      <c r="Q19" s="20">
        <f>[15]Dezembro!$F$20</f>
        <v>88</v>
      </c>
      <c r="R19" s="20">
        <f>[15]Dezembro!$F$21</f>
        <v>94</v>
      </c>
      <c r="S19" s="20">
        <f>[15]Dezembro!$F$22</f>
        <v>95</v>
      </c>
      <c r="T19" s="20">
        <f>[15]Dezembro!$F$23</f>
        <v>95</v>
      </c>
      <c r="U19" s="20">
        <f>[15]Dezembro!$F$24</f>
        <v>92</v>
      </c>
      <c r="V19" s="20">
        <f>[15]Dezembro!$F$25</f>
        <v>95</v>
      </c>
      <c r="W19" s="20">
        <f>[15]Dezembro!$F$26</f>
        <v>95</v>
      </c>
      <c r="X19" s="20">
        <f>[15]Dezembro!$F$27</f>
        <v>92</v>
      </c>
      <c r="Y19" s="20">
        <f>[15]Dezembro!$F$28</f>
        <v>93</v>
      </c>
      <c r="Z19" s="20">
        <f>[15]Dezembro!$F$29</f>
        <v>89</v>
      </c>
      <c r="AA19" s="20">
        <f>[15]Dezembro!$F$30</f>
        <v>91</v>
      </c>
      <c r="AB19" s="20">
        <f>[15]Dezembro!$F$31</f>
        <v>94</v>
      </c>
      <c r="AC19" s="20">
        <f>[15]Dezembro!$F$32</f>
        <v>95</v>
      </c>
      <c r="AD19" s="20">
        <f>[15]Dezembro!$F$33</f>
        <v>91</v>
      </c>
      <c r="AE19" s="20">
        <f>[15]Dezembro!$F$34</f>
        <v>90</v>
      </c>
      <c r="AF19" s="20">
        <f>[15]Dezembro!$F$35</f>
        <v>85</v>
      </c>
      <c r="AG19" s="47">
        <f t="shared" ref="AG19" si="9">MAX(B19:AF19)</f>
        <v>95</v>
      </c>
      <c r="AH19" s="49">
        <f t="shared" ref="AH19" si="10">AVERAGE(B19:AF19)</f>
        <v>91.967741935483872</v>
      </c>
    </row>
    <row r="20" spans="1:34" ht="17.100000000000001" customHeight="1" x14ac:dyDescent="0.2">
      <c r="A20" s="16" t="s">
        <v>10</v>
      </c>
      <c r="B20" s="20">
        <f>[16]Dezembro!$F$5</f>
        <v>95</v>
      </c>
      <c r="C20" s="20">
        <f>[16]Dezembro!$F$6</f>
        <v>96</v>
      </c>
      <c r="D20" s="20">
        <f>[16]Dezembro!$F$7</f>
        <v>91</v>
      </c>
      <c r="E20" s="20">
        <f>[16]Dezembro!$F$8</f>
        <v>92</v>
      </c>
      <c r="F20" s="20">
        <f>[16]Dezembro!$F$9</f>
        <v>87</v>
      </c>
      <c r="G20" s="20">
        <f>[16]Dezembro!$F$10</f>
        <v>80</v>
      </c>
      <c r="H20" s="20">
        <f>[16]Dezembro!$F$11</f>
        <v>88</v>
      </c>
      <c r="I20" s="20">
        <f>[16]Dezembro!$F$12</f>
        <v>93</v>
      </c>
      <c r="J20" s="20">
        <f>[16]Dezembro!$F$13</f>
        <v>93</v>
      </c>
      <c r="K20" s="20">
        <f>[16]Dezembro!$F$14</f>
        <v>95</v>
      </c>
      <c r="L20" s="20">
        <f>[16]Dezembro!$F$15</f>
        <v>94</v>
      </c>
      <c r="M20" s="20">
        <f>[16]Dezembro!$F$16</f>
        <v>94</v>
      </c>
      <c r="N20" s="20">
        <f>[16]Dezembro!$F$17</f>
        <v>96</v>
      </c>
      <c r="O20" s="20">
        <f>[16]Dezembro!$F$18</f>
        <v>94</v>
      </c>
      <c r="P20" s="20">
        <f>[16]Dezembro!$F$19</f>
        <v>89</v>
      </c>
      <c r="Q20" s="20">
        <f>[16]Dezembro!$F$20</f>
        <v>76</v>
      </c>
      <c r="R20" s="20">
        <f>[16]Dezembro!$F$21</f>
        <v>95</v>
      </c>
      <c r="S20" s="20">
        <f>[16]Dezembro!$F$22</f>
        <v>96</v>
      </c>
      <c r="T20" s="20">
        <f>[16]Dezembro!$F$23</f>
        <v>95</v>
      </c>
      <c r="U20" s="20">
        <f>[16]Dezembro!$F$24</f>
        <v>91</v>
      </c>
      <c r="V20" s="20">
        <f>[16]Dezembro!$F$25</f>
        <v>91</v>
      </c>
      <c r="W20" s="20">
        <f>[16]Dezembro!$F$26</f>
        <v>96</v>
      </c>
      <c r="X20" s="20">
        <f>[16]Dezembro!$F$27</f>
        <v>87</v>
      </c>
      <c r="Y20" s="20">
        <f>[16]Dezembro!$F$28</f>
        <v>95</v>
      </c>
      <c r="Z20" s="20">
        <f>[16]Dezembro!$F$29</f>
        <v>95</v>
      </c>
      <c r="AA20" s="20">
        <f>[16]Dezembro!$F$30</f>
        <v>88</v>
      </c>
      <c r="AB20" s="20">
        <f>[16]Dezembro!$F$31</f>
        <v>92</v>
      </c>
      <c r="AC20" s="20">
        <f>[16]Dezembro!$F$32</f>
        <v>95</v>
      </c>
      <c r="AD20" s="20">
        <f>[16]Dezembro!$F$33</f>
        <v>95</v>
      </c>
      <c r="AE20" s="20">
        <f>[16]Dezembro!$F$34</f>
        <v>95</v>
      </c>
      <c r="AF20" s="20">
        <f>[16]Dezembro!$F$35</f>
        <v>90</v>
      </c>
      <c r="AG20" s="47">
        <f t="shared" si="7"/>
        <v>96</v>
      </c>
      <c r="AH20" s="49">
        <f t="shared" si="8"/>
        <v>91.903225806451616</v>
      </c>
    </row>
    <row r="21" spans="1:34" ht="17.100000000000001" customHeight="1" x14ac:dyDescent="0.2">
      <c r="A21" s="16" t="s">
        <v>11</v>
      </c>
      <c r="B21" s="20">
        <f>[17]Dezembro!$F$5</f>
        <v>98</v>
      </c>
      <c r="C21" s="20">
        <f>[17]Dezembro!$F$6</f>
        <v>100</v>
      </c>
      <c r="D21" s="20">
        <f>[17]Dezembro!$F$7</f>
        <v>96</v>
      </c>
      <c r="E21" s="20">
        <f>[17]Dezembro!$F$8</f>
        <v>96</v>
      </c>
      <c r="F21" s="20">
        <f>[17]Dezembro!$F$9</f>
        <v>98</v>
      </c>
      <c r="G21" s="20">
        <f>[17]Dezembro!$F$10</f>
        <v>98</v>
      </c>
      <c r="H21" s="20">
        <f>[17]Dezembro!$F$11</f>
        <v>98</v>
      </c>
      <c r="I21" s="20">
        <f>[17]Dezembro!$F$12</f>
        <v>98</v>
      </c>
      <c r="J21" s="20">
        <f>[17]Dezembro!$F$13</f>
        <v>100</v>
      </c>
      <c r="K21" s="20">
        <f>[17]Dezembro!$F$14</f>
        <v>100</v>
      </c>
      <c r="L21" s="20">
        <f>[17]Dezembro!$F$15</f>
        <v>99</v>
      </c>
      <c r="M21" s="20">
        <f>[17]Dezembro!$F$16</f>
        <v>99</v>
      </c>
      <c r="N21" s="20">
        <f>[17]Dezembro!$F$17</f>
        <v>98</v>
      </c>
      <c r="O21" s="20">
        <f>[17]Dezembro!$F$18</f>
        <v>98</v>
      </c>
      <c r="P21" s="20">
        <f>[17]Dezembro!$F$19</f>
        <v>97</v>
      </c>
      <c r="Q21" s="20">
        <f>[17]Dezembro!$F$20</f>
        <v>93</v>
      </c>
      <c r="R21" s="20">
        <f>[17]Dezembro!$F$21</f>
        <v>98</v>
      </c>
      <c r="S21" s="20">
        <f>[17]Dezembro!$F$22</f>
        <v>98</v>
      </c>
      <c r="T21" s="20">
        <f>[17]Dezembro!$F$23</f>
        <v>99</v>
      </c>
      <c r="U21" s="20">
        <f>[17]Dezembro!$F$24</f>
        <v>98</v>
      </c>
      <c r="V21" s="20">
        <f>[17]Dezembro!$F$25</f>
        <v>98</v>
      </c>
      <c r="W21" s="20">
        <f>[17]Dezembro!$F$26</f>
        <v>100</v>
      </c>
      <c r="X21" s="20">
        <f>[17]Dezembro!$F$27</f>
        <v>100</v>
      </c>
      <c r="Y21" s="20">
        <f>[17]Dezembro!$F$28</f>
        <v>99</v>
      </c>
      <c r="Z21" s="20">
        <f>[17]Dezembro!$F$29</f>
        <v>99</v>
      </c>
      <c r="AA21" s="20">
        <f>[17]Dezembro!$F$30</f>
        <v>97</v>
      </c>
      <c r="AB21" s="20">
        <f>[17]Dezembro!$F$31</f>
        <v>97</v>
      </c>
      <c r="AC21" s="20">
        <f>[17]Dezembro!$F$32</f>
        <v>97</v>
      </c>
      <c r="AD21" s="20">
        <f>[17]Dezembro!$F$33</f>
        <v>96</v>
      </c>
      <c r="AE21" s="20">
        <f>[17]Dezembro!$F$34</f>
        <v>97</v>
      </c>
      <c r="AF21" s="20">
        <f>[17]Dezembro!$F$35</f>
        <v>96</v>
      </c>
      <c r="AG21" s="47">
        <f t="shared" si="7"/>
        <v>100</v>
      </c>
      <c r="AH21" s="49">
        <f t="shared" si="8"/>
        <v>97.903225806451616</v>
      </c>
    </row>
    <row r="22" spans="1:34" ht="17.100000000000001" customHeight="1" x14ac:dyDescent="0.2">
      <c r="A22" s="16" t="s">
        <v>12</v>
      </c>
      <c r="B22" s="20">
        <f>[18]Dezembro!$F$5</f>
        <v>94</v>
      </c>
      <c r="C22" s="20">
        <f>[18]Dezembro!$F$6</f>
        <v>90</v>
      </c>
      <c r="D22" s="20">
        <f>[18]Dezembro!$F$7</f>
        <v>88</v>
      </c>
      <c r="E22" s="20">
        <f>[18]Dezembro!$F$8</f>
        <v>89</v>
      </c>
      <c r="F22" s="20">
        <f>[18]Dezembro!$F$9</f>
        <v>92</v>
      </c>
      <c r="G22" s="20">
        <f>[18]Dezembro!$F$10</f>
        <v>88</v>
      </c>
      <c r="H22" s="20">
        <f>[18]Dezembro!$F$11</f>
        <v>93</v>
      </c>
      <c r="I22" s="20">
        <f>[18]Dezembro!$F$12</f>
        <v>93</v>
      </c>
      <c r="J22" s="20">
        <f>[18]Dezembro!$F$13</f>
        <v>96</v>
      </c>
      <c r="K22" s="20">
        <f>[18]Dezembro!$F$14</f>
        <v>94</v>
      </c>
      <c r="L22" s="20">
        <f>[18]Dezembro!$F$15</f>
        <v>95</v>
      </c>
      <c r="M22" s="20">
        <f>[18]Dezembro!$F$16</f>
        <v>95</v>
      </c>
      <c r="N22" s="20">
        <f>[18]Dezembro!$F$17</f>
        <v>94</v>
      </c>
      <c r="O22" s="20">
        <f>[18]Dezembro!$F$18</f>
        <v>95</v>
      </c>
      <c r="P22" s="20">
        <f>[18]Dezembro!$F$19</f>
        <v>93</v>
      </c>
      <c r="Q22" s="20">
        <f>[18]Dezembro!$F$20</f>
        <v>92</v>
      </c>
      <c r="R22" s="20">
        <f>[18]Dezembro!$F$21</f>
        <v>96</v>
      </c>
      <c r="S22" s="20">
        <f>[18]Dezembro!$F$22</f>
        <v>95</v>
      </c>
      <c r="T22" s="20">
        <f>[18]Dezembro!$F$23</f>
        <v>94</v>
      </c>
      <c r="U22" s="20">
        <f>[18]Dezembro!$F$24</f>
        <v>91</v>
      </c>
      <c r="V22" s="20">
        <f>[18]Dezembro!$F$25</f>
        <v>95</v>
      </c>
      <c r="W22" s="20">
        <f>[18]Dezembro!$F$26</f>
        <v>96</v>
      </c>
      <c r="X22" s="20">
        <f>[18]Dezembro!$F$27</f>
        <v>94</v>
      </c>
      <c r="Y22" s="20">
        <f>[18]Dezembro!$F$28</f>
        <v>86</v>
      </c>
      <c r="Z22" s="20">
        <f>[18]Dezembro!$F$29</f>
        <v>96</v>
      </c>
      <c r="AA22" s="20">
        <f>[18]Dezembro!$F$30</f>
        <v>95</v>
      </c>
      <c r="AB22" s="20">
        <f>[18]Dezembro!$F$31</f>
        <v>95</v>
      </c>
      <c r="AC22" s="20">
        <f>[18]Dezembro!$F$32</f>
        <v>96</v>
      </c>
      <c r="AD22" s="20">
        <f>[18]Dezembro!$F$33</f>
        <v>95</v>
      </c>
      <c r="AE22" s="20">
        <f>[18]Dezembro!$F$34</f>
        <v>96</v>
      </c>
      <c r="AF22" s="20">
        <f>[18]Dezembro!$F$35</f>
        <v>89</v>
      </c>
      <c r="AG22" s="47">
        <f t="shared" si="7"/>
        <v>96</v>
      </c>
      <c r="AH22" s="49">
        <f t="shared" si="8"/>
        <v>93.225806451612897</v>
      </c>
    </row>
    <row r="23" spans="1:34" ht="17.100000000000001" customHeight="1" x14ac:dyDescent="0.2">
      <c r="A23" s="16" t="s">
        <v>13</v>
      </c>
      <c r="B23" s="20">
        <f>[19]Dezembro!$F$5</f>
        <v>93</v>
      </c>
      <c r="C23" s="20">
        <f>[19]Dezembro!$F$6</f>
        <v>85</v>
      </c>
      <c r="D23" s="20">
        <f>[19]Dezembro!$F$7</f>
        <v>89</v>
      </c>
      <c r="E23" s="20">
        <f>[19]Dezembro!$F$8</f>
        <v>86</v>
      </c>
      <c r="F23" s="20">
        <f>[19]Dezembro!$F$9</f>
        <v>94</v>
      </c>
      <c r="G23" s="20">
        <f>[19]Dezembro!$F$10</f>
        <v>94</v>
      </c>
      <c r="H23" s="20">
        <f>[19]Dezembro!$F$11</f>
        <v>94</v>
      </c>
      <c r="I23" s="20">
        <f>[19]Dezembro!$F$12</f>
        <v>93</v>
      </c>
      <c r="J23" s="20">
        <f>[19]Dezembro!$F$13</f>
        <v>93</v>
      </c>
      <c r="K23" s="20">
        <f>[19]Dezembro!$F$14</f>
        <v>93</v>
      </c>
      <c r="L23" s="20">
        <f>[19]Dezembro!$F$15</f>
        <v>92</v>
      </c>
      <c r="M23" s="20">
        <f>[19]Dezembro!$F$16</f>
        <v>95</v>
      </c>
      <c r="N23" s="20">
        <f>[19]Dezembro!$F$17</f>
        <v>95</v>
      </c>
      <c r="O23" s="20">
        <f>[19]Dezembro!$F$18</f>
        <v>95</v>
      </c>
      <c r="P23" s="20">
        <f>[19]Dezembro!$F$19</f>
        <v>95</v>
      </c>
      <c r="Q23" s="20">
        <f>[19]Dezembro!$F$20</f>
        <v>94</v>
      </c>
      <c r="R23" s="20">
        <f>[19]Dezembro!$F$21</f>
        <v>94</v>
      </c>
      <c r="S23" s="20">
        <f>[19]Dezembro!$F$22</f>
        <v>94</v>
      </c>
      <c r="T23" s="20">
        <f>[19]Dezembro!$F$23</f>
        <v>92</v>
      </c>
      <c r="U23" s="20">
        <f>[19]Dezembro!$F$24</f>
        <v>90</v>
      </c>
      <c r="V23" s="20">
        <f>[19]Dezembro!$F$25</f>
        <v>87</v>
      </c>
      <c r="W23" s="20">
        <f>[19]Dezembro!$F$26</f>
        <v>94</v>
      </c>
      <c r="X23" s="20">
        <f>[19]Dezembro!$F$27</f>
        <v>95</v>
      </c>
      <c r="Y23" s="20">
        <f>[19]Dezembro!$F$28</f>
        <v>93</v>
      </c>
      <c r="Z23" s="20">
        <f>[19]Dezembro!$F$29</f>
        <v>95</v>
      </c>
      <c r="AA23" s="20">
        <f>[19]Dezembro!$F$30</f>
        <v>94</v>
      </c>
      <c r="AB23" s="20">
        <f>[19]Dezembro!$F$31</f>
        <v>94</v>
      </c>
      <c r="AC23" s="20">
        <f>[19]Dezembro!$F$32</f>
        <v>94</v>
      </c>
      <c r="AD23" s="20">
        <f>[19]Dezembro!$F$33</f>
        <v>94</v>
      </c>
      <c r="AE23" s="20">
        <f>[19]Dezembro!$F$34</f>
        <v>93</v>
      </c>
      <c r="AF23" s="20">
        <f>[19]Dezembro!$F$35</f>
        <v>84</v>
      </c>
      <c r="AG23" s="47">
        <f t="shared" si="7"/>
        <v>95</v>
      </c>
      <c r="AH23" s="49">
        <f t="shared" si="8"/>
        <v>92.483870967741936</v>
      </c>
    </row>
    <row r="24" spans="1:34" ht="17.100000000000001" customHeight="1" x14ac:dyDescent="0.2">
      <c r="A24" s="16" t="s">
        <v>14</v>
      </c>
      <c r="B24" s="20">
        <f>[20]Dezembro!$F$5</f>
        <v>94</v>
      </c>
      <c r="C24" s="20">
        <f>[20]Dezembro!$F$6</f>
        <v>95</v>
      </c>
      <c r="D24" s="20">
        <f>[20]Dezembro!$F$7</f>
        <v>95</v>
      </c>
      <c r="E24" s="20">
        <f>[20]Dezembro!$F$8</f>
        <v>93</v>
      </c>
      <c r="F24" s="20">
        <f>[20]Dezembro!$F$9</f>
        <v>92</v>
      </c>
      <c r="G24" s="20">
        <f>[20]Dezembro!$F$10</f>
        <v>93</v>
      </c>
      <c r="H24" s="20">
        <f>[20]Dezembro!$F$11</f>
        <v>93</v>
      </c>
      <c r="I24" s="20">
        <f>[20]Dezembro!$F$12</f>
        <v>93</v>
      </c>
      <c r="J24" s="20">
        <f>[20]Dezembro!$F$13</f>
        <v>93</v>
      </c>
      <c r="K24" s="20">
        <f>[20]Dezembro!$F$14</f>
        <v>95</v>
      </c>
      <c r="L24" s="20">
        <f>[20]Dezembro!$F$15</f>
        <v>93</v>
      </c>
      <c r="M24" s="20">
        <f>[20]Dezembro!$F$16</f>
        <v>93</v>
      </c>
      <c r="N24" s="20">
        <f>[20]Dezembro!$F$17</f>
        <v>93</v>
      </c>
      <c r="O24" s="20">
        <f>[20]Dezembro!$F$18</f>
        <v>94</v>
      </c>
      <c r="P24" s="20">
        <f>[20]Dezembro!$F$19</f>
        <v>92</v>
      </c>
      <c r="Q24" s="20">
        <f>[20]Dezembro!$F$20</f>
        <v>81</v>
      </c>
      <c r="R24" s="20">
        <f>[20]Dezembro!$F$21</f>
        <v>93</v>
      </c>
      <c r="S24" s="20">
        <f>[20]Dezembro!$F$22</f>
        <v>85</v>
      </c>
      <c r="T24" s="20">
        <f>[20]Dezembro!$F$23</f>
        <v>93</v>
      </c>
      <c r="U24" s="20">
        <f>[20]Dezembro!$F$24</f>
        <v>94</v>
      </c>
      <c r="V24" s="20">
        <f>[20]Dezembro!$F$25</f>
        <v>93</v>
      </c>
      <c r="W24" s="20">
        <f>[20]Dezembro!$F$26</f>
        <v>92</v>
      </c>
      <c r="X24" s="20">
        <f>[20]Dezembro!$F$27</f>
        <v>95</v>
      </c>
      <c r="Y24" s="20">
        <f>[20]Dezembro!$F$28</f>
        <v>94</v>
      </c>
      <c r="Z24" s="20">
        <f>[20]Dezembro!$F$29</f>
        <v>94</v>
      </c>
      <c r="AA24" s="20">
        <f>[20]Dezembro!$F$30</f>
        <v>93</v>
      </c>
      <c r="AB24" s="20">
        <f>[20]Dezembro!$F$31</f>
        <v>91</v>
      </c>
      <c r="AC24" s="20">
        <f>[20]Dezembro!$F$32</f>
        <v>91</v>
      </c>
      <c r="AD24" s="20">
        <f>[20]Dezembro!$F$33</f>
        <v>86</v>
      </c>
      <c r="AE24" s="20">
        <f>[20]Dezembro!$F$34</f>
        <v>95</v>
      </c>
      <c r="AF24" s="20">
        <f>[20]Dezembro!$F$35</f>
        <v>95</v>
      </c>
      <c r="AG24" s="47">
        <f t="shared" si="7"/>
        <v>95</v>
      </c>
      <c r="AH24" s="49">
        <f t="shared" si="8"/>
        <v>92.451612903225808</v>
      </c>
    </row>
    <row r="25" spans="1:34" ht="17.100000000000001" customHeight="1" x14ac:dyDescent="0.2">
      <c r="A25" s="16" t="s">
        <v>15</v>
      </c>
      <c r="B25" s="20">
        <f>[21]Dezembro!$F$5</f>
        <v>96</v>
      </c>
      <c r="C25" s="20">
        <f>[21]Dezembro!$F$6</f>
        <v>97</v>
      </c>
      <c r="D25" s="20">
        <f>[21]Dezembro!$F$7</f>
        <v>96</v>
      </c>
      <c r="E25" s="20">
        <f>[21]Dezembro!$F$8</f>
        <v>90</v>
      </c>
      <c r="F25" s="20">
        <f>[21]Dezembro!$F$9</f>
        <v>96</v>
      </c>
      <c r="G25" s="20">
        <f>[21]Dezembro!$F$10</f>
        <v>91</v>
      </c>
      <c r="H25" s="20">
        <f>[21]Dezembro!$F$11</f>
        <v>92</v>
      </c>
      <c r="I25" s="20">
        <f>[21]Dezembro!$F$12</f>
        <v>94</v>
      </c>
      <c r="J25" s="20">
        <f>[21]Dezembro!$F$13</f>
        <v>96</v>
      </c>
      <c r="K25" s="20">
        <f>[21]Dezembro!$F$14</f>
        <v>96</v>
      </c>
      <c r="L25" s="20">
        <f>[21]Dezembro!$F$15</f>
        <v>96</v>
      </c>
      <c r="M25" s="20">
        <f>[21]Dezembro!$F$16</f>
        <v>96</v>
      </c>
      <c r="N25" s="20">
        <f>[21]Dezembro!$F$17</f>
        <v>96</v>
      </c>
      <c r="O25" s="20">
        <f>[21]Dezembro!$F$18</f>
        <v>88</v>
      </c>
      <c r="P25" s="20">
        <f>[21]Dezembro!$F$19</f>
        <v>84</v>
      </c>
      <c r="Q25" s="20">
        <f>[21]Dezembro!$F$20</f>
        <v>93</v>
      </c>
      <c r="R25" s="20">
        <f>[21]Dezembro!$F$21</f>
        <v>95</v>
      </c>
      <c r="S25" s="20">
        <f>[21]Dezembro!$F$22</f>
        <v>96</v>
      </c>
      <c r="T25" s="20">
        <f>[21]Dezembro!$F$23</f>
        <v>95</v>
      </c>
      <c r="U25" s="20">
        <f>[21]Dezembro!$F$24</f>
        <v>93</v>
      </c>
      <c r="V25" s="20">
        <f>[21]Dezembro!$F$25</f>
        <v>95</v>
      </c>
      <c r="W25" s="20">
        <f>[21]Dezembro!$F$26</f>
        <v>96</v>
      </c>
      <c r="X25" s="20">
        <f>[21]Dezembro!$F$27</f>
        <v>95</v>
      </c>
      <c r="Y25" s="20">
        <f>[21]Dezembro!$F$28</f>
        <v>94</v>
      </c>
      <c r="Z25" s="20">
        <f>[21]Dezembro!$F$29</f>
        <v>96</v>
      </c>
      <c r="AA25" s="20">
        <f>[21]Dezembro!$F$30</f>
        <v>94</v>
      </c>
      <c r="AB25" s="20">
        <f>[21]Dezembro!$F$31</f>
        <v>89</v>
      </c>
      <c r="AC25" s="20">
        <f>[21]Dezembro!$F$32</f>
        <v>90</v>
      </c>
      <c r="AD25" s="20">
        <f>[21]Dezembro!$F$33</f>
        <v>83</v>
      </c>
      <c r="AE25" s="20">
        <f>[21]Dezembro!$F$34</f>
        <v>95</v>
      </c>
      <c r="AF25" s="20">
        <f>[21]Dezembro!$F$35</f>
        <v>87</v>
      </c>
      <c r="AG25" s="47">
        <f t="shared" si="7"/>
        <v>97</v>
      </c>
      <c r="AH25" s="49">
        <f t="shared" si="8"/>
        <v>93.225806451612897</v>
      </c>
    </row>
    <row r="26" spans="1:34" ht="17.100000000000001" customHeight="1" x14ac:dyDescent="0.2">
      <c r="A26" s="81" t="s">
        <v>62</v>
      </c>
      <c r="B26" s="20">
        <f>[22]Dezembro!$F$5</f>
        <v>82</v>
      </c>
      <c r="C26" s="20">
        <f>[22]Dezembro!$F$6</f>
        <v>88</v>
      </c>
      <c r="D26" s="20">
        <f>[22]Dezembro!$F$7</f>
        <v>85</v>
      </c>
      <c r="E26" s="20">
        <f>[22]Dezembro!$F$8</f>
        <v>94</v>
      </c>
      <c r="F26" s="20">
        <f>[22]Dezembro!$F$9</f>
        <v>79</v>
      </c>
      <c r="G26" s="20">
        <f>[22]Dezembro!$F$10</f>
        <v>85</v>
      </c>
      <c r="H26" s="20">
        <f>[22]Dezembro!$F$11</f>
        <v>83</v>
      </c>
      <c r="I26" s="20">
        <f>[22]Dezembro!$F$12</f>
        <v>87</v>
      </c>
      <c r="J26" s="20">
        <f>[22]Dezembro!$F$13</f>
        <v>91</v>
      </c>
      <c r="K26" s="20">
        <f>[22]Dezembro!$F$14</f>
        <v>86</v>
      </c>
      <c r="L26" s="18">
        <f>[22]Dezembro!$F$15</f>
        <v>85</v>
      </c>
      <c r="M26" s="18">
        <f>[22]Dezembro!$F$16</f>
        <v>91</v>
      </c>
      <c r="N26" s="18">
        <f>[22]Dezembro!$F$17</f>
        <v>94</v>
      </c>
      <c r="O26" s="18">
        <f>[22]Dezembro!$F$18</f>
        <v>92</v>
      </c>
      <c r="P26" s="18">
        <f>[22]Dezembro!$F$19</f>
        <v>93</v>
      </c>
      <c r="Q26" s="18">
        <f>[22]Dezembro!$F$20</f>
        <v>87</v>
      </c>
      <c r="R26" s="20">
        <f>[22]Dezembro!$F$21</f>
        <v>94</v>
      </c>
      <c r="S26" s="20">
        <f>[22]Dezembro!$F$22</f>
        <v>94</v>
      </c>
      <c r="T26" s="20">
        <f>[22]Dezembro!$F$23</f>
        <v>93</v>
      </c>
      <c r="U26" s="20">
        <f>[22]Dezembro!$F$24</f>
        <v>87</v>
      </c>
      <c r="V26" s="20">
        <f>[22]Dezembro!$F$25</f>
        <v>81</v>
      </c>
      <c r="W26" s="20">
        <f>[22]Dezembro!$F$26</f>
        <v>93</v>
      </c>
      <c r="X26" s="20">
        <f>[22]Dezembro!$F$27</f>
        <v>82</v>
      </c>
      <c r="Y26" s="20">
        <f>[22]Dezembro!$F$28</f>
        <v>71</v>
      </c>
      <c r="Z26" s="20">
        <f>[22]Dezembro!$F$29</f>
        <v>86</v>
      </c>
      <c r="AA26" s="20">
        <f>[22]Dezembro!$F$30</f>
        <v>87</v>
      </c>
      <c r="AB26" s="20">
        <f>[22]Dezembro!$F$31</f>
        <v>84</v>
      </c>
      <c r="AC26" s="18">
        <f>[22]Dezembro!$F$32</f>
        <v>81</v>
      </c>
      <c r="AD26" s="18">
        <f>[22]Dezembro!$F$33</f>
        <v>84</v>
      </c>
      <c r="AE26" s="18">
        <f>[22]Dezembro!$F$34</f>
        <v>79</v>
      </c>
      <c r="AF26" s="18">
        <f>[22]Dezembro!$F$35</f>
        <v>67</v>
      </c>
      <c r="AG26" s="47">
        <f t="shared" si="7"/>
        <v>94</v>
      </c>
      <c r="AH26" s="49">
        <f t="shared" si="8"/>
        <v>85.967741935483872</v>
      </c>
    </row>
    <row r="27" spans="1:34" ht="17.100000000000001" customHeight="1" x14ac:dyDescent="0.2">
      <c r="A27" s="16" t="s">
        <v>17</v>
      </c>
      <c r="B27" s="20">
        <f>[23]Dezembro!$F$5</f>
        <v>96</v>
      </c>
      <c r="C27" s="20">
        <f>[23]Dezembro!$F$6</f>
        <v>96</v>
      </c>
      <c r="D27" s="20">
        <f>[23]Dezembro!$F$7</f>
        <v>94</v>
      </c>
      <c r="E27" s="20">
        <f>[23]Dezembro!$F$8</f>
        <v>92</v>
      </c>
      <c r="F27" s="20">
        <f>[23]Dezembro!$F$9</f>
        <v>94</v>
      </c>
      <c r="G27" s="20">
        <f>[23]Dezembro!$F$10</f>
        <v>89</v>
      </c>
      <c r="H27" s="20">
        <f>[23]Dezembro!$F$11</f>
        <v>96</v>
      </c>
      <c r="I27" s="20">
        <f>[23]Dezembro!$F$12</f>
        <v>96</v>
      </c>
      <c r="J27" s="20">
        <f>[23]Dezembro!$F$13</f>
        <v>96</v>
      </c>
      <c r="K27" s="20">
        <f>[23]Dezembro!$F$14</f>
        <v>96</v>
      </c>
      <c r="L27" s="20">
        <f>[23]Dezembro!$F$15</f>
        <v>96</v>
      </c>
      <c r="M27" s="20">
        <f>[23]Dezembro!$F$16</f>
        <v>96</v>
      </c>
      <c r="N27" s="20">
        <f>[23]Dezembro!$F$17</f>
        <v>96</v>
      </c>
      <c r="O27" s="20">
        <f>[23]Dezembro!$F$18</f>
        <v>96</v>
      </c>
      <c r="P27" s="20">
        <f>[23]Dezembro!$F$19</f>
        <v>96</v>
      </c>
      <c r="Q27" s="20">
        <f>[23]Dezembro!$F$20</f>
        <v>89</v>
      </c>
      <c r="R27" s="20">
        <f>[23]Dezembro!$F$21</f>
        <v>96</v>
      </c>
      <c r="S27" s="20">
        <f>[23]Dezembro!$F$22</f>
        <v>96</v>
      </c>
      <c r="T27" s="20">
        <f>[23]Dezembro!$F$23</f>
        <v>96</v>
      </c>
      <c r="U27" s="20">
        <f>[23]Dezembro!$F$24</f>
        <v>96</v>
      </c>
      <c r="V27" s="20">
        <f>[23]Dezembro!$F$25</f>
        <v>94</v>
      </c>
      <c r="W27" s="20">
        <f>[23]Dezembro!$F$26</f>
        <v>96</v>
      </c>
      <c r="X27" s="20">
        <f>[23]Dezembro!$F$27</f>
        <v>95</v>
      </c>
      <c r="Y27" s="20">
        <f>[23]Dezembro!$F$28</f>
        <v>92</v>
      </c>
      <c r="Z27" s="20">
        <f>[23]Dezembro!$F$29</f>
        <v>95</v>
      </c>
      <c r="AA27" s="20">
        <f>[23]Dezembro!$F$30</f>
        <v>93</v>
      </c>
      <c r="AB27" s="20">
        <f>[23]Dezembro!$F$31</f>
        <v>96</v>
      </c>
      <c r="AC27" s="20">
        <f>[23]Dezembro!$F$32</f>
        <v>96</v>
      </c>
      <c r="AD27" s="20">
        <f>[23]Dezembro!$F$33</f>
        <v>96</v>
      </c>
      <c r="AE27" s="20">
        <f>[23]Dezembro!$F$34</f>
        <v>96</v>
      </c>
      <c r="AF27" s="20">
        <f>[23]Dezembro!$F$35</f>
        <v>93</v>
      </c>
      <c r="AG27" s="47">
        <f t="shared" si="7"/>
        <v>96</v>
      </c>
      <c r="AH27" s="49">
        <f t="shared" si="8"/>
        <v>94.838709677419359</v>
      </c>
    </row>
    <row r="28" spans="1:34" ht="17.100000000000001" customHeight="1" x14ac:dyDescent="0.2">
      <c r="A28" s="16" t="s">
        <v>18</v>
      </c>
      <c r="B28" s="20">
        <f>[24]Dezembro!$F$5</f>
        <v>17</v>
      </c>
      <c r="C28" s="20">
        <f>[24]Dezembro!$F$6</f>
        <v>11</v>
      </c>
      <c r="D28" s="20">
        <f>[24]Dezembro!$F$7</f>
        <v>53</v>
      </c>
      <c r="E28" s="20">
        <f>[24]Dezembro!$F$8</f>
        <v>63</v>
      </c>
      <c r="F28" s="20" t="str">
        <f>[24]Dezembro!$F$9</f>
        <v>*</v>
      </c>
      <c r="G28" s="20">
        <f>[24]Dezembro!$F$10</f>
        <v>61</v>
      </c>
      <c r="H28" s="20">
        <f>[24]Dezembro!$F$11</f>
        <v>15</v>
      </c>
      <c r="I28" s="20" t="str">
        <f>[24]Dezembro!$F$12</f>
        <v>*</v>
      </c>
      <c r="J28" s="20" t="str">
        <f>[24]Dezembro!$F$13</f>
        <v>*</v>
      </c>
      <c r="K28" s="20">
        <f>[24]Dezembro!$F$14</f>
        <v>14</v>
      </c>
      <c r="L28" s="20" t="str">
        <f>[24]Dezembro!$F$15</f>
        <v>*</v>
      </c>
      <c r="M28" s="20" t="str">
        <f>[24]Dezembro!$F$16</f>
        <v>*</v>
      </c>
      <c r="N28" s="20" t="str">
        <f>[24]Dezembro!$F$17</f>
        <v>*</v>
      </c>
      <c r="O28" s="20" t="str">
        <f>[24]Dezembro!$F$18</f>
        <v>*</v>
      </c>
      <c r="P28" s="20">
        <f>[24]Dezembro!$F$19</f>
        <v>90</v>
      </c>
      <c r="Q28" s="20" t="str">
        <f>[24]Dezembro!$F$20</f>
        <v>*</v>
      </c>
      <c r="R28" s="20" t="str">
        <f>[24]Dezembro!$F$21</f>
        <v>*</v>
      </c>
      <c r="S28" s="20" t="str">
        <f>[24]Dezembro!$F$22</f>
        <v>*</v>
      </c>
      <c r="T28" s="20">
        <f>[24]Dezembro!$F$23</f>
        <v>91</v>
      </c>
      <c r="U28" s="20" t="str">
        <f>[24]Dezembro!$F$24</f>
        <v>*</v>
      </c>
      <c r="V28" s="20" t="str">
        <f>[24]Dezembro!$F$25</f>
        <v>*</v>
      </c>
      <c r="W28" s="20" t="str">
        <f>[24]Dezembro!$F$26</f>
        <v>*</v>
      </c>
      <c r="X28" s="20">
        <f>[24]Dezembro!$F$27</f>
        <v>61</v>
      </c>
      <c r="Y28" s="20">
        <f>[24]Dezembro!$F$28</f>
        <v>89</v>
      </c>
      <c r="Z28" s="20">
        <f>[24]Dezembro!$F$29</f>
        <v>80</v>
      </c>
      <c r="AA28" s="20">
        <f>[24]Dezembro!$F$30</f>
        <v>82</v>
      </c>
      <c r="AB28" s="20" t="str">
        <f>[24]Dezembro!$F$31</f>
        <v>*</v>
      </c>
      <c r="AC28" s="20" t="str">
        <f>[24]Dezembro!$F$32</f>
        <v>*</v>
      </c>
      <c r="AD28" s="20" t="str">
        <f>[24]Dezembro!$F$33</f>
        <v>*</v>
      </c>
      <c r="AE28" s="20" t="str">
        <f>[24]Dezembro!$F$34</f>
        <v>*</v>
      </c>
      <c r="AF28" s="20" t="str">
        <f>[24]Dezembro!$F$35</f>
        <v>*</v>
      </c>
      <c r="AG28" s="47">
        <f t="shared" si="7"/>
        <v>91</v>
      </c>
      <c r="AH28" s="49">
        <f t="shared" si="8"/>
        <v>55.92307692307692</v>
      </c>
    </row>
    <row r="29" spans="1:34" ht="17.100000000000001" customHeight="1" x14ac:dyDescent="0.2">
      <c r="A29" s="16" t="s">
        <v>19</v>
      </c>
      <c r="B29" s="20">
        <f>[25]Dezembro!$F$5</f>
        <v>93</v>
      </c>
      <c r="C29" s="20">
        <f>[25]Dezembro!$F$6</f>
        <v>95</v>
      </c>
      <c r="D29" s="20">
        <f>[25]Dezembro!$F$7</f>
        <v>94</v>
      </c>
      <c r="E29" s="20">
        <f>[25]Dezembro!$F$8</f>
        <v>86</v>
      </c>
      <c r="F29" s="20">
        <f>[25]Dezembro!$F$9</f>
        <v>90</v>
      </c>
      <c r="G29" s="20">
        <f>[25]Dezembro!$F$10</f>
        <v>81</v>
      </c>
      <c r="H29" s="20">
        <f>[25]Dezembro!$F$11</f>
        <v>87</v>
      </c>
      <c r="I29" s="20">
        <f>[25]Dezembro!$F$12</f>
        <v>93</v>
      </c>
      <c r="J29" s="20">
        <f>[25]Dezembro!$F$13</f>
        <v>94</v>
      </c>
      <c r="K29" s="20">
        <f>[25]Dezembro!$F$14</f>
        <v>95</v>
      </c>
      <c r="L29" s="20">
        <f>[25]Dezembro!$F$15</f>
        <v>95</v>
      </c>
      <c r="M29" s="20">
        <f>[25]Dezembro!$F$16</f>
        <v>93</v>
      </c>
      <c r="N29" s="20">
        <f>[25]Dezembro!$F$17</f>
        <v>95</v>
      </c>
      <c r="O29" s="20">
        <f>[25]Dezembro!$F$18</f>
        <v>88</v>
      </c>
      <c r="P29" s="20">
        <f>[25]Dezembro!$F$19</f>
        <v>86</v>
      </c>
      <c r="Q29" s="20">
        <f>[25]Dezembro!$F$20</f>
        <v>86</v>
      </c>
      <c r="R29" s="20">
        <f>[25]Dezembro!$F$21</f>
        <v>95</v>
      </c>
      <c r="S29" s="20">
        <f>[25]Dezembro!$F$22</f>
        <v>95</v>
      </c>
      <c r="T29" s="20">
        <f>[25]Dezembro!$F$23</f>
        <v>92</v>
      </c>
      <c r="U29" s="20">
        <f>[25]Dezembro!$F$24</f>
        <v>92</v>
      </c>
      <c r="V29" s="20">
        <f>[25]Dezembro!$F$25</f>
        <v>92</v>
      </c>
      <c r="W29" s="20">
        <f>[25]Dezembro!$F$26</f>
        <v>95</v>
      </c>
      <c r="X29" s="20">
        <f>[25]Dezembro!$F$27</f>
        <v>88</v>
      </c>
      <c r="Y29" s="20">
        <f>[25]Dezembro!$F$28</f>
        <v>91</v>
      </c>
      <c r="Z29" s="20">
        <f>[25]Dezembro!$F$29</f>
        <v>94</v>
      </c>
      <c r="AA29" s="20">
        <f>[25]Dezembro!$F$30</f>
        <v>93</v>
      </c>
      <c r="AB29" s="20">
        <f>[25]Dezembro!$F$31</f>
        <v>88</v>
      </c>
      <c r="AC29" s="20">
        <f>[25]Dezembro!$F$32</f>
        <v>93</v>
      </c>
      <c r="AD29" s="20">
        <f>[25]Dezembro!$F$33</f>
        <v>87</v>
      </c>
      <c r="AE29" s="20">
        <f>[25]Dezembro!$F$34</f>
        <v>91</v>
      </c>
      <c r="AF29" s="20">
        <f>[25]Dezembro!$F$35</f>
        <v>90</v>
      </c>
      <c r="AG29" s="47">
        <f t="shared" si="7"/>
        <v>95</v>
      </c>
      <c r="AH29" s="49">
        <f>AVERAGE(B29:AF29)</f>
        <v>91.193548387096769</v>
      </c>
    </row>
    <row r="30" spans="1:34" ht="17.100000000000001" customHeight="1" x14ac:dyDescent="0.2">
      <c r="A30" s="16" t="s">
        <v>31</v>
      </c>
      <c r="B30" s="20">
        <f>[26]Dezembro!$F$5</f>
        <v>95</v>
      </c>
      <c r="C30" s="20">
        <f>[26]Dezembro!$F$6</f>
        <v>96</v>
      </c>
      <c r="D30" s="20">
        <f>[26]Dezembro!$F$7</f>
        <v>92</v>
      </c>
      <c r="E30" s="20">
        <f>[26]Dezembro!$F$8</f>
        <v>95</v>
      </c>
      <c r="F30" s="20">
        <f>[26]Dezembro!$F$9</f>
        <v>93</v>
      </c>
      <c r="G30" s="20">
        <f>[26]Dezembro!$F$10</f>
        <v>91</v>
      </c>
      <c r="H30" s="20">
        <f>[26]Dezembro!$F$11</f>
        <v>92</v>
      </c>
      <c r="I30" s="20">
        <f>[26]Dezembro!$F$12</f>
        <v>94</v>
      </c>
      <c r="J30" s="20">
        <f>[26]Dezembro!$F$13</f>
        <v>95</v>
      </c>
      <c r="K30" s="20">
        <f>[26]Dezembro!$F$14</f>
        <v>94</v>
      </c>
      <c r="L30" s="20">
        <f>[26]Dezembro!$F$15</f>
        <v>91</v>
      </c>
      <c r="M30" s="20">
        <f>[26]Dezembro!$F$16</f>
        <v>95</v>
      </c>
      <c r="N30" s="20">
        <f>[26]Dezembro!$F$17</f>
        <v>95</v>
      </c>
      <c r="O30" s="20">
        <f>[26]Dezembro!$F$18</f>
        <v>92</v>
      </c>
      <c r="P30" s="20">
        <f>[26]Dezembro!$F$19</f>
        <v>93</v>
      </c>
      <c r="Q30" s="20">
        <f>[26]Dezembro!$F$20</f>
        <v>94</v>
      </c>
      <c r="R30" s="20">
        <f>[26]Dezembro!$F$21</f>
        <v>94</v>
      </c>
      <c r="S30" s="20">
        <f>[26]Dezembro!$F$22</f>
        <v>94</v>
      </c>
      <c r="T30" s="20">
        <f>[26]Dezembro!$F$23</f>
        <v>95</v>
      </c>
      <c r="U30" s="20">
        <f>[26]Dezembro!$F$24</f>
        <v>93</v>
      </c>
      <c r="V30" s="20">
        <f>[26]Dezembro!$F$25</f>
        <v>88</v>
      </c>
      <c r="W30" s="20">
        <f>[26]Dezembro!$F$26</f>
        <v>95</v>
      </c>
      <c r="X30" s="20">
        <f>[26]Dezembro!$F$27</f>
        <v>95</v>
      </c>
      <c r="Y30" s="20">
        <f>[26]Dezembro!$F$28</f>
        <v>95</v>
      </c>
      <c r="Z30" s="20">
        <f>[26]Dezembro!$F$29</f>
        <v>94</v>
      </c>
      <c r="AA30" s="20">
        <f>[26]Dezembro!$F$30</f>
        <v>88</v>
      </c>
      <c r="AB30" s="20">
        <f>[26]Dezembro!$F$31</f>
        <v>90</v>
      </c>
      <c r="AC30" s="20">
        <f>[26]Dezembro!$F$32</f>
        <v>91</v>
      </c>
      <c r="AD30" s="20">
        <f>[26]Dezembro!$F$33</f>
        <v>90</v>
      </c>
      <c r="AE30" s="20">
        <f>[26]Dezembro!$F$34</f>
        <v>87</v>
      </c>
      <c r="AF30" s="20">
        <f>[26]Dezembro!$F$35</f>
        <v>84</v>
      </c>
      <c r="AG30" s="47">
        <f>MAX(B30:AF30)</f>
        <v>96</v>
      </c>
      <c r="AH30" s="49">
        <f t="shared" si="8"/>
        <v>92.58064516129032</v>
      </c>
    </row>
    <row r="31" spans="1:34" ht="17.100000000000001" customHeight="1" x14ac:dyDescent="0.2">
      <c r="A31" s="16" t="s">
        <v>51</v>
      </c>
      <c r="B31" s="20">
        <f>[27]Dezembro!$F$5</f>
        <v>95</v>
      </c>
      <c r="C31" s="20">
        <f>[27]Dezembro!$F$6</f>
        <v>97</v>
      </c>
      <c r="D31" s="20">
        <f>[27]Dezembro!$F$7</f>
        <v>96</v>
      </c>
      <c r="E31" s="20">
        <f>[27]Dezembro!$F$8</f>
        <v>97</v>
      </c>
      <c r="F31" s="20">
        <f>[27]Dezembro!$F$9</f>
        <v>94</v>
      </c>
      <c r="G31" s="20">
        <f>[27]Dezembro!$F$10</f>
        <v>94</v>
      </c>
      <c r="H31" s="20">
        <f>[27]Dezembro!$F$11</f>
        <v>95</v>
      </c>
      <c r="I31" s="20">
        <f>[27]Dezembro!$F$12</f>
        <v>91</v>
      </c>
      <c r="J31" s="20">
        <f>[27]Dezembro!$F$13</f>
        <v>96</v>
      </c>
      <c r="K31" s="20">
        <f>[27]Dezembro!$F$14</f>
        <v>95</v>
      </c>
      <c r="L31" s="20">
        <f>[27]Dezembro!$F$15</f>
        <v>96</v>
      </c>
      <c r="M31" s="20">
        <f>[27]Dezembro!$F$16</f>
        <v>96</v>
      </c>
      <c r="N31" s="20">
        <f>[27]Dezembro!$F$17</f>
        <v>96</v>
      </c>
      <c r="O31" s="20">
        <f>[27]Dezembro!$F$18</f>
        <v>95</v>
      </c>
      <c r="P31" s="20">
        <f>[27]Dezembro!$F$19</f>
        <v>94</v>
      </c>
      <c r="Q31" s="20">
        <f>[27]Dezembro!$F$20</f>
        <v>92</v>
      </c>
      <c r="R31" s="20">
        <f>[27]Dezembro!$F$21</f>
        <v>96</v>
      </c>
      <c r="S31" s="20">
        <f>[27]Dezembro!$F$22</f>
        <v>96</v>
      </c>
      <c r="T31" s="20">
        <f>[27]Dezembro!$F$23</f>
        <v>96</v>
      </c>
      <c r="U31" s="20">
        <f>[27]Dezembro!$F$24</f>
        <v>94</v>
      </c>
      <c r="V31" s="20">
        <f>[27]Dezembro!$F$25</f>
        <v>93</v>
      </c>
      <c r="W31" s="20">
        <f>[27]Dezembro!$F$26</f>
        <v>96</v>
      </c>
      <c r="X31" s="20">
        <f>[27]Dezembro!$F$27</f>
        <v>96</v>
      </c>
      <c r="Y31" s="20">
        <f>[27]Dezembro!$F$28</f>
        <v>97</v>
      </c>
      <c r="Z31" s="20">
        <f>[27]Dezembro!$F$29</f>
        <v>93</v>
      </c>
      <c r="AA31" s="20">
        <f>[27]Dezembro!$F$30</f>
        <v>94</v>
      </c>
      <c r="AB31" s="20">
        <f>[27]Dezembro!$F$31</f>
        <v>90</v>
      </c>
      <c r="AC31" s="20">
        <f>[27]Dezembro!$F$32</f>
        <v>86</v>
      </c>
      <c r="AD31" s="20">
        <f>[27]Dezembro!$F$33</f>
        <v>92</v>
      </c>
      <c r="AE31" s="20">
        <f>[27]Dezembro!$F$34</f>
        <v>89</v>
      </c>
      <c r="AF31" s="20">
        <f>[27]Dezembro!$F$35</f>
        <v>88</v>
      </c>
      <c r="AG31" s="47">
        <f>MAX(B31:AF31)</f>
        <v>97</v>
      </c>
      <c r="AH31" s="49">
        <f>AVERAGE(B31:AF31)</f>
        <v>94.032258064516128</v>
      </c>
    </row>
    <row r="32" spans="1:34" ht="17.100000000000001" customHeight="1" x14ac:dyDescent="0.2">
      <c r="A32" s="16" t="s">
        <v>20</v>
      </c>
      <c r="B32" s="20">
        <f>[28]Dezembro!$F$5</f>
        <v>92</v>
      </c>
      <c r="C32" s="20">
        <f>[28]Dezembro!$F$6</f>
        <v>84</v>
      </c>
      <c r="D32" s="20">
        <f>[28]Dezembro!$F$7</f>
        <v>93</v>
      </c>
      <c r="E32" s="20">
        <f>[28]Dezembro!$F$8</f>
        <v>92</v>
      </c>
      <c r="F32" s="20">
        <f>[28]Dezembro!$F$9</f>
        <v>88</v>
      </c>
      <c r="G32" s="20">
        <f>[28]Dezembro!$F$10</f>
        <v>77</v>
      </c>
      <c r="H32" s="20">
        <f>[28]Dezembro!$F$11</f>
        <v>85</v>
      </c>
      <c r="I32" s="20">
        <f>[28]Dezembro!$F$12</f>
        <v>80</v>
      </c>
      <c r="J32" s="20">
        <f>[28]Dezembro!$F$13</f>
        <v>87</v>
      </c>
      <c r="K32" s="20">
        <f>[28]Dezembro!$F$14</f>
        <v>95</v>
      </c>
      <c r="L32" s="20">
        <f>[28]Dezembro!$F$15</f>
        <v>94</v>
      </c>
      <c r="M32" s="20">
        <f>[28]Dezembro!$F$16</f>
        <v>94</v>
      </c>
      <c r="N32" s="20">
        <f>[28]Dezembro!$F$17</f>
        <v>94</v>
      </c>
      <c r="O32" s="20">
        <f>[28]Dezembro!$F$18</f>
        <v>93</v>
      </c>
      <c r="P32" s="20">
        <f>[28]Dezembro!$F$19</f>
        <v>88</v>
      </c>
      <c r="Q32" s="20">
        <f>[28]Dezembro!$F$20</f>
        <v>73</v>
      </c>
      <c r="R32" s="20">
        <f>[28]Dezembro!$F$21</f>
        <v>79</v>
      </c>
      <c r="S32" s="20">
        <f>[28]Dezembro!$F$22</f>
        <v>89</v>
      </c>
      <c r="T32" s="20">
        <f>[28]Dezembro!$F$23</f>
        <v>86</v>
      </c>
      <c r="U32" s="20">
        <f>[28]Dezembro!$F$24</f>
        <v>84</v>
      </c>
      <c r="V32" s="20">
        <f>[28]Dezembro!$F$25</f>
        <v>87</v>
      </c>
      <c r="W32" s="20">
        <f>[28]Dezembro!$F$26</f>
        <v>92</v>
      </c>
      <c r="X32" s="20">
        <f>[28]Dezembro!$F$27</f>
        <v>92</v>
      </c>
      <c r="Y32" s="20">
        <f>[28]Dezembro!$F$28</f>
        <v>94</v>
      </c>
      <c r="Z32" s="20">
        <f>[28]Dezembro!$F$29</f>
        <v>93</v>
      </c>
      <c r="AA32" s="20">
        <f>[28]Dezembro!$F$30</f>
        <v>90</v>
      </c>
      <c r="AB32" s="20">
        <f>[28]Dezembro!$F$31</f>
        <v>84</v>
      </c>
      <c r="AC32" s="20">
        <f>[28]Dezembro!$F$32</f>
        <v>85</v>
      </c>
      <c r="AD32" s="20">
        <f>[28]Dezembro!$F$33</f>
        <v>78</v>
      </c>
      <c r="AE32" s="20">
        <f>[28]Dezembro!$F$34</f>
        <v>90</v>
      </c>
      <c r="AF32" s="20">
        <f>[28]Dezembro!$F$35</f>
        <v>85</v>
      </c>
      <c r="AG32" s="47">
        <f>MAX(B32:AF32)</f>
        <v>95</v>
      </c>
      <c r="AH32" s="49">
        <f>AVERAGE(B32:AF32)</f>
        <v>87.645161290322577</v>
      </c>
    </row>
    <row r="33" spans="1:35" s="5" customFormat="1" ht="17.100000000000001" customHeight="1" x14ac:dyDescent="0.2">
      <c r="A33" s="38" t="s">
        <v>33</v>
      </c>
      <c r="B33" s="39">
        <f t="shared" ref="B33:AG33" si="11">MAX(B5:B32)</f>
        <v>100</v>
      </c>
      <c r="C33" s="39">
        <f t="shared" si="11"/>
        <v>100</v>
      </c>
      <c r="D33" s="39">
        <f t="shared" si="11"/>
        <v>100</v>
      </c>
      <c r="E33" s="39">
        <f t="shared" si="11"/>
        <v>100</v>
      </c>
      <c r="F33" s="39">
        <f t="shared" si="11"/>
        <v>100</v>
      </c>
      <c r="G33" s="39">
        <f t="shared" si="11"/>
        <v>100</v>
      </c>
      <c r="H33" s="39">
        <f t="shared" si="11"/>
        <v>99</v>
      </c>
      <c r="I33" s="39">
        <f t="shared" si="11"/>
        <v>98</v>
      </c>
      <c r="J33" s="39">
        <f t="shared" si="11"/>
        <v>100</v>
      </c>
      <c r="K33" s="39">
        <f t="shared" si="11"/>
        <v>100</v>
      </c>
      <c r="L33" s="39">
        <f t="shared" si="11"/>
        <v>100</v>
      </c>
      <c r="M33" s="39">
        <f t="shared" si="11"/>
        <v>100</v>
      </c>
      <c r="N33" s="39">
        <f t="shared" si="11"/>
        <v>99</v>
      </c>
      <c r="O33" s="39">
        <f t="shared" si="11"/>
        <v>100</v>
      </c>
      <c r="P33" s="39">
        <f t="shared" si="11"/>
        <v>100</v>
      </c>
      <c r="Q33" s="39">
        <f t="shared" si="11"/>
        <v>99</v>
      </c>
      <c r="R33" s="39">
        <f t="shared" si="11"/>
        <v>100</v>
      </c>
      <c r="S33" s="39">
        <f t="shared" si="11"/>
        <v>100</v>
      </c>
      <c r="T33" s="39">
        <f t="shared" si="11"/>
        <v>100</v>
      </c>
      <c r="U33" s="39">
        <f t="shared" si="11"/>
        <v>100</v>
      </c>
      <c r="V33" s="39">
        <f t="shared" si="11"/>
        <v>100</v>
      </c>
      <c r="W33" s="39">
        <f t="shared" si="11"/>
        <v>100</v>
      </c>
      <c r="X33" s="39">
        <f t="shared" si="11"/>
        <v>100</v>
      </c>
      <c r="Y33" s="39">
        <f t="shared" si="11"/>
        <v>100</v>
      </c>
      <c r="Z33" s="39">
        <f t="shared" si="11"/>
        <v>100</v>
      </c>
      <c r="AA33" s="39">
        <f t="shared" si="11"/>
        <v>100</v>
      </c>
      <c r="AB33" s="39">
        <f t="shared" si="11"/>
        <v>100</v>
      </c>
      <c r="AC33" s="39">
        <f t="shared" si="11"/>
        <v>100</v>
      </c>
      <c r="AD33" s="39">
        <f t="shared" si="11"/>
        <v>100</v>
      </c>
      <c r="AE33" s="39">
        <f t="shared" si="11"/>
        <v>97</v>
      </c>
      <c r="AF33" s="39">
        <f t="shared" si="11"/>
        <v>98</v>
      </c>
      <c r="AG33" s="47">
        <f t="shared" si="11"/>
        <v>100</v>
      </c>
      <c r="AH33" s="51">
        <f>AVERAGE(AH5:AH32)</f>
        <v>91.512229705778097</v>
      </c>
      <c r="AI33" s="8"/>
    </row>
    <row r="35" spans="1:35" x14ac:dyDescent="0.2">
      <c r="D35" s="31"/>
      <c r="E35" s="31" t="s">
        <v>53</v>
      </c>
      <c r="F35" s="31"/>
      <c r="G35" s="31"/>
      <c r="H35" s="31"/>
      <c r="N35" s="2" t="s">
        <v>54</v>
      </c>
      <c r="X35" s="2" t="s">
        <v>58</v>
      </c>
    </row>
    <row r="36" spans="1:35" x14ac:dyDescent="0.2">
      <c r="A36" s="74"/>
      <c r="K36" s="32"/>
      <c r="L36" s="32"/>
      <c r="M36" s="32"/>
      <c r="N36" s="32" t="s">
        <v>55</v>
      </c>
      <c r="O36" s="32"/>
      <c r="P36" s="32"/>
      <c r="X36" s="32" t="s">
        <v>59</v>
      </c>
      <c r="Y36" s="32"/>
      <c r="Z36" s="32"/>
      <c r="AA36" s="32"/>
    </row>
    <row r="43" spans="1:35" x14ac:dyDescent="0.2">
      <c r="X43" s="2" t="s">
        <v>52</v>
      </c>
    </row>
    <row r="44" spans="1:35" x14ac:dyDescent="0.2">
      <c r="E44" s="2" t="s">
        <v>52</v>
      </c>
      <c r="L44" s="2" t="s">
        <v>52</v>
      </c>
    </row>
    <row r="49" spans="8:8" x14ac:dyDescent="0.2">
      <c r="H49" s="2" t="s">
        <v>52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J3:J4"/>
    <mergeCell ref="N3:N4"/>
    <mergeCell ref="A2:A4"/>
    <mergeCell ref="S3:S4"/>
    <mergeCell ref="Z3:Z4"/>
    <mergeCell ref="M3:M4"/>
    <mergeCell ref="L3:L4"/>
    <mergeCell ref="I3:I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zoomScale="90" zoomScaleNormal="90" workbookViewId="0">
      <selection activeCell="AG5" sqref="AG5:AG33"/>
    </sheetView>
  </sheetViews>
  <sheetFormatPr defaultRowHeight="12.75" x14ac:dyDescent="0.2"/>
  <cols>
    <col min="1" max="1" width="19.42578125" style="69" customWidth="1"/>
    <col min="2" max="14" width="5.42578125" style="69" customWidth="1"/>
    <col min="15" max="16" width="5.140625" style="69" customWidth="1"/>
    <col min="17" max="17" width="5" style="69" customWidth="1"/>
    <col min="18" max="19" width="5.42578125" style="69" customWidth="1"/>
    <col min="20" max="21" width="5.140625" style="69" customWidth="1"/>
    <col min="22" max="26" width="5" style="69" customWidth="1"/>
    <col min="27" max="29" width="5.140625" style="69" customWidth="1"/>
    <col min="30" max="30" width="5" style="69" customWidth="1"/>
    <col min="31" max="31" width="5.140625" style="69" customWidth="1"/>
    <col min="32" max="32" width="5" style="69" customWidth="1"/>
    <col min="33" max="33" width="6.7109375" style="71" customWidth="1"/>
    <col min="34" max="34" width="7" style="56" customWidth="1"/>
    <col min="35" max="16384" width="9.140625" style="57"/>
  </cols>
  <sheetData>
    <row r="1" spans="1:34" ht="20.100000000000001" customHeight="1" x14ac:dyDescent="0.2">
      <c r="A1" s="92" t="s">
        <v>27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4" s="58" customFormat="1" ht="20.100000000000001" customHeight="1" x14ac:dyDescent="0.2">
      <c r="A2" s="91" t="s">
        <v>21</v>
      </c>
      <c r="B2" s="87" t="s">
        <v>61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</row>
    <row r="3" spans="1:34" s="61" customFormat="1" ht="20.100000000000001" customHeight="1" x14ac:dyDescent="0.2">
      <c r="A3" s="91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91">
        <v>31</v>
      </c>
      <c r="AG3" s="59" t="s">
        <v>42</v>
      </c>
      <c r="AH3" s="60" t="s">
        <v>40</v>
      </c>
    </row>
    <row r="4" spans="1:34" s="61" customFormat="1" ht="20.100000000000001" customHeight="1" x14ac:dyDescent="0.2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59" t="s">
        <v>39</v>
      </c>
      <c r="AH4" s="60" t="s">
        <v>39</v>
      </c>
    </row>
    <row r="5" spans="1:34" s="61" customFormat="1" ht="20.100000000000001" customHeight="1" x14ac:dyDescent="0.2">
      <c r="A5" s="62" t="s">
        <v>47</v>
      </c>
      <c r="B5" s="63">
        <f>[1]Dezembro!$G$5</f>
        <v>51</v>
      </c>
      <c r="C5" s="63">
        <f>[1]Dezembro!$G$6</f>
        <v>52</v>
      </c>
      <c r="D5" s="63">
        <f>[1]Dezembro!$G$7</f>
        <v>53</v>
      </c>
      <c r="E5" s="63">
        <f>[1]Dezembro!$G$8</f>
        <v>54</v>
      </c>
      <c r="F5" s="63">
        <f>[1]Dezembro!$G$9</f>
        <v>57</v>
      </c>
      <c r="G5" s="63">
        <f>[1]Dezembro!$G$10</f>
        <v>46</v>
      </c>
      <c r="H5" s="63">
        <f>[1]Dezembro!$G$11</f>
        <v>46</v>
      </c>
      <c r="I5" s="63">
        <f>[1]Dezembro!$G$12</f>
        <v>47</v>
      </c>
      <c r="J5" s="63">
        <f>[1]Dezembro!$G$13</f>
        <v>54</v>
      </c>
      <c r="K5" s="63">
        <f>[1]Dezembro!$G$14</f>
        <v>49</v>
      </c>
      <c r="L5" s="63">
        <f>[1]Dezembro!$G$15</f>
        <v>38</v>
      </c>
      <c r="M5" s="63">
        <f>[1]Dezembro!$G$16</f>
        <v>51</v>
      </c>
      <c r="N5" s="63">
        <f>[1]Dezembro!$G$17</f>
        <v>56</v>
      </c>
      <c r="O5" s="63">
        <f>[1]Dezembro!$G$18</f>
        <v>40</v>
      </c>
      <c r="P5" s="63">
        <f>[1]Dezembro!$G$19</f>
        <v>47</v>
      </c>
      <c r="Q5" s="63">
        <f>[1]Dezembro!$G$20</f>
        <v>39</v>
      </c>
      <c r="R5" s="63">
        <f>[1]Dezembro!$G$21</f>
        <v>42</v>
      </c>
      <c r="S5" s="63">
        <f>[1]Dezembro!$G$22</f>
        <v>45</v>
      </c>
      <c r="T5" s="63">
        <f>[1]Dezembro!$G$23</f>
        <v>36</v>
      </c>
      <c r="U5" s="63">
        <f>[1]Dezembro!$G$24</f>
        <v>44</v>
      </c>
      <c r="V5" s="63">
        <f>[1]Dezembro!$G$25</f>
        <v>46</v>
      </c>
      <c r="W5" s="63">
        <f>[1]Dezembro!$G$26</f>
        <v>60</v>
      </c>
      <c r="X5" s="63">
        <f>[1]Dezembro!$G$27</f>
        <v>45</v>
      </c>
      <c r="Y5" s="63">
        <f>[1]Dezembro!$G$28</f>
        <v>61</v>
      </c>
      <c r="Z5" s="63">
        <f>[1]Dezembro!$G$29</f>
        <v>39</v>
      </c>
      <c r="AA5" s="63">
        <f>[1]Dezembro!$G$30</f>
        <v>28</v>
      </c>
      <c r="AB5" s="63">
        <f>[1]Dezembro!$G$31</f>
        <v>28</v>
      </c>
      <c r="AC5" s="63">
        <f>[1]Dezembro!$G$32</f>
        <v>26</v>
      </c>
      <c r="AD5" s="63">
        <f>[1]Dezembro!$G$33</f>
        <v>29</v>
      </c>
      <c r="AE5" s="63">
        <f>[1]Dezembro!$G$34</f>
        <v>36</v>
      </c>
      <c r="AF5" s="63">
        <f>[1]Dezembro!$G$35</f>
        <v>34</v>
      </c>
      <c r="AG5" s="59">
        <f>MIN(B5:AF5)</f>
        <v>26</v>
      </c>
      <c r="AH5" s="60">
        <f>AVERAGE(B5:AF5)</f>
        <v>44.483870967741936</v>
      </c>
    </row>
    <row r="6" spans="1:34" ht="17.100000000000001" customHeight="1" x14ac:dyDescent="0.2">
      <c r="A6" s="62" t="s">
        <v>0</v>
      </c>
      <c r="B6" s="64">
        <f>[2]Dezembro!$G$5</f>
        <v>72</v>
      </c>
      <c r="C6" s="64">
        <f>[2]Dezembro!$G$6</f>
        <v>73</v>
      </c>
      <c r="D6" s="64">
        <f>[2]Dezembro!$G$7</f>
        <v>59</v>
      </c>
      <c r="E6" s="64">
        <f>[2]Dezembro!$G$8</f>
        <v>44</v>
      </c>
      <c r="F6" s="64">
        <f>[2]Dezembro!$G$9</f>
        <v>58</v>
      </c>
      <c r="G6" s="64">
        <f>[2]Dezembro!$G$10</f>
        <v>46</v>
      </c>
      <c r="H6" s="64">
        <f>[2]Dezembro!$G$11</f>
        <v>47</v>
      </c>
      <c r="I6" s="64">
        <f>[2]Dezembro!$G$12</f>
        <v>49</v>
      </c>
      <c r="J6" s="64">
        <f>[2]Dezembro!$G$13</f>
        <v>63</v>
      </c>
      <c r="K6" s="64">
        <f>[2]Dezembro!$G$14</f>
        <v>49</v>
      </c>
      <c r="L6" s="64">
        <f>[2]Dezembro!$G$15</f>
        <v>53</v>
      </c>
      <c r="M6" s="64">
        <f>[2]Dezembro!$G$16</f>
        <v>53</v>
      </c>
      <c r="N6" s="64">
        <f>[2]Dezembro!$G$17</f>
        <v>53</v>
      </c>
      <c r="O6" s="64">
        <f>[2]Dezembro!$G$18</f>
        <v>43</v>
      </c>
      <c r="P6" s="64">
        <f>[2]Dezembro!$G$19</f>
        <v>56</v>
      </c>
      <c r="Q6" s="64">
        <f>[2]Dezembro!$G$20</f>
        <v>50</v>
      </c>
      <c r="R6" s="64">
        <f>[2]Dezembro!$G$21</f>
        <v>59</v>
      </c>
      <c r="S6" s="64">
        <f>[2]Dezembro!$G$22</f>
        <v>61</v>
      </c>
      <c r="T6" s="64">
        <f>[2]Dezembro!$G$23</f>
        <v>50</v>
      </c>
      <c r="U6" s="64">
        <f>[2]Dezembro!$G$24</f>
        <v>51</v>
      </c>
      <c r="V6" s="64">
        <f>[2]Dezembro!$G$25</f>
        <v>58</v>
      </c>
      <c r="W6" s="64">
        <f>[2]Dezembro!$G$26</f>
        <v>79</v>
      </c>
      <c r="X6" s="64">
        <f>[2]Dezembro!$G$27</f>
        <v>59</v>
      </c>
      <c r="Y6" s="64">
        <f>[2]Dezembro!$G$28</f>
        <v>71</v>
      </c>
      <c r="Z6" s="64">
        <f>[2]Dezembro!$G$29</f>
        <v>54</v>
      </c>
      <c r="AA6" s="64">
        <f>[2]Dezembro!$G$30</f>
        <v>45</v>
      </c>
      <c r="AB6" s="64">
        <f>[2]Dezembro!$G$31</f>
        <v>51</v>
      </c>
      <c r="AC6" s="64">
        <f>[2]Dezembro!$G$32</f>
        <v>45</v>
      </c>
      <c r="AD6" s="64">
        <f>[2]Dezembro!$G$33</f>
        <v>43</v>
      </c>
      <c r="AE6" s="64">
        <f>[2]Dezembro!$G$34</f>
        <v>50</v>
      </c>
      <c r="AF6" s="64">
        <f>[2]Dezembro!$G$35</f>
        <v>49</v>
      </c>
      <c r="AG6" s="65">
        <f>MIN(B6:AF6)</f>
        <v>43</v>
      </c>
      <c r="AH6" s="66">
        <f t="shared" ref="AH6:AH16" si="1">AVERAGE(B6:AF6)</f>
        <v>54.612903225806448</v>
      </c>
    </row>
    <row r="7" spans="1:34" ht="17.100000000000001" customHeight="1" x14ac:dyDescent="0.2">
      <c r="A7" s="62" t="s">
        <v>1</v>
      </c>
      <c r="B7" s="64">
        <f>[3]Dezembro!$G$5</f>
        <v>55</v>
      </c>
      <c r="C7" s="64">
        <f>[3]Dezembro!$G$6</f>
        <v>61</v>
      </c>
      <c r="D7" s="64">
        <f>[3]Dezembro!$G$7</f>
        <v>57</v>
      </c>
      <c r="E7" s="64">
        <f>[3]Dezembro!$G$8</f>
        <v>41</v>
      </c>
      <c r="F7" s="64">
        <f>[3]Dezembro!$G$9</f>
        <v>46</v>
      </c>
      <c r="G7" s="64">
        <f>[3]Dezembro!$G$10</f>
        <v>43</v>
      </c>
      <c r="H7" s="64">
        <f>[3]Dezembro!$G$11</f>
        <v>52</v>
      </c>
      <c r="I7" s="64">
        <f>[3]Dezembro!$G$12</f>
        <v>52</v>
      </c>
      <c r="J7" s="64">
        <f>[3]Dezembro!$G$13</f>
        <v>57</v>
      </c>
      <c r="K7" s="64">
        <f>[3]Dezembro!$G$14</f>
        <v>54</v>
      </c>
      <c r="L7" s="64">
        <f>[3]Dezembro!$G$15</f>
        <v>56</v>
      </c>
      <c r="M7" s="64">
        <f>[3]Dezembro!$G$16</f>
        <v>60</v>
      </c>
      <c r="N7" s="64">
        <f>[3]Dezembro!$G$17</f>
        <v>53</v>
      </c>
      <c r="O7" s="64">
        <f>[3]Dezembro!$G$18</f>
        <v>46</v>
      </c>
      <c r="P7" s="64">
        <f>[3]Dezembro!$G$19</f>
        <v>40</v>
      </c>
      <c r="Q7" s="64">
        <f>[3]Dezembro!$G$20</f>
        <v>54</v>
      </c>
      <c r="R7" s="64">
        <f>[3]Dezembro!$G$21</f>
        <v>64</v>
      </c>
      <c r="S7" s="64">
        <f>[3]Dezembro!$G$22</f>
        <v>58</v>
      </c>
      <c r="T7" s="64">
        <f>[3]Dezembro!$G$23</f>
        <v>50</v>
      </c>
      <c r="U7" s="64">
        <f>[3]Dezembro!$G$24</f>
        <v>63</v>
      </c>
      <c r="V7" s="64">
        <f>[3]Dezembro!$G$25</f>
        <v>52</v>
      </c>
      <c r="W7" s="64">
        <f>[3]Dezembro!$G$26</f>
        <v>67</v>
      </c>
      <c r="X7" s="64">
        <f>[3]Dezembro!$G$27</f>
        <v>63</v>
      </c>
      <c r="Y7" s="64">
        <f>[3]Dezembro!$G$28</f>
        <v>53</v>
      </c>
      <c r="Z7" s="64">
        <f>[3]Dezembro!$G$29</f>
        <v>51</v>
      </c>
      <c r="AA7" s="64">
        <f>[3]Dezembro!$G$30</f>
        <v>45</v>
      </c>
      <c r="AB7" s="64">
        <f>[3]Dezembro!$G$31</f>
        <v>49</v>
      </c>
      <c r="AC7" s="64">
        <f>[3]Dezembro!$G$32</f>
        <v>46</v>
      </c>
      <c r="AD7" s="64">
        <f>[3]Dezembro!$G$33</f>
        <v>48</v>
      </c>
      <c r="AE7" s="64">
        <f>[3]Dezembro!$G$34</f>
        <v>48</v>
      </c>
      <c r="AF7" s="64">
        <f>[3]Dezembro!$G$35</f>
        <v>54</v>
      </c>
      <c r="AG7" s="65">
        <f t="shared" ref="AG7:AG16" si="2">MIN(B7:AF7)</f>
        <v>40</v>
      </c>
      <c r="AH7" s="66">
        <f t="shared" si="1"/>
        <v>52.838709677419352</v>
      </c>
    </row>
    <row r="8" spans="1:34" ht="17.100000000000001" customHeight="1" x14ac:dyDescent="0.2">
      <c r="A8" s="62" t="s">
        <v>56</v>
      </c>
      <c r="B8" s="64">
        <f>[4]Dezembro!$G$5</f>
        <v>58</v>
      </c>
      <c r="C8" s="64">
        <f>[4]Dezembro!$G$6</f>
        <v>50</v>
      </c>
      <c r="D8" s="64">
        <f>[4]Dezembro!$G$7</f>
        <v>61</v>
      </c>
      <c r="E8" s="64">
        <f>[4]Dezembro!$G$8</f>
        <v>51</v>
      </c>
      <c r="F8" s="64">
        <f>[4]Dezembro!$G$9</f>
        <v>54</v>
      </c>
      <c r="G8" s="64">
        <f>[4]Dezembro!$G$10</f>
        <v>53</v>
      </c>
      <c r="H8" s="64">
        <f>[4]Dezembro!$G$11</f>
        <v>45</v>
      </c>
      <c r="I8" s="64">
        <f>[4]Dezembro!$G$12</f>
        <v>51</v>
      </c>
      <c r="J8" s="64">
        <f>[4]Dezembro!$G$13</f>
        <v>56</v>
      </c>
      <c r="K8" s="64">
        <f>[4]Dezembro!$G$14</f>
        <v>58</v>
      </c>
      <c r="L8" s="64">
        <f>[4]Dezembro!$G$15</f>
        <v>50</v>
      </c>
      <c r="M8" s="64">
        <f>[4]Dezembro!$G$16</f>
        <v>58</v>
      </c>
      <c r="N8" s="64">
        <f>[4]Dezembro!$G$17</f>
        <v>54</v>
      </c>
      <c r="O8" s="64">
        <f>[4]Dezembro!$G$18</f>
        <v>44</v>
      </c>
      <c r="P8" s="64">
        <f>[4]Dezembro!$G$19</f>
        <v>47</v>
      </c>
      <c r="Q8" s="64">
        <f>[4]Dezembro!$G$20</f>
        <v>34</v>
      </c>
      <c r="R8" s="64">
        <f>[4]Dezembro!$G$21</f>
        <v>42</v>
      </c>
      <c r="S8" s="64">
        <f>[4]Dezembro!$G$22</f>
        <v>41</v>
      </c>
      <c r="T8" s="64">
        <f>[4]Dezembro!$G$23</f>
        <v>42</v>
      </c>
      <c r="U8" s="64">
        <f>[4]Dezembro!$G$24</f>
        <v>40</v>
      </c>
      <c r="V8" s="64">
        <f>[4]Dezembro!$G$25</f>
        <v>56</v>
      </c>
      <c r="W8" s="64">
        <f>[4]Dezembro!$G$26</f>
        <v>64</v>
      </c>
      <c r="X8" s="64">
        <f>[4]Dezembro!$G$27</f>
        <v>68</v>
      </c>
      <c r="Y8" s="64">
        <f>[4]Dezembro!$G$28</f>
        <v>61</v>
      </c>
      <c r="Z8" s="64">
        <f>[4]Dezembro!$G$29</f>
        <v>64</v>
      </c>
      <c r="AA8" s="64">
        <f>[4]Dezembro!$G$30</f>
        <v>31</v>
      </c>
      <c r="AB8" s="64">
        <f>[4]Dezembro!$G$31</f>
        <v>40</v>
      </c>
      <c r="AC8" s="64">
        <f>[4]Dezembro!$G$32</f>
        <v>29</v>
      </c>
      <c r="AD8" s="64">
        <f>[4]Dezembro!$G$33</f>
        <v>34</v>
      </c>
      <c r="AE8" s="64">
        <f>[4]Dezembro!$G$34</f>
        <v>45</v>
      </c>
      <c r="AF8" s="64">
        <f>[4]Dezembro!$G$35</f>
        <v>42</v>
      </c>
      <c r="AG8" s="65">
        <f t="shared" ref="AG8" si="3">MIN(B8:AF8)</f>
        <v>29</v>
      </c>
      <c r="AH8" s="66">
        <f t="shared" ref="AH8" si="4">AVERAGE(B8:AF8)</f>
        <v>49.12903225806452</v>
      </c>
    </row>
    <row r="9" spans="1:34" ht="17.100000000000001" customHeight="1" x14ac:dyDescent="0.2">
      <c r="A9" s="62" t="s">
        <v>48</v>
      </c>
      <c r="B9" s="64">
        <f>[5]Dezembro!$G$5</f>
        <v>62</v>
      </c>
      <c r="C9" s="64">
        <f>[5]Dezembro!$G$6</f>
        <v>70</v>
      </c>
      <c r="D9" s="64">
        <f>[5]Dezembro!$G$7</f>
        <v>62</v>
      </c>
      <c r="E9" s="64">
        <f>[5]Dezembro!$G$8</f>
        <v>44</v>
      </c>
      <c r="F9" s="64">
        <f>[5]Dezembro!$G$9</f>
        <v>48</v>
      </c>
      <c r="G9" s="64">
        <f>[5]Dezembro!$G$10</f>
        <v>42</v>
      </c>
      <c r="H9" s="64">
        <f>[5]Dezembro!$G$11</f>
        <v>45</v>
      </c>
      <c r="I9" s="64">
        <f>[5]Dezembro!$G$12</f>
        <v>42</v>
      </c>
      <c r="J9" s="64">
        <f>[5]Dezembro!$G$13</f>
        <v>58</v>
      </c>
      <c r="K9" s="64">
        <f>[5]Dezembro!$G$14</f>
        <v>61</v>
      </c>
      <c r="L9" s="64">
        <f>[5]Dezembro!$G$15</f>
        <v>46</v>
      </c>
      <c r="M9" s="64">
        <f>[5]Dezembro!$G$16</f>
        <v>56</v>
      </c>
      <c r="N9" s="64">
        <f>[5]Dezembro!$G$17</f>
        <v>50</v>
      </c>
      <c r="O9" s="64">
        <f>[5]Dezembro!$G$18</f>
        <v>39</v>
      </c>
      <c r="P9" s="64">
        <f>[5]Dezembro!$G$19</f>
        <v>37</v>
      </c>
      <c r="Q9" s="64">
        <f>[5]Dezembro!$G$20</f>
        <v>50</v>
      </c>
      <c r="R9" s="64">
        <f>[5]Dezembro!$G$21</f>
        <v>66</v>
      </c>
      <c r="S9" s="64">
        <f>[5]Dezembro!$G$22</f>
        <v>60</v>
      </c>
      <c r="T9" s="64">
        <f>[5]Dezembro!$G$23</f>
        <v>50</v>
      </c>
      <c r="U9" s="64">
        <f>[5]Dezembro!$G$24</f>
        <v>49</v>
      </c>
      <c r="V9" s="64">
        <f>[5]Dezembro!$G$25</f>
        <v>54</v>
      </c>
      <c r="W9" s="64">
        <f>[5]Dezembro!$G$26</f>
        <v>68</v>
      </c>
      <c r="X9" s="64">
        <f>[5]Dezembro!$G$27</f>
        <v>56</v>
      </c>
      <c r="Y9" s="64">
        <f>[5]Dezembro!$G$28</f>
        <v>52</v>
      </c>
      <c r="Z9" s="64">
        <f>[5]Dezembro!$G$29</f>
        <v>55</v>
      </c>
      <c r="AA9" s="64">
        <f>[5]Dezembro!$G$30</f>
        <v>45</v>
      </c>
      <c r="AB9" s="64">
        <f>[5]Dezembro!$G$31</f>
        <v>50</v>
      </c>
      <c r="AC9" s="64">
        <f>[5]Dezembro!$G$32</f>
        <v>40</v>
      </c>
      <c r="AD9" s="64">
        <f>[5]Dezembro!$G$33</f>
        <v>43</v>
      </c>
      <c r="AE9" s="64">
        <f>[5]Dezembro!$G$34</f>
        <v>45</v>
      </c>
      <c r="AF9" s="64">
        <f>[5]Dezembro!$G$35</f>
        <v>41</v>
      </c>
      <c r="AG9" s="65">
        <f t="shared" ref="AG9" si="5">MIN(B9:AF9)</f>
        <v>37</v>
      </c>
      <c r="AH9" s="66">
        <f t="shared" ref="AH9" si="6">AVERAGE(B9:AF9)</f>
        <v>51.161290322580648</v>
      </c>
    </row>
    <row r="10" spans="1:34" ht="17.100000000000001" customHeight="1" x14ac:dyDescent="0.2">
      <c r="A10" s="62" t="s">
        <v>2</v>
      </c>
      <c r="B10" s="64">
        <f>[6]Dezembro!$G$5</f>
        <v>56</v>
      </c>
      <c r="C10" s="64">
        <f>[6]Dezembro!$G$6</f>
        <v>79</v>
      </c>
      <c r="D10" s="64">
        <f>[6]Dezembro!$G$7</f>
        <v>58</v>
      </c>
      <c r="E10" s="64">
        <f>[6]Dezembro!$G$8</f>
        <v>48</v>
      </c>
      <c r="F10" s="64">
        <f>[6]Dezembro!$G$9</f>
        <v>49</v>
      </c>
      <c r="G10" s="64">
        <f>[6]Dezembro!$G$10</f>
        <v>43</v>
      </c>
      <c r="H10" s="64">
        <f>[6]Dezembro!$G$11</f>
        <v>40</v>
      </c>
      <c r="I10" s="64">
        <f>[6]Dezembro!$G$12</f>
        <v>48</v>
      </c>
      <c r="J10" s="64">
        <f>[6]Dezembro!$G$13</f>
        <v>66</v>
      </c>
      <c r="K10" s="64">
        <f>[6]Dezembro!$G$14</f>
        <v>53</v>
      </c>
      <c r="L10" s="64">
        <f>[6]Dezembro!$G$15</f>
        <v>58</v>
      </c>
      <c r="M10" s="64">
        <f>[6]Dezembro!$G$16</f>
        <v>65</v>
      </c>
      <c r="N10" s="64">
        <f>[6]Dezembro!$G$17</f>
        <v>55</v>
      </c>
      <c r="O10" s="64">
        <f>[6]Dezembro!$G$18</f>
        <v>51</v>
      </c>
      <c r="P10" s="64">
        <f>[6]Dezembro!$G$19</f>
        <v>46</v>
      </c>
      <c r="Q10" s="64">
        <f>[6]Dezembro!$G$20</f>
        <v>49</v>
      </c>
      <c r="R10" s="64">
        <f>[6]Dezembro!$G$21</f>
        <v>66</v>
      </c>
      <c r="S10" s="64">
        <f>[6]Dezembro!$G$22</f>
        <v>50</v>
      </c>
      <c r="T10" s="64">
        <f>[6]Dezembro!$G$23</f>
        <v>55</v>
      </c>
      <c r="U10" s="64">
        <f>[6]Dezembro!$G$24</f>
        <v>69</v>
      </c>
      <c r="V10" s="64">
        <f>[6]Dezembro!$G$25</f>
        <v>56</v>
      </c>
      <c r="W10" s="64">
        <f>[6]Dezembro!$G$26</f>
        <v>76</v>
      </c>
      <c r="X10" s="64">
        <f>[6]Dezembro!$G$27</f>
        <v>65</v>
      </c>
      <c r="Y10" s="64">
        <f>[6]Dezembro!$G$28</f>
        <v>64</v>
      </c>
      <c r="Z10" s="64">
        <f>[6]Dezembro!$G$29</f>
        <v>57</v>
      </c>
      <c r="AA10" s="64">
        <f>[6]Dezembro!$G$30</f>
        <v>47</v>
      </c>
      <c r="AB10" s="64">
        <f>[6]Dezembro!$G$31</f>
        <v>45</v>
      </c>
      <c r="AC10" s="64">
        <f>[6]Dezembro!$G$32</f>
        <v>45</v>
      </c>
      <c r="AD10" s="64">
        <f>[6]Dezembro!$G$33</f>
        <v>42</v>
      </c>
      <c r="AE10" s="64">
        <f>[6]Dezembro!$G$34</f>
        <v>50</v>
      </c>
      <c r="AF10" s="64">
        <f>[6]Dezembro!$G$35</f>
        <v>50</v>
      </c>
      <c r="AG10" s="65">
        <f t="shared" si="2"/>
        <v>40</v>
      </c>
      <c r="AH10" s="66">
        <f t="shared" si="1"/>
        <v>54.87096774193548</v>
      </c>
    </row>
    <row r="11" spans="1:34" ht="17.100000000000001" customHeight="1" x14ac:dyDescent="0.2">
      <c r="A11" s="62" t="s">
        <v>3</v>
      </c>
      <c r="B11" s="64">
        <f>[7]Dezembro!$G$5</f>
        <v>48</v>
      </c>
      <c r="C11" s="64">
        <f>[7]Dezembro!$G$6</f>
        <v>65</v>
      </c>
      <c r="D11" s="64">
        <f>[7]Dezembro!$G$7</f>
        <v>52</v>
      </c>
      <c r="E11" s="64">
        <f>[7]Dezembro!$G$8</f>
        <v>38</v>
      </c>
      <c r="F11" s="64">
        <f>[7]Dezembro!$G$9</f>
        <v>51</v>
      </c>
      <c r="G11" s="64">
        <f>[7]Dezembro!$G$10</f>
        <v>48</v>
      </c>
      <c r="H11" s="64">
        <f>[7]Dezembro!$G$11</f>
        <v>60</v>
      </c>
      <c r="I11" s="64">
        <f>[7]Dezembro!$G$12</f>
        <v>61</v>
      </c>
      <c r="J11" s="64">
        <f>[7]Dezembro!$G$13</f>
        <v>57</v>
      </c>
      <c r="K11" s="64">
        <f>[7]Dezembro!$G$14</f>
        <v>55</v>
      </c>
      <c r="L11" s="64">
        <f>[7]Dezembro!$G$15</f>
        <v>41</v>
      </c>
      <c r="M11" s="64">
        <f>[7]Dezembro!$G$16</f>
        <v>64</v>
      </c>
      <c r="N11" s="64">
        <f>[7]Dezembro!$G$17</f>
        <v>48</v>
      </c>
      <c r="O11" s="64">
        <f>[7]Dezembro!$G$18</f>
        <v>37</v>
      </c>
      <c r="P11" s="64">
        <f>[7]Dezembro!$G$19</f>
        <v>44</v>
      </c>
      <c r="Q11" s="64">
        <f>[7]Dezembro!$G$20</f>
        <v>41</v>
      </c>
      <c r="R11" s="64">
        <f>[7]Dezembro!$G$21</f>
        <v>42</v>
      </c>
      <c r="S11" s="64">
        <f>[7]Dezembro!$G$22</f>
        <v>40</v>
      </c>
      <c r="T11" s="64">
        <f>[7]Dezembro!$G$23</f>
        <v>43</v>
      </c>
      <c r="U11" s="64">
        <f>[7]Dezembro!$G$24</f>
        <v>59</v>
      </c>
      <c r="V11" s="64">
        <f>[7]Dezembro!$G$25</f>
        <v>56</v>
      </c>
      <c r="W11" s="64">
        <f>[7]Dezembro!$G$26</f>
        <v>57</v>
      </c>
      <c r="X11" s="64">
        <f>[7]Dezembro!$G$27</f>
        <v>61</v>
      </c>
      <c r="Y11" s="64">
        <f>[7]Dezembro!$G$28</f>
        <v>57</v>
      </c>
      <c r="Z11" s="64">
        <f>[7]Dezembro!$G$29</f>
        <v>52</v>
      </c>
      <c r="AA11" s="64">
        <f>[7]Dezembro!$G$30</f>
        <v>32</v>
      </c>
      <c r="AB11" s="64">
        <f>[7]Dezembro!$G$31</f>
        <v>27</v>
      </c>
      <c r="AC11" s="64">
        <f>[7]Dezembro!$G$32</f>
        <v>19</v>
      </c>
      <c r="AD11" s="64">
        <f>[7]Dezembro!$G$33</f>
        <v>40</v>
      </c>
      <c r="AE11" s="64">
        <f>[7]Dezembro!$G$34</f>
        <v>34</v>
      </c>
      <c r="AF11" s="64">
        <f>[7]Dezembro!$G$35</f>
        <v>39</v>
      </c>
      <c r="AG11" s="65">
        <f t="shared" si="2"/>
        <v>19</v>
      </c>
      <c r="AH11" s="66">
        <f>AVERAGE(B11:AF11)</f>
        <v>47.354838709677416</v>
      </c>
    </row>
    <row r="12" spans="1:34" ht="17.100000000000001" customHeight="1" x14ac:dyDescent="0.2">
      <c r="A12" s="62" t="s">
        <v>4</v>
      </c>
      <c r="B12" s="64">
        <f>[8]Dezembro!$G$5</f>
        <v>51</v>
      </c>
      <c r="C12" s="64">
        <f>[8]Dezembro!$G$6</f>
        <v>65</v>
      </c>
      <c r="D12" s="64">
        <f>[8]Dezembro!$G$7</f>
        <v>69</v>
      </c>
      <c r="E12" s="64">
        <f>[8]Dezembro!$G$8</f>
        <v>58</v>
      </c>
      <c r="F12" s="64">
        <f>[8]Dezembro!$G$9</f>
        <v>66</v>
      </c>
      <c r="G12" s="64">
        <f>[8]Dezembro!$G$10</f>
        <v>56</v>
      </c>
      <c r="H12" s="64">
        <f>[8]Dezembro!$G$11</f>
        <v>49</v>
      </c>
      <c r="I12" s="64">
        <f>[8]Dezembro!$G$12</f>
        <v>65</v>
      </c>
      <c r="J12" s="64">
        <f>[8]Dezembro!$G$13</f>
        <v>62</v>
      </c>
      <c r="K12" s="64">
        <f>[8]Dezembro!$G$14</f>
        <v>55</v>
      </c>
      <c r="L12" s="64">
        <f>[8]Dezembro!$G$15</f>
        <v>56</v>
      </c>
      <c r="M12" s="64">
        <f>[8]Dezembro!$G$16</f>
        <v>62</v>
      </c>
      <c r="N12" s="64">
        <f>[8]Dezembro!$G$17</f>
        <v>58</v>
      </c>
      <c r="O12" s="64">
        <f>[8]Dezembro!$G$18</f>
        <v>44</v>
      </c>
      <c r="P12" s="64">
        <f>[8]Dezembro!$G$19</f>
        <v>60</v>
      </c>
      <c r="Q12" s="64">
        <f>[8]Dezembro!$G$20</f>
        <v>53</v>
      </c>
      <c r="R12" s="64">
        <f>[8]Dezembro!$G$21</f>
        <v>51</v>
      </c>
      <c r="S12" s="64">
        <f>[8]Dezembro!$G$22</f>
        <v>44</v>
      </c>
      <c r="T12" s="64">
        <f>[8]Dezembro!$G$23</f>
        <v>52</v>
      </c>
      <c r="U12" s="64">
        <f>[8]Dezembro!$G$24</f>
        <v>49</v>
      </c>
      <c r="V12" s="64">
        <f>[8]Dezembro!$G$25</f>
        <v>54</v>
      </c>
      <c r="W12" s="64">
        <f>[8]Dezembro!$G$26</f>
        <v>63</v>
      </c>
      <c r="X12" s="64">
        <f>[8]Dezembro!$G$27</f>
        <v>78</v>
      </c>
      <c r="Y12" s="64">
        <f>[8]Dezembro!$G$28</f>
        <v>55</v>
      </c>
      <c r="Z12" s="64">
        <f>[8]Dezembro!$G$29</f>
        <v>55</v>
      </c>
      <c r="AA12" s="64">
        <f>[8]Dezembro!$G$30</f>
        <v>38</v>
      </c>
      <c r="AB12" s="64">
        <f>[8]Dezembro!$G$31</f>
        <v>30</v>
      </c>
      <c r="AC12" s="64">
        <f>[8]Dezembro!$G$32</f>
        <v>29</v>
      </c>
      <c r="AD12" s="64">
        <f>[8]Dezembro!$G$33</f>
        <v>45</v>
      </c>
      <c r="AE12" s="64">
        <f>[8]Dezembro!$G$34</f>
        <v>52</v>
      </c>
      <c r="AF12" s="64">
        <f>[8]Dezembro!$G$35</f>
        <v>39</v>
      </c>
      <c r="AG12" s="65">
        <f t="shared" si="2"/>
        <v>29</v>
      </c>
      <c r="AH12" s="66">
        <f t="shared" si="1"/>
        <v>53.645161290322584</v>
      </c>
    </row>
    <row r="13" spans="1:34" ht="17.100000000000001" customHeight="1" x14ac:dyDescent="0.2">
      <c r="A13" s="62" t="s">
        <v>5</v>
      </c>
      <c r="B13" s="67">
        <f>[9]Dezembro!$G$5</f>
        <v>60</v>
      </c>
      <c r="C13" s="67">
        <f>[9]Dezembro!$G$6</f>
        <v>52</v>
      </c>
      <c r="D13" s="67">
        <f>[9]Dezembro!$G$7</f>
        <v>53</v>
      </c>
      <c r="E13" s="67">
        <f>[9]Dezembro!$G$8</f>
        <v>45</v>
      </c>
      <c r="F13" s="67">
        <f>[9]Dezembro!$G$9</f>
        <v>42</v>
      </c>
      <c r="G13" s="67">
        <f>[9]Dezembro!$G$10</f>
        <v>45</v>
      </c>
      <c r="H13" s="67">
        <f>[9]Dezembro!$G$11</f>
        <v>52</v>
      </c>
      <c r="I13" s="67">
        <f>[9]Dezembro!$G$12</f>
        <v>48</v>
      </c>
      <c r="J13" s="67">
        <f>[9]Dezembro!$G$13</f>
        <v>52</v>
      </c>
      <c r="K13" s="67">
        <f>[9]Dezembro!$G$14</f>
        <v>48</v>
      </c>
      <c r="L13" s="67">
        <f>[9]Dezembro!$G$15</f>
        <v>53</v>
      </c>
      <c r="M13" s="67">
        <f>[9]Dezembro!$G$16</f>
        <v>57</v>
      </c>
      <c r="N13" s="67">
        <f>[9]Dezembro!$G$17</f>
        <v>62</v>
      </c>
      <c r="O13" s="67">
        <f>[9]Dezembro!$G$18</f>
        <v>51</v>
      </c>
      <c r="P13" s="67">
        <f>[9]Dezembro!$G$19</f>
        <v>51</v>
      </c>
      <c r="Q13" s="67">
        <f>[9]Dezembro!$G$20</f>
        <v>55</v>
      </c>
      <c r="R13" s="67">
        <f>[9]Dezembro!$G$21</f>
        <v>61</v>
      </c>
      <c r="S13" s="67">
        <f>[9]Dezembro!$G$22</f>
        <v>59</v>
      </c>
      <c r="T13" s="67">
        <f>[9]Dezembro!$G$23</f>
        <v>51</v>
      </c>
      <c r="U13" s="67">
        <f>[9]Dezembro!$G$24</f>
        <v>48</v>
      </c>
      <c r="V13" s="67">
        <f>[9]Dezembro!$G$25</f>
        <v>57</v>
      </c>
      <c r="W13" s="67">
        <f>[9]Dezembro!$G$26</f>
        <v>74</v>
      </c>
      <c r="X13" s="67">
        <f>[9]Dezembro!$G$27</f>
        <v>55</v>
      </c>
      <c r="Y13" s="67">
        <f>[9]Dezembro!$G$28</f>
        <v>57</v>
      </c>
      <c r="Z13" s="67">
        <f>[9]Dezembro!$G$29</f>
        <v>56</v>
      </c>
      <c r="AA13" s="67">
        <f>[9]Dezembro!$G$30</f>
        <v>48</v>
      </c>
      <c r="AB13" s="67">
        <f>[9]Dezembro!$G$31</f>
        <v>43</v>
      </c>
      <c r="AC13" s="67">
        <f>[9]Dezembro!$G$32</f>
        <v>49</v>
      </c>
      <c r="AD13" s="67">
        <f>[9]Dezembro!$G$33</f>
        <v>47</v>
      </c>
      <c r="AE13" s="67">
        <f>[9]Dezembro!$G$34</f>
        <v>42</v>
      </c>
      <c r="AF13" s="67">
        <f>[9]Dezembro!$G$35</f>
        <v>43</v>
      </c>
      <c r="AG13" s="65">
        <f t="shared" si="2"/>
        <v>42</v>
      </c>
      <c r="AH13" s="66">
        <f t="shared" si="1"/>
        <v>52.12903225806452</v>
      </c>
    </row>
    <row r="14" spans="1:34" ht="17.100000000000001" customHeight="1" x14ac:dyDescent="0.2">
      <c r="A14" s="62" t="s">
        <v>50</v>
      </c>
      <c r="B14" s="67">
        <f>[10]Dezembro!$G$5</f>
        <v>47</v>
      </c>
      <c r="C14" s="67">
        <f>[10]Dezembro!$G$6</f>
        <v>64</v>
      </c>
      <c r="D14" s="67">
        <f>[10]Dezembro!$G$7</f>
        <v>75</v>
      </c>
      <c r="E14" s="67">
        <f>[10]Dezembro!$G$8</f>
        <v>53</v>
      </c>
      <c r="F14" s="67">
        <f>[10]Dezembro!$G$9</f>
        <v>54</v>
      </c>
      <c r="G14" s="67">
        <f>[10]Dezembro!$G$10</f>
        <v>50</v>
      </c>
      <c r="H14" s="67">
        <f>[10]Dezembro!$G$11</f>
        <v>61</v>
      </c>
      <c r="I14" s="67">
        <f>[10]Dezembro!$G$12</f>
        <v>67</v>
      </c>
      <c r="J14" s="67">
        <f>[10]Dezembro!$G$13</f>
        <v>59</v>
      </c>
      <c r="K14" s="67">
        <f>[10]Dezembro!$G$14</f>
        <v>52</v>
      </c>
      <c r="L14" s="67">
        <f>[10]Dezembro!$G$15</f>
        <v>53</v>
      </c>
      <c r="M14" s="67">
        <f>[10]Dezembro!$G$16</f>
        <v>66</v>
      </c>
      <c r="N14" s="67">
        <f>[10]Dezembro!$G$17</f>
        <v>55</v>
      </c>
      <c r="O14" s="67">
        <f>[10]Dezembro!$G$18</f>
        <v>41</v>
      </c>
      <c r="P14" s="67">
        <f>[10]Dezembro!$G$19</f>
        <v>51</v>
      </c>
      <c r="Q14" s="67">
        <f>[10]Dezembro!$G$20</f>
        <v>57</v>
      </c>
      <c r="R14" s="67">
        <f>[10]Dezembro!$G$21</f>
        <v>55</v>
      </c>
      <c r="S14" s="67">
        <f>[10]Dezembro!$G$22</f>
        <v>46</v>
      </c>
      <c r="T14" s="67">
        <f>[10]Dezembro!$G$23</f>
        <v>65</v>
      </c>
      <c r="U14" s="67">
        <f>[10]Dezembro!$G$24</f>
        <v>57</v>
      </c>
      <c r="V14" s="67">
        <f>[10]Dezembro!$G$25</f>
        <v>57</v>
      </c>
      <c r="W14" s="67">
        <f>[10]Dezembro!$G$26</f>
        <v>65</v>
      </c>
      <c r="X14" s="67">
        <f>[10]Dezembro!$G$27</f>
        <v>65</v>
      </c>
      <c r="Y14" s="67">
        <f>[10]Dezembro!$G$28</f>
        <v>53</v>
      </c>
      <c r="Z14" s="67">
        <f>[10]Dezembro!$G$29</f>
        <v>48</v>
      </c>
      <c r="AA14" s="67">
        <f>[10]Dezembro!$G$30</f>
        <v>35</v>
      </c>
      <c r="AB14" s="67">
        <f>[10]Dezembro!$G$31</f>
        <v>35</v>
      </c>
      <c r="AC14" s="67">
        <f>[10]Dezembro!$G$32</f>
        <v>28</v>
      </c>
      <c r="AD14" s="67">
        <f>[10]Dezembro!$G$33</f>
        <v>33</v>
      </c>
      <c r="AE14" s="67">
        <f>[10]Dezembro!$G$34</f>
        <v>39</v>
      </c>
      <c r="AF14" s="67">
        <f>[10]Dezembro!$G$35</f>
        <v>40</v>
      </c>
      <c r="AG14" s="65">
        <f>MIN(B14:AF14)</f>
        <v>28</v>
      </c>
      <c r="AH14" s="66">
        <f>AVERAGE(B14:AF14)</f>
        <v>52.451612903225808</v>
      </c>
    </row>
    <row r="15" spans="1:34" ht="17.100000000000001" customHeight="1" x14ac:dyDescent="0.2">
      <c r="A15" s="62" t="s">
        <v>6</v>
      </c>
      <c r="B15" s="67">
        <f>[11]Dezembro!$G$5</f>
        <v>55</v>
      </c>
      <c r="C15" s="67">
        <f>[11]Dezembro!$G$6</f>
        <v>69</v>
      </c>
      <c r="D15" s="67">
        <f>[11]Dezembro!$G$7</f>
        <v>54</v>
      </c>
      <c r="E15" s="67">
        <f>[11]Dezembro!$G$8</f>
        <v>57</v>
      </c>
      <c r="F15" s="67">
        <f>[11]Dezembro!$G$9</f>
        <v>47</v>
      </c>
      <c r="G15" s="67">
        <f>[11]Dezembro!$G$10</f>
        <v>52</v>
      </c>
      <c r="H15" s="67">
        <f>[11]Dezembro!$G$11</f>
        <v>51</v>
      </c>
      <c r="I15" s="67">
        <f>[11]Dezembro!$G$12</f>
        <v>48</v>
      </c>
      <c r="J15" s="67">
        <f>[11]Dezembro!$G$13</f>
        <v>61</v>
      </c>
      <c r="K15" s="67">
        <f>[11]Dezembro!$G$14</f>
        <v>52</v>
      </c>
      <c r="L15" s="67">
        <f>[11]Dezembro!$G$15</f>
        <v>48</v>
      </c>
      <c r="M15" s="67">
        <f>[11]Dezembro!$G$16</f>
        <v>63</v>
      </c>
      <c r="N15" s="67">
        <f>[11]Dezembro!$G$17</f>
        <v>51</v>
      </c>
      <c r="O15" s="67">
        <f>[11]Dezembro!$G$18</f>
        <v>41</v>
      </c>
      <c r="P15" s="67">
        <f>[11]Dezembro!$G$19</f>
        <v>47</v>
      </c>
      <c r="Q15" s="67">
        <f>[11]Dezembro!$G$20</f>
        <v>56</v>
      </c>
      <c r="R15" s="67">
        <f>[11]Dezembro!$G$21</f>
        <v>44</v>
      </c>
      <c r="S15" s="67">
        <f>[11]Dezembro!$G$22</f>
        <v>44</v>
      </c>
      <c r="T15" s="67">
        <f>[11]Dezembro!$G$23</f>
        <v>49</v>
      </c>
      <c r="U15" s="67">
        <f>[11]Dezembro!$G$24</f>
        <v>56</v>
      </c>
      <c r="V15" s="67">
        <f>[11]Dezembro!$G$25</f>
        <v>49</v>
      </c>
      <c r="W15" s="67">
        <f>[11]Dezembro!$G$26</f>
        <v>74</v>
      </c>
      <c r="X15" s="67">
        <f>[11]Dezembro!$G$27</f>
        <v>66</v>
      </c>
      <c r="Y15" s="67">
        <f>[11]Dezembro!$G$28</f>
        <v>58</v>
      </c>
      <c r="Z15" s="67">
        <f>[11]Dezembro!$G$29</f>
        <v>45</v>
      </c>
      <c r="AA15" s="67">
        <f>[11]Dezembro!$G$30</f>
        <v>42</v>
      </c>
      <c r="AB15" s="67">
        <f>[11]Dezembro!$G$31</f>
        <v>40</v>
      </c>
      <c r="AC15" s="67">
        <f>[11]Dezembro!$G$32</f>
        <v>48</v>
      </c>
      <c r="AD15" s="67">
        <f>[11]Dezembro!$G$33</f>
        <v>44</v>
      </c>
      <c r="AE15" s="67">
        <f>[11]Dezembro!$G$34</f>
        <v>41</v>
      </c>
      <c r="AF15" s="67">
        <f>[11]Dezembro!$G$35</f>
        <v>49</v>
      </c>
      <c r="AG15" s="65">
        <f t="shared" si="2"/>
        <v>40</v>
      </c>
      <c r="AH15" s="66">
        <f t="shared" si="1"/>
        <v>51.645161290322584</v>
      </c>
    </row>
    <row r="16" spans="1:34" ht="17.100000000000001" customHeight="1" x14ac:dyDescent="0.2">
      <c r="A16" s="62" t="s">
        <v>7</v>
      </c>
      <c r="B16" s="67">
        <f>[12]Dezembro!$G$5</f>
        <v>65</v>
      </c>
      <c r="C16" s="67">
        <f>[12]Dezembro!$G$6</f>
        <v>74</v>
      </c>
      <c r="D16" s="67">
        <f>[12]Dezembro!$G$7</f>
        <v>69</v>
      </c>
      <c r="E16" s="67">
        <f>[12]Dezembro!$G$8</f>
        <v>47</v>
      </c>
      <c r="F16" s="67">
        <f>[12]Dezembro!$G$9</f>
        <v>55</v>
      </c>
      <c r="G16" s="67">
        <f>[12]Dezembro!$G$10</f>
        <v>49</v>
      </c>
      <c r="H16" s="67">
        <f>[12]Dezembro!$G$11</f>
        <v>46</v>
      </c>
      <c r="I16" s="67">
        <f>[12]Dezembro!$G$12</f>
        <v>55</v>
      </c>
      <c r="J16" s="67">
        <f>[12]Dezembro!$G$13</f>
        <v>57</v>
      </c>
      <c r="K16" s="67">
        <f>[12]Dezembro!$G$14</f>
        <v>51</v>
      </c>
      <c r="L16" s="67">
        <f>[12]Dezembro!$G$15</f>
        <v>60</v>
      </c>
      <c r="M16" s="67">
        <f>[12]Dezembro!$G$16</f>
        <v>60</v>
      </c>
      <c r="N16" s="67">
        <f>[12]Dezembro!$G$17</f>
        <v>57</v>
      </c>
      <c r="O16" s="67">
        <f>[12]Dezembro!$G$18</f>
        <v>38</v>
      </c>
      <c r="P16" s="67">
        <f>[12]Dezembro!$G$19</f>
        <v>54</v>
      </c>
      <c r="Q16" s="67">
        <f>[12]Dezembro!$G$20</f>
        <v>50</v>
      </c>
      <c r="R16" s="67">
        <f>[12]Dezembro!$G$21</f>
        <v>61</v>
      </c>
      <c r="S16" s="67">
        <f>[12]Dezembro!$G$22</f>
        <v>62</v>
      </c>
      <c r="T16" s="67">
        <f>[12]Dezembro!$G$23</f>
        <v>47</v>
      </c>
      <c r="U16" s="67">
        <f>[12]Dezembro!$G$24</f>
        <v>53</v>
      </c>
      <c r="V16" s="67">
        <f>[12]Dezembro!$G$25</f>
        <v>54</v>
      </c>
      <c r="W16" s="67">
        <f>[12]Dezembro!$G$26</f>
        <v>85</v>
      </c>
      <c r="X16" s="67">
        <f>[12]Dezembro!$G$27</f>
        <v>59</v>
      </c>
      <c r="Y16" s="67">
        <f>[12]Dezembro!$G$28</f>
        <v>69</v>
      </c>
      <c r="Z16" s="67">
        <f>[12]Dezembro!$G$29</f>
        <v>53</v>
      </c>
      <c r="AA16" s="67">
        <f>[12]Dezembro!$G$30</f>
        <v>49</v>
      </c>
      <c r="AB16" s="67">
        <f>[12]Dezembro!$G$31</f>
        <v>48</v>
      </c>
      <c r="AC16" s="67">
        <f>[12]Dezembro!$G$32</f>
        <v>39</v>
      </c>
      <c r="AD16" s="67">
        <f>[12]Dezembro!$G$33</f>
        <v>43</v>
      </c>
      <c r="AE16" s="67">
        <f>[12]Dezembro!$G$34</f>
        <v>49</v>
      </c>
      <c r="AF16" s="67">
        <f>[12]Dezembro!$G$35</f>
        <v>52</v>
      </c>
      <c r="AG16" s="65">
        <f t="shared" si="2"/>
        <v>38</v>
      </c>
      <c r="AH16" s="66">
        <f t="shared" si="1"/>
        <v>55.161290322580648</v>
      </c>
    </row>
    <row r="17" spans="1:34" ht="17.100000000000001" customHeight="1" x14ac:dyDescent="0.2">
      <c r="A17" s="62" t="s">
        <v>8</v>
      </c>
      <c r="B17" s="67">
        <f>[13]Dezembro!$G$5</f>
        <v>69</v>
      </c>
      <c r="C17" s="67">
        <f>[13]Dezembro!$G$6</f>
        <v>66</v>
      </c>
      <c r="D17" s="67">
        <f>[13]Dezembro!$G$7</f>
        <v>61</v>
      </c>
      <c r="E17" s="67">
        <f>[13]Dezembro!$G$8</f>
        <v>47</v>
      </c>
      <c r="F17" s="67">
        <f>[13]Dezembro!$G$9</f>
        <v>49</v>
      </c>
      <c r="G17" s="67">
        <f>[13]Dezembro!$G$10</f>
        <v>44</v>
      </c>
      <c r="H17" s="67">
        <f>[13]Dezembro!$G$11</f>
        <v>43</v>
      </c>
      <c r="I17" s="67">
        <f>[13]Dezembro!$G$12</f>
        <v>51</v>
      </c>
      <c r="J17" s="67">
        <f>[13]Dezembro!$G$13</f>
        <v>49</v>
      </c>
      <c r="K17" s="67">
        <f>[13]Dezembro!$G$14</f>
        <v>59</v>
      </c>
      <c r="L17" s="67">
        <f>[13]Dezembro!$G$15</f>
        <v>50</v>
      </c>
      <c r="M17" s="67">
        <f>[13]Dezembro!$G$16</f>
        <v>61</v>
      </c>
      <c r="N17" s="67">
        <f>[13]Dezembro!$G$17</f>
        <v>47</v>
      </c>
      <c r="O17" s="67">
        <f>[13]Dezembro!$G$18</f>
        <v>40</v>
      </c>
      <c r="P17" s="67">
        <f>[13]Dezembro!$G$19</f>
        <v>52</v>
      </c>
      <c r="Q17" s="67">
        <f>[13]Dezembro!$G$20</f>
        <v>41</v>
      </c>
      <c r="R17" s="67">
        <f>[13]Dezembro!$G$21</f>
        <v>53</v>
      </c>
      <c r="S17" s="67">
        <f>[13]Dezembro!$G$22</f>
        <v>51</v>
      </c>
      <c r="T17" s="67">
        <f>[13]Dezembro!$G$23</f>
        <v>50</v>
      </c>
      <c r="U17" s="67">
        <f>[13]Dezembro!$G$24</f>
        <v>47</v>
      </c>
      <c r="V17" s="67">
        <f>[13]Dezembro!$G$25</f>
        <v>48</v>
      </c>
      <c r="W17" s="67">
        <f>[13]Dezembro!$G$26</f>
        <v>81</v>
      </c>
      <c r="X17" s="67">
        <f>[13]Dezembro!$G$27</f>
        <v>55</v>
      </c>
      <c r="Y17" s="67">
        <f>[13]Dezembro!$G$28</f>
        <v>64</v>
      </c>
      <c r="Z17" s="67">
        <f>[13]Dezembro!$G$29</f>
        <v>54</v>
      </c>
      <c r="AA17" s="67">
        <f>[13]Dezembro!$G$30</f>
        <v>56</v>
      </c>
      <c r="AB17" s="67">
        <f>[13]Dezembro!$G$31</f>
        <v>52</v>
      </c>
      <c r="AC17" s="67">
        <f>[13]Dezembro!$G$32</f>
        <v>35</v>
      </c>
      <c r="AD17" s="67">
        <f>[13]Dezembro!$G$33</f>
        <v>36</v>
      </c>
      <c r="AE17" s="67">
        <f>[13]Dezembro!$G$34</f>
        <v>45</v>
      </c>
      <c r="AF17" s="67">
        <f>[13]Dezembro!$G$35</f>
        <v>47</v>
      </c>
      <c r="AG17" s="65">
        <f>MIN(B17:AF17)</f>
        <v>35</v>
      </c>
      <c r="AH17" s="66">
        <f>AVERAGE(B17:AF17)</f>
        <v>51.70967741935484</v>
      </c>
    </row>
    <row r="18" spans="1:34" ht="17.100000000000001" customHeight="1" x14ac:dyDescent="0.2">
      <c r="A18" s="62" t="s">
        <v>9</v>
      </c>
      <c r="B18" s="67">
        <f>[14]Dezembro!$G$5</f>
        <v>56</v>
      </c>
      <c r="C18" s="67">
        <f>[14]Dezembro!$G$6</f>
        <v>60</v>
      </c>
      <c r="D18" s="67">
        <f>[14]Dezembro!$G$7</f>
        <v>68</v>
      </c>
      <c r="E18" s="67">
        <f>[14]Dezembro!$G$8</f>
        <v>43</v>
      </c>
      <c r="F18" s="67">
        <f>[14]Dezembro!$G$9</f>
        <v>46</v>
      </c>
      <c r="G18" s="67">
        <f>[14]Dezembro!$G$10</f>
        <v>47</v>
      </c>
      <c r="H18" s="67">
        <f>[14]Dezembro!$G$11</f>
        <v>39</v>
      </c>
      <c r="I18" s="67">
        <f>[14]Dezembro!$G$12</f>
        <v>56</v>
      </c>
      <c r="J18" s="67">
        <f>[14]Dezembro!$G$13</f>
        <v>58</v>
      </c>
      <c r="K18" s="67">
        <f>[14]Dezembro!$G$14</f>
        <v>53</v>
      </c>
      <c r="L18" s="67">
        <f>[14]Dezembro!$G$15</f>
        <v>54</v>
      </c>
      <c r="M18" s="67">
        <f>[14]Dezembro!$G$16</f>
        <v>52</v>
      </c>
      <c r="N18" s="67">
        <f>[14]Dezembro!$G$17</f>
        <v>51</v>
      </c>
      <c r="O18" s="67">
        <f>[14]Dezembro!$G$18</f>
        <v>37</v>
      </c>
      <c r="P18" s="67">
        <f>[14]Dezembro!$G$19</f>
        <v>48</v>
      </c>
      <c r="Q18" s="67">
        <f>[14]Dezembro!$G$20</f>
        <v>38</v>
      </c>
      <c r="R18" s="67">
        <f>[14]Dezembro!$G$21</f>
        <v>45</v>
      </c>
      <c r="S18" s="67">
        <f>[14]Dezembro!$G$22</f>
        <v>51</v>
      </c>
      <c r="T18" s="67">
        <f>[14]Dezembro!$G$23</f>
        <v>43</v>
      </c>
      <c r="U18" s="67">
        <f>[14]Dezembro!$G$24</f>
        <v>46</v>
      </c>
      <c r="V18" s="67">
        <f>[14]Dezembro!$G$25</f>
        <v>48</v>
      </c>
      <c r="W18" s="67">
        <f>[14]Dezembro!$G$26</f>
        <v>65</v>
      </c>
      <c r="X18" s="67">
        <f>[14]Dezembro!$G$27</f>
        <v>58</v>
      </c>
      <c r="Y18" s="67">
        <f>[14]Dezembro!$G$28</f>
        <v>63</v>
      </c>
      <c r="Z18" s="67">
        <f>[14]Dezembro!$G$29</f>
        <v>52</v>
      </c>
      <c r="AA18" s="67">
        <f>[14]Dezembro!$G$30</f>
        <v>41</v>
      </c>
      <c r="AB18" s="67">
        <f>[14]Dezembro!$G$31</f>
        <v>32</v>
      </c>
      <c r="AC18" s="67">
        <f>[14]Dezembro!$G$32</f>
        <v>37</v>
      </c>
      <c r="AD18" s="67">
        <f>[14]Dezembro!$G$33</f>
        <v>45</v>
      </c>
      <c r="AE18" s="67">
        <f>[14]Dezembro!$G$34</f>
        <v>48</v>
      </c>
      <c r="AF18" s="67">
        <f>[14]Dezembro!$G$35</f>
        <v>52</v>
      </c>
      <c r="AG18" s="65">
        <f t="shared" ref="AG18:AG30" si="7">MIN(B18:AF18)</f>
        <v>32</v>
      </c>
      <c r="AH18" s="66">
        <f t="shared" ref="AH18:AH29" si="8">AVERAGE(B18:AF18)</f>
        <v>49.41935483870968</v>
      </c>
    </row>
    <row r="19" spans="1:34" ht="17.100000000000001" customHeight="1" x14ac:dyDescent="0.2">
      <c r="A19" s="62" t="s">
        <v>49</v>
      </c>
      <c r="B19" s="67">
        <f>[15]Dezembro!$G$5</f>
        <v>60</v>
      </c>
      <c r="C19" s="67">
        <f>[15]Dezembro!$G$6</f>
        <v>61</v>
      </c>
      <c r="D19" s="67">
        <f>[15]Dezembro!$G$7</f>
        <v>58</v>
      </c>
      <c r="E19" s="67">
        <f>[15]Dezembro!$G$8</f>
        <v>43</v>
      </c>
      <c r="F19" s="67">
        <f>[15]Dezembro!$G$9</f>
        <v>48</v>
      </c>
      <c r="G19" s="67">
        <f>[15]Dezembro!$G$10</f>
        <v>43</v>
      </c>
      <c r="H19" s="67">
        <f>[15]Dezembro!$G$11</f>
        <v>51</v>
      </c>
      <c r="I19" s="67">
        <f>[15]Dezembro!$G$12</f>
        <v>44</v>
      </c>
      <c r="J19" s="67">
        <f>[15]Dezembro!$G$13</f>
        <v>61</v>
      </c>
      <c r="K19" s="67">
        <f>[15]Dezembro!$G$14</f>
        <v>58</v>
      </c>
      <c r="L19" s="67">
        <f>[15]Dezembro!$G$15</f>
        <v>44</v>
      </c>
      <c r="M19" s="67">
        <f>[15]Dezembro!$G$16</f>
        <v>59</v>
      </c>
      <c r="N19" s="67">
        <f>[15]Dezembro!$G$17</f>
        <v>50</v>
      </c>
      <c r="O19" s="67">
        <f>[15]Dezembro!$G$18</f>
        <v>39</v>
      </c>
      <c r="P19" s="67">
        <f>[15]Dezembro!$G$19</f>
        <v>40</v>
      </c>
      <c r="Q19" s="67">
        <f>[15]Dezembro!$G$20</f>
        <v>51</v>
      </c>
      <c r="R19" s="67">
        <f>[15]Dezembro!$G$21</f>
        <v>58</v>
      </c>
      <c r="S19" s="67">
        <f>[15]Dezembro!$G$22</f>
        <v>55</v>
      </c>
      <c r="T19" s="67">
        <f>[15]Dezembro!$G$23</f>
        <v>51</v>
      </c>
      <c r="U19" s="67">
        <f>[15]Dezembro!$G$24</f>
        <v>54</v>
      </c>
      <c r="V19" s="67">
        <f>[15]Dezembro!$G$25</f>
        <v>58</v>
      </c>
      <c r="W19" s="67">
        <f>[15]Dezembro!$G$26</f>
        <v>69</v>
      </c>
      <c r="X19" s="67">
        <f>[15]Dezembro!$G$27</f>
        <v>56</v>
      </c>
      <c r="Y19" s="67">
        <f>[15]Dezembro!$G$28</f>
        <v>58</v>
      </c>
      <c r="Z19" s="67">
        <f>[15]Dezembro!$G$29</f>
        <v>53</v>
      </c>
      <c r="AA19" s="67">
        <f>[15]Dezembro!$G$30</f>
        <v>45</v>
      </c>
      <c r="AB19" s="67">
        <f>[15]Dezembro!$G$31</f>
        <v>50</v>
      </c>
      <c r="AC19" s="67">
        <f>[15]Dezembro!$G$32</f>
        <v>38</v>
      </c>
      <c r="AD19" s="67">
        <f>[15]Dezembro!$G$33</f>
        <v>49</v>
      </c>
      <c r="AE19" s="67">
        <f>[15]Dezembro!$G$34</f>
        <v>46</v>
      </c>
      <c r="AF19" s="67">
        <f>[15]Dezembro!$G$35</f>
        <v>48</v>
      </c>
      <c r="AG19" s="65">
        <f t="shared" ref="AG19" si="9">MIN(B19:AF19)</f>
        <v>38</v>
      </c>
      <c r="AH19" s="66">
        <f t="shared" ref="AH19" si="10">AVERAGE(B19:AF19)</f>
        <v>51.548387096774192</v>
      </c>
    </row>
    <row r="20" spans="1:34" ht="17.100000000000001" customHeight="1" x14ac:dyDescent="0.2">
      <c r="A20" s="62" t="s">
        <v>10</v>
      </c>
      <c r="B20" s="67">
        <f>[16]Dezembro!$G$5</f>
        <v>65</v>
      </c>
      <c r="C20" s="67">
        <f>[16]Dezembro!$G$6</f>
        <v>72</v>
      </c>
      <c r="D20" s="67">
        <f>[16]Dezembro!$G$7</f>
        <v>64</v>
      </c>
      <c r="E20" s="67">
        <f>[16]Dezembro!$G$8</f>
        <v>44</v>
      </c>
      <c r="F20" s="67">
        <f>[16]Dezembro!$G$9</f>
        <v>46</v>
      </c>
      <c r="G20" s="67">
        <f>[16]Dezembro!$G$10</f>
        <v>40</v>
      </c>
      <c r="H20" s="67">
        <f>[16]Dezembro!$G$11</f>
        <v>39</v>
      </c>
      <c r="I20" s="67">
        <f>[16]Dezembro!$G$12</f>
        <v>48</v>
      </c>
      <c r="J20" s="67">
        <f>[16]Dezembro!$G$13</f>
        <v>50</v>
      </c>
      <c r="K20" s="67">
        <f>[16]Dezembro!$G$14</f>
        <v>47</v>
      </c>
      <c r="L20" s="67">
        <f>[16]Dezembro!$G$15</f>
        <v>53</v>
      </c>
      <c r="M20" s="67">
        <f>[16]Dezembro!$G$16</f>
        <v>51</v>
      </c>
      <c r="N20" s="67">
        <f>[16]Dezembro!$G$17</f>
        <v>47</v>
      </c>
      <c r="O20" s="67">
        <f>[16]Dezembro!$G$18</f>
        <v>38</v>
      </c>
      <c r="P20" s="67">
        <f>[16]Dezembro!$G$19</f>
        <v>46</v>
      </c>
      <c r="Q20" s="67">
        <f>[16]Dezembro!$G$20</f>
        <v>37</v>
      </c>
      <c r="R20" s="67">
        <f>[16]Dezembro!$G$21</f>
        <v>45</v>
      </c>
      <c r="S20" s="67">
        <f>[16]Dezembro!$G$22</f>
        <v>50</v>
      </c>
      <c r="T20" s="67">
        <f>[16]Dezembro!$G$23</f>
        <v>44</v>
      </c>
      <c r="U20" s="67">
        <f>[16]Dezembro!$G$24</f>
        <v>45</v>
      </c>
      <c r="V20" s="67">
        <f>[16]Dezembro!$G$25</f>
        <v>48</v>
      </c>
      <c r="W20" s="67">
        <f>[16]Dezembro!$G$26</f>
        <v>81</v>
      </c>
      <c r="X20" s="67">
        <f>[16]Dezembro!$G$27</f>
        <v>54</v>
      </c>
      <c r="Y20" s="67">
        <f>[16]Dezembro!$G$28</f>
        <v>64</v>
      </c>
      <c r="Z20" s="67">
        <f>[16]Dezembro!$G$29</f>
        <v>55</v>
      </c>
      <c r="AA20" s="67">
        <f>[16]Dezembro!$G$30</f>
        <v>47</v>
      </c>
      <c r="AB20" s="67">
        <f>[16]Dezembro!$G$31</f>
        <v>42</v>
      </c>
      <c r="AC20" s="67">
        <f>[16]Dezembro!$G$32</f>
        <v>40</v>
      </c>
      <c r="AD20" s="67">
        <f>[16]Dezembro!$G$33</f>
        <v>35</v>
      </c>
      <c r="AE20" s="67">
        <f>[16]Dezembro!$G$34</f>
        <v>48</v>
      </c>
      <c r="AF20" s="67">
        <f>[16]Dezembro!$G$35</f>
        <v>56</v>
      </c>
      <c r="AG20" s="65">
        <f t="shared" si="7"/>
        <v>35</v>
      </c>
      <c r="AH20" s="66">
        <f t="shared" si="8"/>
        <v>49.70967741935484</v>
      </c>
    </row>
    <row r="21" spans="1:34" ht="17.100000000000001" customHeight="1" x14ac:dyDescent="0.2">
      <c r="A21" s="62" t="s">
        <v>11</v>
      </c>
      <c r="B21" s="67">
        <f>[17]Dezembro!$G$5</f>
        <v>66</v>
      </c>
      <c r="C21" s="67">
        <f>[17]Dezembro!$G$6</f>
        <v>74</v>
      </c>
      <c r="D21" s="67">
        <f>[17]Dezembro!$G$7</f>
        <v>69</v>
      </c>
      <c r="E21" s="67">
        <f>[17]Dezembro!$G$8</f>
        <v>40</v>
      </c>
      <c r="F21" s="67">
        <f>[17]Dezembro!$G$9</f>
        <v>57</v>
      </c>
      <c r="G21" s="67">
        <f>[17]Dezembro!$G$10</f>
        <v>48</v>
      </c>
      <c r="H21" s="67">
        <f>[17]Dezembro!$G$11</f>
        <v>46</v>
      </c>
      <c r="I21" s="67">
        <f>[17]Dezembro!$G$12</f>
        <v>51</v>
      </c>
      <c r="J21" s="67">
        <f>[17]Dezembro!$G$13</f>
        <v>54</v>
      </c>
      <c r="K21" s="67">
        <f>[17]Dezembro!$G$14</f>
        <v>51</v>
      </c>
      <c r="L21" s="67">
        <f>[17]Dezembro!$G$15</f>
        <v>58</v>
      </c>
      <c r="M21" s="67">
        <f>[17]Dezembro!$G$16</f>
        <v>54</v>
      </c>
      <c r="N21" s="67">
        <f>[17]Dezembro!$G$17</f>
        <v>52</v>
      </c>
      <c r="O21" s="67">
        <f>[17]Dezembro!$G$18</f>
        <v>41</v>
      </c>
      <c r="P21" s="67">
        <f>[17]Dezembro!$G$19</f>
        <v>52</v>
      </c>
      <c r="Q21" s="67">
        <f>[17]Dezembro!$G$20</f>
        <v>50</v>
      </c>
      <c r="R21" s="67">
        <f>[17]Dezembro!$G$21</f>
        <v>63</v>
      </c>
      <c r="S21" s="67">
        <f>[17]Dezembro!$G$22</f>
        <v>52</v>
      </c>
      <c r="T21" s="67">
        <f>[17]Dezembro!$G$23</f>
        <v>52</v>
      </c>
      <c r="U21" s="67">
        <f>[17]Dezembro!$G$24</f>
        <v>54</v>
      </c>
      <c r="V21" s="67">
        <f>[17]Dezembro!$G$25</f>
        <v>56</v>
      </c>
      <c r="W21" s="67">
        <f>[17]Dezembro!$G$26</f>
        <v>82</v>
      </c>
      <c r="X21" s="67">
        <f>[17]Dezembro!$G$27</f>
        <v>59</v>
      </c>
      <c r="Y21" s="67">
        <f>[17]Dezembro!$G$28</f>
        <v>68</v>
      </c>
      <c r="Z21" s="67">
        <f>[17]Dezembro!$G$29</f>
        <v>50</v>
      </c>
      <c r="AA21" s="67">
        <f>[17]Dezembro!$G$30</f>
        <v>43</v>
      </c>
      <c r="AB21" s="67">
        <f>[17]Dezembro!$G$31</f>
        <v>42</v>
      </c>
      <c r="AC21" s="67">
        <f>[17]Dezembro!$G$32</f>
        <v>42</v>
      </c>
      <c r="AD21" s="67">
        <f>[17]Dezembro!$G$33</f>
        <v>45</v>
      </c>
      <c r="AE21" s="67">
        <f>[17]Dezembro!$G$34</f>
        <v>50</v>
      </c>
      <c r="AF21" s="67">
        <f>[17]Dezembro!$G$35</f>
        <v>49</v>
      </c>
      <c r="AG21" s="65">
        <f t="shared" si="7"/>
        <v>40</v>
      </c>
      <c r="AH21" s="66">
        <f t="shared" si="8"/>
        <v>53.87096774193548</v>
      </c>
    </row>
    <row r="22" spans="1:34" ht="17.100000000000001" customHeight="1" x14ac:dyDescent="0.2">
      <c r="A22" s="62" t="s">
        <v>12</v>
      </c>
      <c r="B22" s="67">
        <f>[18]Dezembro!$G$5</f>
        <v>60</v>
      </c>
      <c r="C22" s="67">
        <f>[18]Dezembro!$G$6</f>
        <v>53</v>
      </c>
      <c r="D22" s="67">
        <f>[18]Dezembro!$G$7</f>
        <v>53</v>
      </c>
      <c r="E22" s="67">
        <f>[18]Dezembro!$G$8</f>
        <v>44</v>
      </c>
      <c r="F22" s="67">
        <f>[18]Dezembro!$G$9</f>
        <v>49</v>
      </c>
      <c r="G22" s="67">
        <f>[18]Dezembro!$G$10</f>
        <v>43</v>
      </c>
      <c r="H22" s="67">
        <f>[18]Dezembro!$G$11</f>
        <v>47</v>
      </c>
      <c r="I22" s="67">
        <f>[18]Dezembro!$G$12</f>
        <v>50</v>
      </c>
      <c r="J22" s="67">
        <f>[18]Dezembro!$G$13</f>
        <v>65</v>
      </c>
      <c r="K22" s="67">
        <f>[18]Dezembro!$G$14</f>
        <v>53</v>
      </c>
      <c r="L22" s="67">
        <f>[18]Dezembro!$G$15</f>
        <v>54</v>
      </c>
      <c r="M22" s="67">
        <f>[18]Dezembro!$G$16</f>
        <v>65</v>
      </c>
      <c r="N22" s="67">
        <f>[18]Dezembro!$G$17</f>
        <v>55</v>
      </c>
      <c r="O22" s="67">
        <f>[18]Dezembro!$G$18</f>
        <v>51</v>
      </c>
      <c r="P22" s="67">
        <f>[18]Dezembro!$G$19</f>
        <v>42</v>
      </c>
      <c r="Q22" s="67">
        <f>[18]Dezembro!$G$20</f>
        <v>59</v>
      </c>
      <c r="R22" s="67">
        <f>[18]Dezembro!$G$21</f>
        <v>65</v>
      </c>
      <c r="S22" s="67">
        <f>[18]Dezembro!$G$22</f>
        <v>55</v>
      </c>
      <c r="T22" s="67">
        <f>[18]Dezembro!$G$23</f>
        <v>48</v>
      </c>
      <c r="U22" s="67">
        <f>[18]Dezembro!$G$24</f>
        <v>47</v>
      </c>
      <c r="V22" s="67">
        <f>[18]Dezembro!$G$25</f>
        <v>54</v>
      </c>
      <c r="W22" s="67">
        <f>[18]Dezembro!$G$26</f>
        <v>82</v>
      </c>
      <c r="X22" s="67">
        <f>[18]Dezembro!$G$27</f>
        <v>62</v>
      </c>
      <c r="Y22" s="67">
        <f>[18]Dezembro!$G$28</f>
        <v>56</v>
      </c>
      <c r="Z22" s="67">
        <f>[18]Dezembro!$G$29</f>
        <v>53</v>
      </c>
      <c r="AA22" s="67">
        <f>[18]Dezembro!$G$30</f>
        <v>49</v>
      </c>
      <c r="AB22" s="67">
        <f>[18]Dezembro!$G$31</f>
        <v>50</v>
      </c>
      <c r="AC22" s="67">
        <f>[18]Dezembro!$G$32</f>
        <v>44</v>
      </c>
      <c r="AD22" s="67">
        <f>[18]Dezembro!$G$33</f>
        <v>55</v>
      </c>
      <c r="AE22" s="67">
        <f>[18]Dezembro!$G$34</f>
        <v>52</v>
      </c>
      <c r="AF22" s="67">
        <f>[18]Dezembro!$G$35</f>
        <v>49</v>
      </c>
      <c r="AG22" s="65">
        <f t="shared" si="7"/>
        <v>42</v>
      </c>
      <c r="AH22" s="66">
        <f t="shared" si="8"/>
        <v>53.677419354838712</v>
      </c>
    </row>
    <row r="23" spans="1:34" ht="17.100000000000001" customHeight="1" x14ac:dyDescent="0.2">
      <c r="A23" s="62" t="s">
        <v>13</v>
      </c>
      <c r="B23" s="67">
        <f>[19]Dezembro!$G$5</f>
        <v>55</v>
      </c>
      <c r="C23" s="67">
        <f>[19]Dezembro!$G$6</f>
        <v>52</v>
      </c>
      <c r="D23" s="67">
        <f>[19]Dezembro!$G$7</f>
        <v>52</v>
      </c>
      <c r="E23" s="67">
        <f>[19]Dezembro!$G$8</f>
        <v>42</v>
      </c>
      <c r="F23" s="67">
        <f>[19]Dezembro!$G$9</f>
        <v>52</v>
      </c>
      <c r="G23" s="67">
        <f>[19]Dezembro!$G$10</f>
        <v>41</v>
      </c>
      <c r="H23" s="67">
        <f>[19]Dezembro!$G$11</f>
        <v>45</v>
      </c>
      <c r="I23" s="67">
        <f>[19]Dezembro!$G$12</f>
        <v>49</v>
      </c>
      <c r="J23" s="67">
        <f>[19]Dezembro!$G$13</f>
        <v>47</v>
      </c>
      <c r="K23" s="67">
        <f>[19]Dezembro!$G$14</f>
        <v>47</v>
      </c>
      <c r="L23" s="67">
        <f>[19]Dezembro!$G$15</f>
        <v>52</v>
      </c>
      <c r="M23" s="67">
        <f>[19]Dezembro!$G$16</f>
        <v>53</v>
      </c>
      <c r="N23" s="67">
        <f>[19]Dezembro!$G$17</f>
        <v>49</v>
      </c>
      <c r="O23" s="67">
        <f>[19]Dezembro!$G$18</f>
        <v>45</v>
      </c>
      <c r="P23" s="67">
        <f>[19]Dezembro!$G$19</f>
        <v>56</v>
      </c>
      <c r="Q23" s="67">
        <f>[19]Dezembro!$G$20</f>
        <v>45</v>
      </c>
      <c r="R23" s="67">
        <f>[19]Dezembro!$G$21</f>
        <v>54</v>
      </c>
      <c r="S23" s="67">
        <f>[19]Dezembro!$G$22</f>
        <v>40</v>
      </c>
      <c r="T23" s="67">
        <f>[19]Dezembro!$G$23</f>
        <v>47</v>
      </c>
      <c r="U23" s="67">
        <f>[19]Dezembro!$G$24</f>
        <v>41</v>
      </c>
      <c r="V23" s="67">
        <f>[19]Dezembro!$G$25</f>
        <v>49</v>
      </c>
      <c r="W23" s="67">
        <f>[19]Dezembro!$G$26</f>
        <v>72</v>
      </c>
      <c r="X23" s="67">
        <f>[19]Dezembro!$G$27</f>
        <v>61</v>
      </c>
      <c r="Y23" s="67">
        <f>[19]Dezembro!$G$28</f>
        <v>58</v>
      </c>
      <c r="Z23" s="67">
        <f>[19]Dezembro!$G$29</f>
        <v>46</v>
      </c>
      <c r="AA23" s="67">
        <f>[19]Dezembro!$G$30</f>
        <v>42</v>
      </c>
      <c r="AB23" s="67">
        <f>[19]Dezembro!$G$31</f>
        <v>33</v>
      </c>
      <c r="AC23" s="67">
        <f>[19]Dezembro!$G$32</f>
        <v>46</v>
      </c>
      <c r="AD23" s="67">
        <f>[19]Dezembro!$G$33</f>
        <v>46</v>
      </c>
      <c r="AE23" s="67">
        <f>[19]Dezembro!$G$34</f>
        <v>43</v>
      </c>
      <c r="AF23" s="67">
        <f>[19]Dezembro!$G$35</f>
        <v>42</v>
      </c>
      <c r="AG23" s="65">
        <f t="shared" si="7"/>
        <v>33</v>
      </c>
      <c r="AH23" s="66">
        <f t="shared" si="8"/>
        <v>48.451612903225808</v>
      </c>
    </row>
    <row r="24" spans="1:34" ht="17.100000000000001" customHeight="1" x14ac:dyDescent="0.2">
      <c r="A24" s="62" t="s">
        <v>14</v>
      </c>
      <c r="B24" s="67">
        <f>[20]Dezembro!$G$5</f>
        <v>49</v>
      </c>
      <c r="C24" s="67">
        <f>[20]Dezembro!$G$6</f>
        <v>51</v>
      </c>
      <c r="D24" s="67">
        <f>[20]Dezembro!$G$7</f>
        <v>52</v>
      </c>
      <c r="E24" s="67">
        <f>[20]Dezembro!$G$8</f>
        <v>43</v>
      </c>
      <c r="F24" s="67">
        <f>[20]Dezembro!$G$9</f>
        <v>47</v>
      </c>
      <c r="G24" s="67">
        <f>[20]Dezembro!$G$10</f>
        <v>49</v>
      </c>
      <c r="H24" s="67">
        <f>[20]Dezembro!$G$11</f>
        <v>55</v>
      </c>
      <c r="I24" s="67">
        <f>[20]Dezembro!$G$12</f>
        <v>52</v>
      </c>
      <c r="J24" s="67">
        <f>[20]Dezembro!$G$13</f>
        <v>51</v>
      </c>
      <c r="K24" s="67">
        <f>[20]Dezembro!$G$14</f>
        <v>55</v>
      </c>
      <c r="L24" s="67">
        <f>[20]Dezembro!$G$15</f>
        <v>51</v>
      </c>
      <c r="M24" s="67">
        <f>[20]Dezembro!$G$16</f>
        <v>49</v>
      </c>
      <c r="N24" s="67">
        <f>[20]Dezembro!$G$17</f>
        <v>55</v>
      </c>
      <c r="O24" s="67">
        <f>[20]Dezembro!$G$18</f>
        <v>41</v>
      </c>
      <c r="P24" s="67">
        <f>[20]Dezembro!$G$19</f>
        <v>49</v>
      </c>
      <c r="Q24" s="67">
        <f>[20]Dezembro!$G$20</f>
        <v>42</v>
      </c>
      <c r="R24" s="67">
        <f>[20]Dezembro!$G$21</f>
        <v>37</v>
      </c>
      <c r="S24" s="67">
        <f>[20]Dezembro!$G$22</f>
        <v>39</v>
      </c>
      <c r="T24" s="67">
        <f>[20]Dezembro!$G$23</f>
        <v>37</v>
      </c>
      <c r="U24" s="67">
        <f>[20]Dezembro!$G$24</f>
        <v>52</v>
      </c>
      <c r="V24" s="67">
        <f>[20]Dezembro!$G$25</f>
        <v>52</v>
      </c>
      <c r="W24" s="67">
        <f>[20]Dezembro!$G$26</f>
        <v>47</v>
      </c>
      <c r="X24" s="67">
        <f>[20]Dezembro!$G$27</f>
        <v>58</v>
      </c>
      <c r="Y24" s="67">
        <f>[20]Dezembro!$G$28</f>
        <v>63</v>
      </c>
      <c r="Z24" s="67">
        <f>[20]Dezembro!$G$29</f>
        <v>53</v>
      </c>
      <c r="AA24" s="67">
        <f>[20]Dezembro!$G$30</f>
        <v>29</v>
      </c>
      <c r="AB24" s="67">
        <f>[20]Dezembro!$G$31</f>
        <v>32</v>
      </c>
      <c r="AC24" s="67">
        <f>[20]Dezembro!$G$32</f>
        <v>25</v>
      </c>
      <c r="AD24" s="67">
        <f>[20]Dezembro!$G$33</f>
        <v>31</v>
      </c>
      <c r="AE24" s="67">
        <f>[20]Dezembro!$G$34</f>
        <v>31</v>
      </c>
      <c r="AF24" s="67">
        <f>[20]Dezembro!$G$35</f>
        <v>35</v>
      </c>
      <c r="AG24" s="65">
        <f t="shared" si="7"/>
        <v>25</v>
      </c>
      <c r="AH24" s="66">
        <f t="shared" si="8"/>
        <v>45.548387096774192</v>
      </c>
    </row>
    <row r="25" spans="1:34" ht="17.100000000000001" customHeight="1" x14ac:dyDescent="0.2">
      <c r="A25" s="62" t="s">
        <v>15</v>
      </c>
      <c r="B25" s="67">
        <f>[21]Dezembro!$G$5</f>
        <v>59</v>
      </c>
      <c r="C25" s="67">
        <f>[21]Dezembro!$G$6</f>
        <v>72</v>
      </c>
      <c r="D25" s="67">
        <f>[21]Dezembro!$G$7</f>
        <v>61</v>
      </c>
      <c r="E25" s="67">
        <f>[21]Dezembro!$G$8</f>
        <v>47</v>
      </c>
      <c r="F25" s="67">
        <f>[21]Dezembro!$G$9</f>
        <v>63</v>
      </c>
      <c r="G25" s="67">
        <f>[21]Dezembro!$G$10</f>
        <v>51</v>
      </c>
      <c r="H25" s="67">
        <f>[21]Dezembro!$G$11</f>
        <v>48</v>
      </c>
      <c r="I25" s="67">
        <f>[21]Dezembro!$G$12</f>
        <v>54</v>
      </c>
      <c r="J25" s="67">
        <f>[21]Dezembro!$G$13</f>
        <v>56</v>
      </c>
      <c r="K25" s="67">
        <f>[21]Dezembro!$G$14</f>
        <v>53</v>
      </c>
      <c r="L25" s="67">
        <f>[21]Dezembro!$G$15</f>
        <v>56</v>
      </c>
      <c r="M25" s="67">
        <f>[21]Dezembro!$G$16</f>
        <v>55</v>
      </c>
      <c r="N25" s="67">
        <f>[21]Dezembro!$G$17</f>
        <v>53</v>
      </c>
      <c r="O25" s="67">
        <f>[21]Dezembro!$G$18</f>
        <v>45</v>
      </c>
      <c r="P25" s="67">
        <f>[21]Dezembro!$G$19</f>
        <v>59</v>
      </c>
      <c r="Q25" s="67">
        <f>[21]Dezembro!$G$20</f>
        <v>57</v>
      </c>
      <c r="R25" s="67">
        <f>[21]Dezembro!$G$21</f>
        <v>59</v>
      </c>
      <c r="S25" s="67">
        <f>[21]Dezembro!$G$22</f>
        <v>64</v>
      </c>
      <c r="T25" s="67">
        <f>[21]Dezembro!$G$23</f>
        <v>46</v>
      </c>
      <c r="U25" s="67">
        <f>[21]Dezembro!$G$24</f>
        <v>52</v>
      </c>
      <c r="V25" s="67">
        <f>[21]Dezembro!$G$25</f>
        <v>59</v>
      </c>
      <c r="W25" s="67">
        <f>[21]Dezembro!$G$26</f>
        <v>81</v>
      </c>
      <c r="X25" s="67">
        <f>[21]Dezembro!$G$27</f>
        <v>59</v>
      </c>
      <c r="Y25" s="67">
        <f>[21]Dezembro!$G$28</f>
        <v>71</v>
      </c>
      <c r="Z25" s="67">
        <f>[21]Dezembro!$G$29</f>
        <v>52</v>
      </c>
      <c r="AA25" s="67">
        <f>[21]Dezembro!$G$30</f>
        <v>43</v>
      </c>
      <c r="AB25" s="67">
        <f>[21]Dezembro!$G$31</f>
        <v>58</v>
      </c>
      <c r="AC25" s="67">
        <f>[21]Dezembro!$G$32</f>
        <v>38</v>
      </c>
      <c r="AD25" s="67">
        <f>[21]Dezembro!$G$33</f>
        <v>43</v>
      </c>
      <c r="AE25" s="67">
        <f>[21]Dezembro!$G$34</f>
        <v>51</v>
      </c>
      <c r="AF25" s="67">
        <f>[21]Dezembro!$G$35</f>
        <v>50</v>
      </c>
      <c r="AG25" s="65">
        <f t="shared" si="7"/>
        <v>38</v>
      </c>
      <c r="AH25" s="66">
        <f t="shared" si="8"/>
        <v>55.322580645161288</v>
      </c>
    </row>
    <row r="26" spans="1:34" ht="17.100000000000001" customHeight="1" x14ac:dyDescent="0.2">
      <c r="A26" s="62" t="s">
        <v>62</v>
      </c>
      <c r="B26" s="67">
        <f>[22]Dezembro!$G$5</f>
        <v>63</v>
      </c>
      <c r="C26" s="67">
        <f>[22]Dezembro!$G$6</f>
        <v>67</v>
      </c>
      <c r="D26" s="67">
        <f>[22]Dezembro!$G$7</f>
        <v>61</v>
      </c>
      <c r="E26" s="67">
        <f>[22]Dezembro!$G$8</f>
        <v>40</v>
      </c>
      <c r="F26" s="67">
        <f>[22]Dezembro!$G$9</f>
        <v>34</v>
      </c>
      <c r="G26" s="67">
        <f>[22]Dezembro!$G$10</f>
        <v>36</v>
      </c>
      <c r="H26" s="67">
        <f>[22]Dezembro!$G$11</f>
        <v>42</v>
      </c>
      <c r="I26" s="67">
        <f>[22]Dezembro!$G$12</f>
        <v>45</v>
      </c>
      <c r="J26" s="67">
        <f>[22]Dezembro!$G$13</f>
        <v>47</v>
      </c>
      <c r="K26" s="67">
        <f>[22]Dezembro!$G$14</f>
        <v>41</v>
      </c>
      <c r="L26" s="64">
        <f>[22]Dezembro!$G$15</f>
        <v>42</v>
      </c>
      <c r="M26" s="64">
        <f>[22]Dezembro!$G$16</f>
        <v>46</v>
      </c>
      <c r="N26" s="64">
        <f>[22]Dezembro!$G$17</f>
        <v>47</v>
      </c>
      <c r="O26" s="64">
        <f>[22]Dezembro!$G$18</f>
        <v>47</v>
      </c>
      <c r="P26" s="64">
        <f>[22]Dezembro!$G$19</f>
        <v>36</v>
      </c>
      <c r="Q26" s="64">
        <f>[22]Dezembro!$G$20</f>
        <v>44</v>
      </c>
      <c r="R26" s="67">
        <f>[22]Dezembro!$G$21</f>
        <v>41</v>
      </c>
      <c r="S26" s="67">
        <f>[22]Dezembro!$G$22</f>
        <v>59</v>
      </c>
      <c r="T26" s="67">
        <f>[22]Dezembro!$G$23</f>
        <v>46</v>
      </c>
      <c r="U26" s="67">
        <f>[22]Dezembro!$G$24</f>
        <v>47</v>
      </c>
      <c r="V26" s="67">
        <f>[22]Dezembro!$G$25</f>
        <v>56</v>
      </c>
      <c r="W26" s="67">
        <f>[22]Dezembro!$G$26</f>
        <v>66</v>
      </c>
      <c r="X26" s="67">
        <f>[22]Dezembro!$G$27</f>
        <v>45</v>
      </c>
      <c r="Y26" s="67">
        <f>[22]Dezembro!$G$28</f>
        <v>40</v>
      </c>
      <c r="Z26" s="67">
        <f>[22]Dezembro!$G$29</f>
        <v>42</v>
      </c>
      <c r="AA26" s="67">
        <f>[22]Dezembro!$G$30</f>
        <v>35</v>
      </c>
      <c r="AB26" s="67">
        <f>[22]Dezembro!$G$31</f>
        <v>39</v>
      </c>
      <c r="AC26" s="64">
        <f>[22]Dezembro!$G$32</f>
        <v>38</v>
      </c>
      <c r="AD26" s="64">
        <f>[22]Dezembro!$G$33</f>
        <v>34</v>
      </c>
      <c r="AE26" s="64">
        <f>[22]Dezembro!$G$34</f>
        <v>33</v>
      </c>
      <c r="AF26" s="64">
        <f>[22]Dezembro!$G$35</f>
        <v>34</v>
      </c>
      <c r="AG26" s="65">
        <f t="shared" si="7"/>
        <v>33</v>
      </c>
      <c r="AH26" s="66">
        <f t="shared" si="8"/>
        <v>44.935483870967744</v>
      </c>
    </row>
    <row r="27" spans="1:34" ht="17.100000000000001" customHeight="1" x14ac:dyDescent="0.2">
      <c r="A27" s="62" t="s">
        <v>17</v>
      </c>
      <c r="B27" s="67">
        <f>[23]Dezembro!$G$5</f>
        <v>58</v>
      </c>
      <c r="C27" s="67">
        <f>[23]Dezembro!$G$6</f>
        <v>82</v>
      </c>
      <c r="D27" s="67">
        <f>[23]Dezembro!$G$7</f>
        <v>67</v>
      </c>
      <c r="E27" s="67">
        <f>[23]Dezembro!$G$8</f>
        <v>48</v>
      </c>
      <c r="F27" s="67">
        <f>[23]Dezembro!$G$9</f>
        <v>53</v>
      </c>
      <c r="G27" s="67">
        <f>[23]Dezembro!$G$10</f>
        <v>46</v>
      </c>
      <c r="H27" s="67">
        <f>[23]Dezembro!$G$11</f>
        <v>44</v>
      </c>
      <c r="I27" s="67">
        <f>[23]Dezembro!$G$12</f>
        <v>44</v>
      </c>
      <c r="J27" s="67">
        <f>[23]Dezembro!$G$13</f>
        <v>57</v>
      </c>
      <c r="K27" s="67">
        <f>[23]Dezembro!$G$14</f>
        <v>49</v>
      </c>
      <c r="L27" s="67">
        <f>[23]Dezembro!$G$15</f>
        <v>52</v>
      </c>
      <c r="M27" s="67">
        <f>[23]Dezembro!$G$16</f>
        <v>52</v>
      </c>
      <c r="N27" s="67">
        <f>[23]Dezembro!$G$17</f>
        <v>62</v>
      </c>
      <c r="O27" s="67">
        <f>[23]Dezembro!$G$18</f>
        <v>47</v>
      </c>
      <c r="P27" s="67">
        <f>[23]Dezembro!$G$19</f>
        <v>50</v>
      </c>
      <c r="Q27" s="67">
        <f>[23]Dezembro!$G$20</f>
        <v>45</v>
      </c>
      <c r="R27" s="67">
        <f>[23]Dezembro!$G$21</f>
        <v>54</v>
      </c>
      <c r="S27" s="67">
        <f>[23]Dezembro!$G$22</f>
        <v>59</v>
      </c>
      <c r="T27" s="67">
        <f>[23]Dezembro!$G$23</f>
        <v>50</v>
      </c>
      <c r="U27" s="67">
        <f>[23]Dezembro!$G$24</f>
        <v>52</v>
      </c>
      <c r="V27" s="67">
        <f>[23]Dezembro!$G$25</f>
        <v>52</v>
      </c>
      <c r="W27" s="67">
        <f>[23]Dezembro!$G$26</f>
        <v>83</v>
      </c>
      <c r="X27" s="67">
        <f>[23]Dezembro!$G$27</f>
        <v>62</v>
      </c>
      <c r="Y27" s="67">
        <f>[23]Dezembro!$G$28</f>
        <v>64</v>
      </c>
      <c r="Z27" s="67">
        <f>[23]Dezembro!$G$29</f>
        <v>52</v>
      </c>
      <c r="AA27" s="67">
        <f>[23]Dezembro!$G$30</f>
        <v>52</v>
      </c>
      <c r="AB27" s="67">
        <f>[23]Dezembro!$G$31</f>
        <v>46</v>
      </c>
      <c r="AC27" s="67">
        <f>[23]Dezembro!$G$32</f>
        <v>45</v>
      </c>
      <c r="AD27" s="67">
        <f>[23]Dezembro!$G$33</f>
        <v>49</v>
      </c>
      <c r="AE27" s="67">
        <f>[23]Dezembro!$G$34</f>
        <v>54</v>
      </c>
      <c r="AF27" s="67">
        <f>[23]Dezembro!$G$35</f>
        <v>48</v>
      </c>
      <c r="AG27" s="65">
        <f t="shared" si="7"/>
        <v>44</v>
      </c>
      <c r="AH27" s="66">
        <f t="shared" si="8"/>
        <v>54.12903225806452</v>
      </c>
    </row>
    <row r="28" spans="1:34" ht="17.100000000000001" customHeight="1" x14ac:dyDescent="0.2">
      <c r="A28" s="62" t="s">
        <v>18</v>
      </c>
      <c r="B28" s="67" t="str">
        <f>[24]Dezembro!$G$5</f>
        <v>*</v>
      </c>
      <c r="C28" s="67" t="str">
        <f>[24]Dezembro!$G$6</f>
        <v>*</v>
      </c>
      <c r="D28" s="67" t="str">
        <f>[24]Dezembro!$G$7</f>
        <v>*</v>
      </c>
      <c r="E28" s="67" t="str">
        <f>[24]Dezembro!$G$8</f>
        <v>*</v>
      </c>
      <c r="F28" s="67" t="str">
        <f>[24]Dezembro!$G$9</f>
        <v>*</v>
      </c>
      <c r="G28" s="67" t="str">
        <f>[24]Dezembro!$G$10</f>
        <v>*</v>
      </c>
      <c r="H28" s="67" t="str">
        <f>[24]Dezembro!$G$11</f>
        <v>*</v>
      </c>
      <c r="I28" s="67" t="str">
        <f>[24]Dezembro!$G$12</f>
        <v>*</v>
      </c>
      <c r="J28" s="67" t="str">
        <f>[24]Dezembro!$G$13</f>
        <v>*</v>
      </c>
      <c r="K28" s="67" t="str">
        <f>[24]Dezembro!$G$14</f>
        <v>*</v>
      </c>
      <c r="L28" s="67" t="str">
        <f>[24]Dezembro!$G$15</f>
        <v>*</v>
      </c>
      <c r="M28" s="67" t="str">
        <f>[24]Dezembro!$G$16</f>
        <v>*</v>
      </c>
      <c r="N28" s="67" t="str">
        <f>[24]Dezembro!$G$17</f>
        <v>*</v>
      </c>
      <c r="O28" s="67" t="str">
        <f>[24]Dezembro!$G$18</f>
        <v>*</v>
      </c>
      <c r="P28" s="67" t="str">
        <f>[24]Dezembro!$G$19</f>
        <v>*</v>
      </c>
      <c r="Q28" s="67" t="str">
        <f>[24]Dezembro!$G$20</f>
        <v>*</v>
      </c>
      <c r="R28" s="67" t="str">
        <f>[24]Dezembro!$G$21</f>
        <v>*</v>
      </c>
      <c r="S28" s="67" t="str">
        <f>[24]Dezembro!$G$22</f>
        <v>*</v>
      </c>
      <c r="T28" s="67" t="str">
        <f>[24]Dezembro!$G$23</f>
        <v>*</v>
      </c>
      <c r="U28" s="67" t="str">
        <f>[24]Dezembro!$G$24</f>
        <v>*</v>
      </c>
      <c r="V28" s="67" t="str">
        <f>[24]Dezembro!$G$25</f>
        <v>*</v>
      </c>
      <c r="W28" s="67" t="str">
        <f>[24]Dezembro!$G$26</f>
        <v>*</v>
      </c>
      <c r="X28" s="67" t="str">
        <f>[24]Dezembro!$G$27</f>
        <v>*</v>
      </c>
      <c r="Y28" s="67" t="str">
        <f>[24]Dezembro!$G$28</f>
        <v>*</v>
      </c>
      <c r="Z28" s="67">
        <f>[24]Dezembro!$G$29</f>
        <v>77</v>
      </c>
      <c r="AA28" s="67" t="str">
        <f>[24]Dezembro!$G$30</f>
        <v>*</v>
      </c>
      <c r="AB28" s="67" t="str">
        <f>[24]Dezembro!$G$31</f>
        <v>*</v>
      </c>
      <c r="AC28" s="67" t="str">
        <f>[24]Dezembro!$G$32</f>
        <v>*</v>
      </c>
      <c r="AD28" s="67" t="str">
        <f>[24]Dezembro!$G$33</f>
        <v>*</v>
      </c>
      <c r="AE28" s="67" t="str">
        <f>[24]Dezembro!$G$34</f>
        <v>*</v>
      </c>
      <c r="AF28" s="67" t="str">
        <f>[24]Dezembro!$G$35</f>
        <v>*</v>
      </c>
      <c r="AG28" s="65" t="s">
        <v>63</v>
      </c>
      <c r="AH28" s="66" t="s">
        <v>63</v>
      </c>
    </row>
    <row r="29" spans="1:34" ht="17.100000000000001" customHeight="1" x14ac:dyDescent="0.2">
      <c r="A29" s="62" t="s">
        <v>19</v>
      </c>
      <c r="B29" s="67">
        <f>[25]Dezembro!$G$5</f>
        <v>72</v>
      </c>
      <c r="C29" s="67">
        <f>[25]Dezembro!$G$6</f>
        <v>73</v>
      </c>
      <c r="D29" s="67">
        <f>[25]Dezembro!$G$7</f>
        <v>62</v>
      </c>
      <c r="E29" s="67">
        <f>[25]Dezembro!$G$8</f>
        <v>42</v>
      </c>
      <c r="F29" s="67">
        <f>[25]Dezembro!$G$9</f>
        <v>49</v>
      </c>
      <c r="G29" s="67">
        <f>[25]Dezembro!$G$10</f>
        <v>39</v>
      </c>
      <c r="H29" s="67">
        <f>[25]Dezembro!$G$11</f>
        <v>41</v>
      </c>
      <c r="I29" s="67">
        <f>[25]Dezembro!$G$12</f>
        <v>48</v>
      </c>
      <c r="J29" s="67">
        <f>[25]Dezembro!$G$13</f>
        <v>55</v>
      </c>
      <c r="K29" s="67">
        <f>[25]Dezembro!$G$14</f>
        <v>56</v>
      </c>
      <c r="L29" s="67">
        <f>[25]Dezembro!$G$15</f>
        <v>46</v>
      </c>
      <c r="M29" s="67">
        <f>[25]Dezembro!$G$16</f>
        <v>50</v>
      </c>
      <c r="N29" s="67">
        <f>[25]Dezembro!$G$17</f>
        <v>51</v>
      </c>
      <c r="O29" s="67">
        <f>[25]Dezembro!$G$18</f>
        <v>45</v>
      </c>
      <c r="P29" s="67">
        <f>[25]Dezembro!$G$19</f>
        <v>51</v>
      </c>
      <c r="Q29" s="67">
        <f>[25]Dezembro!$G$20</f>
        <v>45</v>
      </c>
      <c r="R29" s="67">
        <f>[25]Dezembro!$G$21</f>
        <v>60</v>
      </c>
      <c r="S29" s="67">
        <f>[25]Dezembro!$G$22</f>
        <v>58</v>
      </c>
      <c r="T29" s="67">
        <f>[25]Dezembro!$G$23</f>
        <v>48</v>
      </c>
      <c r="U29" s="67">
        <f>[25]Dezembro!$G$24</f>
        <v>46</v>
      </c>
      <c r="V29" s="67">
        <f>[25]Dezembro!$G$25</f>
        <v>52</v>
      </c>
      <c r="W29" s="67">
        <f>[25]Dezembro!$G$26</f>
        <v>67</v>
      </c>
      <c r="X29" s="67">
        <f>[25]Dezembro!$G$27</f>
        <v>59</v>
      </c>
      <c r="Y29" s="67">
        <f>[25]Dezembro!$G$28</f>
        <v>68</v>
      </c>
      <c r="Z29" s="67">
        <f>[25]Dezembro!$G$29</f>
        <v>53</v>
      </c>
      <c r="AA29" s="67">
        <f>[25]Dezembro!$G$30</f>
        <v>42</v>
      </c>
      <c r="AB29" s="67">
        <f>[25]Dezembro!$G$31</f>
        <v>57</v>
      </c>
      <c r="AC29" s="67">
        <f>[25]Dezembro!$G$32</f>
        <v>37</v>
      </c>
      <c r="AD29" s="67">
        <f>[25]Dezembro!$G$33</f>
        <v>43</v>
      </c>
      <c r="AE29" s="67">
        <f>[25]Dezembro!$G$34</f>
        <v>42</v>
      </c>
      <c r="AF29" s="67">
        <f>[25]Dezembro!$G$35</f>
        <v>42</v>
      </c>
      <c r="AG29" s="65">
        <f t="shared" si="7"/>
        <v>37</v>
      </c>
      <c r="AH29" s="66">
        <f t="shared" si="8"/>
        <v>51.58064516129032</v>
      </c>
    </row>
    <row r="30" spans="1:34" ht="17.100000000000001" customHeight="1" x14ac:dyDescent="0.2">
      <c r="A30" s="62" t="s">
        <v>31</v>
      </c>
      <c r="B30" s="67">
        <f>[26]Dezembro!$G$5</f>
        <v>59</v>
      </c>
      <c r="C30" s="67">
        <f>[26]Dezembro!$G$6</f>
        <v>77</v>
      </c>
      <c r="D30" s="67">
        <f>[26]Dezembro!$G$7</f>
        <v>61</v>
      </c>
      <c r="E30" s="67">
        <f>[26]Dezembro!$G$8</f>
        <v>51</v>
      </c>
      <c r="F30" s="67">
        <f>[26]Dezembro!$G$9</f>
        <v>52</v>
      </c>
      <c r="G30" s="67">
        <f>[26]Dezembro!$G$10</f>
        <v>45</v>
      </c>
      <c r="H30" s="67">
        <f>[26]Dezembro!$G$11</f>
        <v>47</v>
      </c>
      <c r="I30" s="67">
        <f>[26]Dezembro!$G$12</f>
        <v>53</v>
      </c>
      <c r="J30" s="67">
        <f>[26]Dezembro!$G$13</f>
        <v>63</v>
      </c>
      <c r="K30" s="67">
        <f>[26]Dezembro!$G$14</f>
        <v>52</v>
      </c>
      <c r="L30" s="67">
        <f>[26]Dezembro!$G$15</f>
        <v>57</v>
      </c>
      <c r="M30" s="67">
        <f>[26]Dezembro!$G$16</f>
        <v>62</v>
      </c>
      <c r="N30" s="67">
        <f>[26]Dezembro!$G$17</f>
        <v>58</v>
      </c>
      <c r="O30" s="67">
        <f>[26]Dezembro!$G$18</f>
        <v>54</v>
      </c>
      <c r="P30" s="67">
        <f>[26]Dezembro!$G$19</f>
        <v>49</v>
      </c>
      <c r="Q30" s="67">
        <f>[26]Dezembro!$G$20</f>
        <v>49</v>
      </c>
      <c r="R30" s="67">
        <f>[26]Dezembro!$G$21</f>
        <v>65</v>
      </c>
      <c r="S30" s="67">
        <f>[26]Dezembro!$G$22</f>
        <v>53</v>
      </c>
      <c r="T30" s="67">
        <f>[26]Dezembro!$G$23</f>
        <v>51</v>
      </c>
      <c r="U30" s="67">
        <f>[26]Dezembro!$G$24</f>
        <v>70</v>
      </c>
      <c r="V30" s="67">
        <f>[26]Dezembro!$G$25</f>
        <v>61</v>
      </c>
      <c r="W30" s="67">
        <f>[26]Dezembro!$G$26</f>
        <v>80</v>
      </c>
      <c r="X30" s="67">
        <f>[26]Dezembro!$G$27</f>
        <v>65</v>
      </c>
      <c r="Y30" s="67">
        <f>[26]Dezembro!$G$28</f>
        <v>62</v>
      </c>
      <c r="Z30" s="67">
        <f>[26]Dezembro!$G$29</f>
        <v>57</v>
      </c>
      <c r="AA30" s="67">
        <f>[26]Dezembro!$G$30</f>
        <v>46</v>
      </c>
      <c r="AB30" s="67">
        <f>[26]Dezembro!$G$31</f>
        <v>46</v>
      </c>
      <c r="AC30" s="67">
        <f>[26]Dezembro!$G$32</f>
        <v>41</v>
      </c>
      <c r="AD30" s="67">
        <f>[26]Dezembro!$G$33</f>
        <v>46</v>
      </c>
      <c r="AE30" s="67">
        <f>[26]Dezembro!$G$34</f>
        <v>50</v>
      </c>
      <c r="AF30" s="67">
        <f>[26]Dezembro!$G$35</f>
        <v>46</v>
      </c>
      <c r="AG30" s="65">
        <f t="shared" si="7"/>
        <v>41</v>
      </c>
      <c r="AH30" s="66">
        <f>AVERAGE(B30:AF30)</f>
        <v>55.741935483870968</v>
      </c>
    </row>
    <row r="31" spans="1:34" ht="17.100000000000001" customHeight="1" x14ac:dyDescent="0.2">
      <c r="A31" s="62" t="s">
        <v>51</v>
      </c>
      <c r="B31" s="67">
        <f>[27]Dezembro!$G$5</f>
        <v>44</v>
      </c>
      <c r="C31" s="67">
        <f>[27]Dezembro!$G$6</f>
        <v>79</v>
      </c>
      <c r="D31" s="67">
        <f>[27]Dezembro!$G$7</f>
        <v>64</v>
      </c>
      <c r="E31" s="67">
        <f>[27]Dezembro!$G$8</f>
        <v>60</v>
      </c>
      <c r="F31" s="67">
        <f>[27]Dezembro!$G$9</f>
        <v>57</v>
      </c>
      <c r="G31" s="67">
        <f>[27]Dezembro!$G$10</f>
        <v>58</v>
      </c>
      <c r="H31" s="67">
        <f>[27]Dezembro!$G$11</f>
        <v>54</v>
      </c>
      <c r="I31" s="67">
        <f>[27]Dezembro!$G$12</f>
        <v>60</v>
      </c>
      <c r="J31" s="67">
        <f>[27]Dezembro!$G$13</f>
        <v>68</v>
      </c>
      <c r="K31" s="67">
        <f>[27]Dezembro!$G$14</f>
        <v>59</v>
      </c>
      <c r="L31" s="67">
        <f>[27]Dezembro!$G$15</f>
        <v>62</v>
      </c>
      <c r="M31" s="67">
        <f>[27]Dezembro!$G$16</f>
        <v>68</v>
      </c>
      <c r="N31" s="67">
        <f>[27]Dezembro!$G$17</f>
        <v>57</v>
      </c>
      <c r="O31" s="67">
        <f>[27]Dezembro!$G$18</f>
        <v>57</v>
      </c>
      <c r="P31" s="67">
        <f>[27]Dezembro!$G$19</f>
        <v>59</v>
      </c>
      <c r="Q31" s="67">
        <f>[27]Dezembro!$G$20</f>
        <v>57</v>
      </c>
      <c r="R31" s="67">
        <f>[27]Dezembro!$G$21</f>
        <v>72</v>
      </c>
      <c r="S31" s="67">
        <f>[27]Dezembro!$G$22</f>
        <v>63</v>
      </c>
      <c r="T31" s="67">
        <f>[27]Dezembro!$G$23</f>
        <v>57</v>
      </c>
      <c r="U31" s="67">
        <f>[27]Dezembro!$G$24</f>
        <v>65</v>
      </c>
      <c r="V31" s="67">
        <f>[27]Dezembro!$G$25</f>
        <v>59</v>
      </c>
      <c r="W31" s="67">
        <f>[27]Dezembro!$G$26</f>
        <v>81</v>
      </c>
      <c r="X31" s="67">
        <f>[27]Dezembro!$G$27</f>
        <v>70</v>
      </c>
      <c r="Y31" s="67">
        <f>[27]Dezembro!$G$28</f>
        <v>66</v>
      </c>
      <c r="Z31" s="67">
        <f>[27]Dezembro!$G$29</f>
        <v>50</v>
      </c>
      <c r="AA31" s="67">
        <f>[27]Dezembro!$G$30</f>
        <v>52</v>
      </c>
      <c r="AB31" s="67">
        <f>[27]Dezembro!$G$31</f>
        <v>35</v>
      </c>
      <c r="AC31" s="67">
        <f>[27]Dezembro!$G$32</f>
        <v>32</v>
      </c>
      <c r="AD31" s="67">
        <f>[27]Dezembro!$G$33</f>
        <v>46</v>
      </c>
      <c r="AE31" s="67">
        <f>[27]Dezembro!$G$34</f>
        <v>46</v>
      </c>
      <c r="AF31" s="67">
        <f>[27]Dezembro!$G$35</f>
        <v>52</v>
      </c>
      <c r="AG31" s="65">
        <f>MIN(B31:AF31)</f>
        <v>32</v>
      </c>
      <c r="AH31" s="66">
        <f>AVERAGE(B31:AF31)</f>
        <v>58.354838709677416</v>
      </c>
    </row>
    <row r="32" spans="1:34" ht="17.100000000000001" customHeight="1" x14ac:dyDescent="0.2">
      <c r="A32" s="62" t="s">
        <v>20</v>
      </c>
      <c r="B32" s="67">
        <f>[28]Dezembro!$G$5</f>
        <v>44</v>
      </c>
      <c r="C32" s="67">
        <f>[28]Dezembro!$G$6</f>
        <v>48</v>
      </c>
      <c r="D32" s="67">
        <f>[28]Dezembro!$G$7</f>
        <v>52</v>
      </c>
      <c r="E32" s="67">
        <f>[28]Dezembro!$G$8</f>
        <v>48</v>
      </c>
      <c r="F32" s="67">
        <f>[28]Dezembro!$G$9</f>
        <v>52</v>
      </c>
      <c r="G32" s="67">
        <f>[28]Dezembro!$G$10</f>
        <v>46</v>
      </c>
      <c r="H32" s="67">
        <f>[28]Dezembro!$G$11</f>
        <v>39</v>
      </c>
      <c r="I32" s="67">
        <f>[28]Dezembro!$G$12</f>
        <v>43</v>
      </c>
      <c r="J32" s="67">
        <f>[28]Dezembro!$G$13</f>
        <v>45</v>
      </c>
      <c r="K32" s="67">
        <f>[28]Dezembro!$G$14</f>
        <v>58</v>
      </c>
      <c r="L32" s="67">
        <f>[28]Dezembro!$G$15</f>
        <v>49</v>
      </c>
      <c r="M32" s="67">
        <f>[28]Dezembro!$G$16</f>
        <v>55</v>
      </c>
      <c r="N32" s="67">
        <f>[28]Dezembro!$G$17</f>
        <v>58</v>
      </c>
      <c r="O32" s="67">
        <f>[28]Dezembro!$G$18</f>
        <v>41</v>
      </c>
      <c r="P32" s="67">
        <f>[28]Dezembro!$G$19</f>
        <v>45</v>
      </c>
      <c r="Q32" s="67">
        <f>[28]Dezembro!$G$20</f>
        <v>40</v>
      </c>
      <c r="R32" s="67">
        <f>[28]Dezembro!$G$21</f>
        <v>41</v>
      </c>
      <c r="S32" s="67">
        <f>[28]Dezembro!$G$22</f>
        <v>53</v>
      </c>
      <c r="T32" s="67">
        <f>[28]Dezembro!$G$23</f>
        <v>36</v>
      </c>
      <c r="U32" s="67">
        <f>[28]Dezembro!$G$24</f>
        <v>48</v>
      </c>
      <c r="V32" s="67">
        <f>[28]Dezembro!$G$25</f>
        <v>58</v>
      </c>
      <c r="W32" s="67">
        <f>[28]Dezembro!$G$26</f>
        <v>49</v>
      </c>
      <c r="X32" s="67">
        <f>[28]Dezembro!$G$27</f>
        <v>53</v>
      </c>
      <c r="Y32" s="67">
        <f>[28]Dezembro!$G$28</f>
        <v>60</v>
      </c>
      <c r="Z32" s="67">
        <f>[28]Dezembro!$G$29</f>
        <v>44</v>
      </c>
      <c r="AA32" s="67">
        <f>[28]Dezembro!$G$30</f>
        <v>27</v>
      </c>
      <c r="AB32" s="67">
        <f>[28]Dezembro!$G$31</f>
        <v>35</v>
      </c>
      <c r="AC32" s="67">
        <f>[28]Dezembro!$G$32</f>
        <v>25</v>
      </c>
      <c r="AD32" s="67">
        <f>[28]Dezembro!$G$33</f>
        <v>37</v>
      </c>
      <c r="AE32" s="67">
        <f>[28]Dezembro!$G$34</f>
        <v>37</v>
      </c>
      <c r="AF32" s="67">
        <f>[28]Dezembro!$G$35</f>
        <v>42</v>
      </c>
      <c r="AG32" s="65">
        <f>MIN(B32:AF32)</f>
        <v>25</v>
      </c>
      <c r="AH32" s="66">
        <f>AVERAGE(B32:AF32)</f>
        <v>45.41935483870968</v>
      </c>
    </row>
    <row r="33" spans="1:34" s="61" customFormat="1" ht="17.100000000000001" customHeight="1" x14ac:dyDescent="0.2">
      <c r="A33" s="68" t="s">
        <v>35</v>
      </c>
      <c r="B33" s="68">
        <f t="shared" ref="B33:AG33" si="11">MIN(B5:B32)</f>
        <v>44</v>
      </c>
      <c r="C33" s="68">
        <f t="shared" si="11"/>
        <v>48</v>
      </c>
      <c r="D33" s="68">
        <f t="shared" si="11"/>
        <v>52</v>
      </c>
      <c r="E33" s="68">
        <f t="shared" si="11"/>
        <v>38</v>
      </c>
      <c r="F33" s="68">
        <f t="shared" si="11"/>
        <v>34</v>
      </c>
      <c r="G33" s="68">
        <f t="shared" si="11"/>
        <v>36</v>
      </c>
      <c r="H33" s="68">
        <f t="shared" si="11"/>
        <v>39</v>
      </c>
      <c r="I33" s="68">
        <f t="shared" si="11"/>
        <v>42</v>
      </c>
      <c r="J33" s="68">
        <f t="shared" si="11"/>
        <v>45</v>
      </c>
      <c r="K33" s="68">
        <f t="shared" si="11"/>
        <v>41</v>
      </c>
      <c r="L33" s="68">
        <f t="shared" si="11"/>
        <v>38</v>
      </c>
      <c r="M33" s="68">
        <f t="shared" si="11"/>
        <v>46</v>
      </c>
      <c r="N33" s="68">
        <f t="shared" si="11"/>
        <v>47</v>
      </c>
      <c r="O33" s="68">
        <f t="shared" si="11"/>
        <v>37</v>
      </c>
      <c r="P33" s="68">
        <f t="shared" si="11"/>
        <v>36</v>
      </c>
      <c r="Q33" s="68">
        <f t="shared" si="11"/>
        <v>34</v>
      </c>
      <c r="R33" s="68">
        <f t="shared" si="11"/>
        <v>37</v>
      </c>
      <c r="S33" s="68">
        <f t="shared" si="11"/>
        <v>39</v>
      </c>
      <c r="T33" s="68">
        <f t="shared" si="11"/>
        <v>36</v>
      </c>
      <c r="U33" s="68">
        <f t="shared" si="11"/>
        <v>40</v>
      </c>
      <c r="V33" s="68">
        <f t="shared" si="11"/>
        <v>46</v>
      </c>
      <c r="W33" s="68">
        <f t="shared" si="11"/>
        <v>47</v>
      </c>
      <c r="X33" s="68">
        <f t="shared" si="11"/>
        <v>45</v>
      </c>
      <c r="Y33" s="68">
        <f t="shared" si="11"/>
        <v>40</v>
      </c>
      <c r="Z33" s="68">
        <f t="shared" si="11"/>
        <v>39</v>
      </c>
      <c r="AA33" s="68">
        <f t="shared" si="11"/>
        <v>27</v>
      </c>
      <c r="AB33" s="68">
        <f t="shared" si="11"/>
        <v>27</v>
      </c>
      <c r="AC33" s="68">
        <f t="shared" si="11"/>
        <v>19</v>
      </c>
      <c r="AD33" s="68">
        <f t="shared" si="11"/>
        <v>29</v>
      </c>
      <c r="AE33" s="68">
        <f t="shared" si="11"/>
        <v>31</v>
      </c>
      <c r="AF33" s="68">
        <f t="shared" si="11"/>
        <v>34</v>
      </c>
      <c r="AG33" s="65">
        <f t="shared" si="11"/>
        <v>19</v>
      </c>
      <c r="AH33" s="60">
        <f>AVERAGE(AH5:AH32)</f>
        <v>51.44086021505376</v>
      </c>
    </row>
    <row r="35" spans="1:34" x14ac:dyDescent="0.2">
      <c r="C35" s="70"/>
      <c r="D35" s="70" t="s">
        <v>53</v>
      </c>
      <c r="E35" s="70"/>
      <c r="F35" s="70"/>
      <c r="G35" s="70"/>
      <c r="N35" s="69" t="s">
        <v>54</v>
      </c>
      <c r="V35" s="2"/>
      <c r="W35" s="2"/>
      <c r="X35" s="2" t="s">
        <v>58</v>
      </c>
      <c r="Y35" s="2"/>
      <c r="Z35" s="2"/>
    </row>
    <row r="36" spans="1:34" x14ac:dyDescent="0.2">
      <c r="A36" s="75"/>
      <c r="K36" s="72"/>
      <c r="L36" s="72"/>
      <c r="M36" s="72"/>
      <c r="N36" s="72" t="s">
        <v>55</v>
      </c>
      <c r="O36" s="72"/>
      <c r="P36" s="72"/>
      <c r="Q36" s="72"/>
      <c r="V36" s="2"/>
      <c r="W36" s="2"/>
      <c r="X36" s="32" t="s">
        <v>59</v>
      </c>
      <c r="Y36" s="32"/>
      <c r="Z36" s="32"/>
      <c r="AA36" s="72"/>
    </row>
    <row r="40" spans="1:34" x14ac:dyDescent="0.2">
      <c r="H40" s="69" t="s">
        <v>52</v>
      </c>
      <c r="Q40" s="69" t="s">
        <v>52</v>
      </c>
      <c r="Z40" s="69" t="s">
        <v>52</v>
      </c>
    </row>
    <row r="43" spans="1:34" x14ac:dyDescent="0.2">
      <c r="R43" s="69" t="s">
        <v>52</v>
      </c>
    </row>
    <row r="46" spans="1:34" x14ac:dyDescent="0.2">
      <c r="J46" s="69" t="s">
        <v>52</v>
      </c>
    </row>
  </sheetData>
  <mergeCells count="34"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zoomScale="90" zoomScaleNormal="90" workbookViewId="0">
      <selection activeCell="P42" sqref="P4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9" bestFit="1" customWidth="1"/>
  </cols>
  <sheetData>
    <row r="1" spans="1:33" ht="20.100000000000001" customHeight="1" x14ac:dyDescent="0.2">
      <c r="A1" s="88" t="s">
        <v>28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</row>
    <row r="2" spans="1:33" s="4" customFormat="1" ht="20.100000000000001" customHeight="1" x14ac:dyDescent="0.2">
      <c r="A2" s="89" t="s">
        <v>21</v>
      </c>
      <c r="B2" s="87" t="s">
        <v>61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</row>
    <row r="3" spans="1:33" s="5" customFormat="1" ht="20.100000000000001" customHeight="1" x14ac:dyDescent="0.2">
      <c r="A3" s="89"/>
      <c r="B3" s="86">
        <v>1</v>
      </c>
      <c r="C3" s="86">
        <f>SUM(B3+1)</f>
        <v>2</v>
      </c>
      <c r="D3" s="86">
        <f t="shared" ref="D3:AD3" si="0">SUM(C3+1)</f>
        <v>3</v>
      </c>
      <c r="E3" s="86">
        <f t="shared" si="0"/>
        <v>4</v>
      </c>
      <c r="F3" s="86">
        <f t="shared" si="0"/>
        <v>5</v>
      </c>
      <c r="G3" s="86">
        <f t="shared" si="0"/>
        <v>6</v>
      </c>
      <c r="H3" s="86">
        <f t="shared" si="0"/>
        <v>7</v>
      </c>
      <c r="I3" s="86">
        <f t="shared" si="0"/>
        <v>8</v>
      </c>
      <c r="J3" s="86">
        <f t="shared" si="0"/>
        <v>9</v>
      </c>
      <c r="K3" s="86">
        <f t="shared" si="0"/>
        <v>10</v>
      </c>
      <c r="L3" s="86">
        <f t="shared" si="0"/>
        <v>11</v>
      </c>
      <c r="M3" s="86">
        <f t="shared" si="0"/>
        <v>12</v>
      </c>
      <c r="N3" s="86">
        <f t="shared" si="0"/>
        <v>13</v>
      </c>
      <c r="O3" s="86">
        <f t="shared" si="0"/>
        <v>14</v>
      </c>
      <c r="P3" s="86">
        <f t="shared" si="0"/>
        <v>15</v>
      </c>
      <c r="Q3" s="86">
        <f t="shared" si="0"/>
        <v>16</v>
      </c>
      <c r="R3" s="86">
        <f t="shared" si="0"/>
        <v>17</v>
      </c>
      <c r="S3" s="86">
        <f t="shared" si="0"/>
        <v>18</v>
      </c>
      <c r="T3" s="86">
        <f t="shared" si="0"/>
        <v>19</v>
      </c>
      <c r="U3" s="86">
        <f t="shared" si="0"/>
        <v>20</v>
      </c>
      <c r="V3" s="86">
        <f t="shared" si="0"/>
        <v>21</v>
      </c>
      <c r="W3" s="86">
        <f t="shared" si="0"/>
        <v>22</v>
      </c>
      <c r="X3" s="86">
        <f t="shared" si="0"/>
        <v>23</v>
      </c>
      <c r="Y3" s="86">
        <f t="shared" si="0"/>
        <v>24</v>
      </c>
      <c r="Z3" s="86">
        <f t="shared" si="0"/>
        <v>25</v>
      </c>
      <c r="AA3" s="86">
        <f t="shared" si="0"/>
        <v>26</v>
      </c>
      <c r="AB3" s="86">
        <f t="shared" si="0"/>
        <v>27</v>
      </c>
      <c r="AC3" s="86">
        <f t="shared" si="0"/>
        <v>28</v>
      </c>
      <c r="AD3" s="86">
        <f t="shared" si="0"/>
        <v>29</v>
      </c>
      <c r="AE3" s="86">
        <v>30</v>
      </c>
      <c r="AF3" s="86">
        <v>31</v>
      </c>
      <c r="AG3" s="45" t="s">
        <v>41</v>
      </c>
    </row>
    <row r="4" spans="1:33" s="5" customFormat="1" ht="20.100000000000001" customHeight="1" x14ac:dyDescent="0.2">
      <c r="A4" s="89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45" t="s">
        <v>39</v>
      </c>
    </row>
    <row r="5" spans="1:33" s="5" customFormat="1" ht="20.100000000000001" customHeight="1" x14ac:dyDescent="0.2">
      <c r="A5" s="16" t="s">
        <v>47</v>
      </c>
      <c r="B5" s="17">
        <f>[1]Dezembro!$H$5</f>
        <v>6.84</v>
      </c>
      <c r="C5" s="17">
        <f>[1]Dezembro!$H$6</f>
        <v>15.120000000000001</v>
      </c>
      <c r="D5" s="17">
        <f>[1]Dezembro!$H$7</f>
        <v>11.16</v>
      </c>
      <c r="E5" s="17">
        <f>[1]Dezembro!$H$8</f>
        <v>6.12</v>
      </c>
      <c r="F5" s="17">
        <f>[1]Dezembro!$H$9</f>
        <v>19.079999999999998</v>
      </c>
      <c r="G5" s="17">
        <f>[1]Dezembro!$H$10</f>
        <v>13.68</v>
      </c>
      <c r="H5" s="17">
        <f>[1]Dezembro!$H$11</f>
        <v>15.120000000000001</v>
      </c>
      <c r="I5" s="17">
        <f>[1]Dezembro!$H$12</f>
        <v>16.2</v>
      </c>
      <c r="J5" s="17">
        <f>[1]Dezembro!$H$13</f>
        <v>9.7200000000000006</v>
      </c>
      <c r="K5" s="17">
        <f>[1]Dezembro!$H$14</f>
        <v>10.08</v>
      </c>
      <c r="L5" s="17">
        <f>[1]Dezembro!$H$15</f>
        <v>9</v>
      </c>
      <c r="M5" s="17">
        <f>[1]Dezembro!$H$16</f>
        <v>10.08</v>
      </c>
      <c r="N5" s="17">
        <f>[1]Dezembro!$H$17</f>
        <v>10.44</v>
      </c>
      <c r="O5" s="17">
        <f>[1]Dezembro!$H$18</f>
        <v>13.32</v>
      </c>
      <c r="P5" s="17">
        <f>[1]Dezembro!$H$19</f>
        <v>14.4</v>
      </c>
      <c r="Q5" s="17">
        <f>[1]Dezembro!$H$20</f>
        <v>10.8</v>
      </c>
      <c r="R5" s="17">
        <f>[1]Dezembro!$H$21</f>
        <v>11.16</v>
      </c>
      <c r="S5" s="17">
        <f>[1]Dezembro!$H$22</f>
        <v>9.3600000000000012</v>
      </c>
      <c r="T5" s="17">
        <f>[1]Dezembro!$H$23</f>
        <v>7.9200000000000008</v>
      </c>
      <c r="U5" s="17">
        <f>[1]Dezembro!$H$24</f>
        <v>13.32</v>
      </c>
      <c r="V5" s="17">
        <f>[1]Dezembro!$H$25</f>
        <v>19.079999999999998</v>
      </c>
      <c r="W5" s="17">
        <f>[1]Dezembro!$H$26</f>
        <v>17.28</v>
      </c>
      <c r="X5" s="17">
        <f>[1]Dezembro!$H$27</f>
        <v>10.44</v>
      </c>
      <c r="Y5" s="17">
        <f>[1]Dezembro!$H$28</f>
        <v>11.520000000000001</v>
      </c>
      <c r="Z5" s="17">
        <f>[1]Dezembro!$H$29</f>
        <v>14.4</v>
      </c>
      <c r="AA5" s="17">
        <f>[1]Dezembro!$H$30</f>
        <v>11.879999999999999</v>
      </c>
      <c r="AB5" s="17">
        <f>[1]Dezembro!$H$31</f>
        <v>9.7200000000000006</v>
      </c>
      <c r="AC5" s="17">
        <f>[1]Dezembro!$H$32</f>
        <v>9</v>
      </c>
      <c r="AD5" s="17">
        <f>[1]Dezembro!$H$33</f>
        <v>24.840000000000003</v>
      </c>
      <c r="AE5" s="17">
        <f>[1]Dezembro!$H$34</f>
        <v>12.6</v>
      </c>
      <c r="AF5" s="17">
        <f>[1]Dezembro!$H$35</f>
        <v>18</v>
      </c>
      <c r="AG5" s="46">
        <f>MAX(B5:AF5)</f>
        <v>24.840000000000003</v>
      </c>
    </row>
    <row r="6" spans="1:33" ht="17.100000000000001" customHeight="1" x14ac:dyDescent="0.2">
      <c r="A6" s="16" t="s">
        <v>0</v>
      </c>
      <c r="B6" s="18">
        <f>[2]Dezembro!$H$5</f>
        <v>15.120000000000001</v>
      </c>
      <c r="C6" s="18">
        <f>[2]Dezembro!$H$6</f>
        <v>10.08</v>
      </c>
      <c r="D6" s="18">
        <f>[2]Dezembro!$H$7</f>
        <v>9.3600000000000012</v>
      </c>
      <c r="E6" s="18">
        <f>[2]Dezembro!$H$8</f>
        <v>9</v>
      </c>
      <c r="F6" s="18">
        <f>[2]Dezembro!$H$9</f>
        <v>18.720000000000002</v>
      </c>
      <c r="G6" s="18">
        <f>[2]Dezembro!$H$10</f>
        <v>24.48</v>
      </c>
      <c r="H6" s="18">
        <f>[2]Dezembro!$H$11</f>
        <v>21.96</v>
      </c>
      <c r="I6" s="18">
        <f>[2]Dezembro!$H$12</f>
        <v>19.8</v>
      </c>
      <c r="J6" s="18">
        <f>[2]Dezembro!$H$13</f>
        <v>13.32</v>
      </c>
      <c r="K6" s="18">
        <f>[2]Dezembro!$H$14</f>
        <v>12.6</v>
      </c>
      <c r="L6" s="18">
        <f>[2]Dezembro!$H$15</f>
        <v>11.16</v>
      </c>
      <c r="M6" s="18">
        <f>[2]Dezembro!$H$16</f>
        <v>14.76</v>
      </c>
      <c r="N6" s="18">
        <f>[2]Dezembro!$H$17</f>
        <v>9.3600000000000012</v>
      </c>
      <c r="O6" s="18">
        <f>[2]Dezembro!$H$18</f>
        <v>7.9200000000000008</v>
      </c>
      <c r="P6" s="18">
        <f>[2]Dezembro!$H$19</f>
        <v>21.240000000000002</v>
      </c>
      <c r="Q6" s="18">
        <f>[2]Dezembro!$H$20</f>
        <v>21.240000000000002</v>
      </c>
      <c r="R6" s="18">
        <f>[2]Dezembro!$H$21</f>
        <v>13.32</v>
      </c>
      <c r="S6" s="18">
        <f>[2]Dezembro!$H$22</f>
        <v>15.120000000000001</v>
      </c>
      <c r="T6" s="18">
        <f>[2]Dezembro!$H$23</f>
        <v>8.2799999999999994</v>
      </c>
      <c r="U6" s="18">
        <f>[2]Dezembro!$H$24</f>
        <v>17.28</v>
      </c>
      <c r="V6" s="18">
        <f>[2]Dezembro!$H$25</f>
        <v>24.48</v>
      </c>
      <c r="W6" s="18">
        <f>[2]Dezembro!$H$26</f>
        <v>16.2</v>
      </c>
      <c r="X6" s="18">
        <f>[2]Dezembro!$H$27</f>
        <v>14.04</v>
      </c>
      <c r="Y6" s="18">
        <f>[2]Dezembro!$H$28</f>
        <v>21.96</v>
      </c>
      <c r="Z6" s="18">
        <f>[2]Dezembro!$H$29</f>
        <v>14.76</v>
      </c>
      <c r="AA6" s="18">
        <f>[2]Dezembro!$H$30</f>
        <v>12.24</v>
      </c>
      <c r="AB6" s="18">
        <f>[2]Dezembro!$H$31</f>
        <v>11.879999999999999</v>
      </c>
      <c r="AC6" s="18">
        <f>[2]Dezembro!$H$32</f>
        <v>14.04</v>
      </c>
      <c r="AD6" s="18">
        <f>[2]Dezembro!$H$33</f>
        <v>19.8</v>
      </c>
      <c r="AE6" s="18">
        <f>[2]Dezembro!$H$34</f>
        <v>21.6</v>
      </c>
      <c r="AF6" s="18">
        <f>[2]Dezembro!$H$35</f>
        <v>22.32</v>
      </c>
      <c r="AG6" s="47">
        <f>MAX(B6:AF6)</f>
        <v>24.48</v>
      </c>
    </row>
    <row r="7" spans="1:33" ht="17.100000000000001" customHeight="1" x14ac:dyDescent="0.2">
      <c r="A7" s="16" t="s">
        <v>1</v>
      </c>
      <c r="B7" s="18">
        <f>[3]Dezembro!$H$5</f>
        <v>19.8</v>
      </c>
      <c r="C7" s="18">
        <f>[3]Dezembro!$H$6</f>
        <v>9.7200000000000006</v>
      </c>
      <c r="D7" s="18">
        <f>[3]Dezembro!$H$7</f>
        <v>7.5600000000000005</v>
      </c>
      <c r="E7" s="18">
        <f>[3]Dezembro!$H$8</f>
        <v>11.16</v>
      </c>
      <c r="F7" s="18">
        <f>[3]Dezembro!$H$9</f>
        <v>12.24</v>
      </c>
      <c r="G7" s="18">
        <f>[3]Dezembro!$H$10</f>
        <v>14.04</v>
      </c>
      <c r="H7" s="18">
        <f>[3]Dezembro!$H$11</f>
        <v>13.32</v>
      </c>
      <c r="I7" s="18">
        <f>[3]Dezembro!$H$12</f>
        <v>13.68</v>
      </c>
      <c r="J7" s="18">
        <f>[3]Dezembro!$H$13</f>
        <v>14.76</v>
      </c>
      <c r="K7" s="18">
        <f>[3]Dezembro!$H$14</f>
        <v>15.120000000000001</v>
      </c>
      <c r="L7" s="18">
        <f>[3]Dezembro!$H$15</f>
        <v>12.6</v>
      </c>
      <c r="M7" s="18">
        <f>[3]Dezembro!$H$16</f>
        <v>12.96</v>
      </c>
      <c r="N7" s="18">
        <f>[3]Dezembro!$H$17</f>
        <v>13.68</v>
      </c>
      <c r="O7" s="18">
        <f>[3]Dezembro!$H$18</f>
        <v>7.2</v>
      </c>
      <c r="P7" s="18">
        <f>[3]Dezembro!$H$19</f>
        <v>15.48</v>
      </c>
      <c r="Q7" s="18">
        <f>[3]Dezembro!$H$20</f>
        <v>9.3600000000000012</v>
      </c>
      <c r="R7" s="18">
        <f>[3]Dezembro!$H$21</f>
        <v>12.24</v>
      </c>
      <c r="S7" s="18">
        <f>[3]Dezembro!$H$22</f>
        <v>12.6</v>
      </c>
      <c r="T7" s="18">
        <f>[3]Dezembro!$H$23</f>
        <v>8.64</v>
      </c>
      <c r="U7" s="18">
        <f>[3]Dezembro!$H$24</f>
        <v>18.720000000000002</v>
      </c>
      <c r="V7" s="18">
        <f>[3]Dezembro!$H$25</f>
        <v>19.079999999999998</v>
      </c>
      <c r="W7" s="18">
        <f>[3]Dezembro!$H$26</f>
        <v>15.48</v>
      </c>
      <c r="X7" s="18">
        <f>[3]Dezembro!$H$27</f>
        <v>11.16</v>
      </c>
      <c r="Y7" s="18">
        <f>[3]Dezembro!$H$28</f>
        <v>12.6</v>
      </c>
      <c r="Z7" s="18">
        <f>[3]Dezembro!$H$29</f>
        <v>16.920000000000002</v>
      </c>
      <c r="AA7" s="18">
        <f>[3]Dezembro!$H$30</f>
        <v>10.8</v>
      </c>
      <c r="AB7" s="18">
        <f>[3]Dezembro!$H$31</f>
        <v>9.7200000000000006</v>
      </c>
      <c r="AC7" s="18">
        <f>[3]Dezembro!$H$32</f>
        <v>24.12</v>
      </c>
      <c r="AD7" s="18">
        <f>[3]Dezembro!$H$33</f>
        <v>16.559999999999999</v>
      </c>
      <c r="AE7" s="18">
        <f>[3]Dezembro!$H$34</f>
        <v>15.840000000000002</v>
      </c>
      <c r="AF7" s="18">
        <f>[3]Dezembro!$H$35</f>
        <v>20.16</v>
      </c>
      <c r="AG7" s="47">
        <f t="shared" ref="AG7:AG19" si="1">MAX(B7:AF7)</f>
        <v>24.12</v>
      </c>
    </row>
    <row r="8" spans="1:33" ht="17.100000000000001" customHeight="1" x14ac:dyDescent="0.2">
      <c r="A8" s="16" t="s">
        <v>56</v>
      </c>
      <c r="B8" s="18">
        <f>[4]Dezembro!$H$5</f>
        <v>16.2</v>
      </c>
      <c r="C8" s="18">
        <f>[4]Dezembro!$H$6</f>
        <v>18.720000000000002</v>
      </c>
      <c r="D8" s="18">
        <f>[4]Dezembro!$H$7</f>
        <v>18.720000000000002</v>
      </c>
      <c r="E8" s="18">
        <f>[4]Dezembro!$H$8</f>
        <v>28.44</v>
      </c>
      <c r="F8" s="18">
        <f>[4]Dezembro!$H$9</f>
        <v>25.56</v>
      </c>
      <c r="G8" s="18">
        <f>[4]Dezembro!$H$10</f>
        <v>25.56</v>
      </c>
      <c r="H8" s="18">
        <f>[4]Dezembro!$H$11</f>
        <v>22.68</v>
      </c>
      <c r="I8" s="18">
        <f>[4]Dezembro!$H$12</f>
        <v>21.240000000000002</v>
      </c>
      <c r="J8" s="18">
        <f>[4]Dezembro!$H$13</f>
        <v>17.64</v>
      </c>
      <c r="K8" s="18">
        <f>[4]Dezembro!$H$14</f>
        <v>21.240000000000002</v>
      </c>
      <c r="L8" s="18">
        <f>[4]Dezembro!$H$15</f>
        <v>14.04</v>
      </c>
      <c r="M8" s="18">
        <f>[4]Dezembro!$H$16</f>
        <v>17.64</v>
      </c>
      <c r="N8" s="18">
        <f>[4]Dezembro!$H$17</f>
        <v>17.64</v>
      </c>
      <c r="O8" s="18">
        <f>[4]Dezembro!$H$18</f>
        <v>22.68</v>
      </c>
      <c r="P8" s="18">
        <f>[4]Dezembro!$H$19</f>
        <v>28.44</v>
      </c>
      <c r="Q8" s="18">
        <f>[4]Dezembro!$H$20</f>
        <v>22.68</v>
      </c>
      <c r="R8" s="18">
        <f>[4]Dezembro!$H$21</f>
        <v>24.12</v>
      </c>
      <c r="S8" s="18">
        <f>[4]Dezembro!$H$22</f>
        <v>20.88</v>
      </c>
      <c r="T8" s="18">
        <f>[4]Dezembro!$H$23</f>
        <v>14.4</v>
      </c>
      <c r="U8" s="18">
        <f>[4]Dezembro!$H$24</f>
        <v>20.88</v>
      </c>
      <c r="V8" s="18">
        <f>[4]Dezembro!$H$25</f>
        <v>19.8</v>
      </c>
      <c r="W8" s="18">
        <f>[4]Dezembro!$H$26</f>
        <v>26.28</v>
      </c>
      <c r="X8" s="18">
        <f>[4]Dezembro!$H$27</f>
        <v>25.2</v>
      </c>
      <c r="Y8" s="18">
        <f>[4]Dezembro!$H$28</f>
        <v>28.08</v>
      </c>
      <c r="Z8" s="18">
        <f>[4]Dezembro!$H$29</f>
        <v>18.720000000000002</v>
      </c>
      <c r="AA8" s="18">
        <f>[4]Dezembro!$H$30</f>
        <v>15.840000000000002</v>
      </c>
      <c r="AB8" s="18">
        <f>[4]Dezembro!$H$31</f>
        <v>13.32</v>
      </c>
      <c r="AC8" s="18">
        <f>[4]Dezembro!$H$32</f>
        <v>20.52</v>
      </c>
      <c r="AD8" s="18">
        <f>[4]Dezembro!$H$33</f>
        <v>23.040000000000003</v>
      </c>
      <c r="AE8" s="18">
        <f>[4]Dezembro!$H$34</f>
        <v>18</v>
      </c>
      <c r="AF8" s="18">
        <f>[4]Dezembro!$H$35</f>
        <v>21.96</v>
      </c>
      <c r="AG8" s="47">
        <f t="shared" si="1"/>
        <v>28.44</v>
      </c>
    </row>
    <row r="9" spans="1:33" ht="17.100000000000001" customHeight="1" x14ac:dyDescent="0.2">
      <c r="A9" s="16" t="s">
        <v>48</v>
      </c>
      <c r="B9" s="18">
        <f>[5]Dezembro!$H$5</f>
        <v>15.48</v>
      </c>
      <c r="C9" s="18">
        <f>[5]Dezembro!$H$6</f>
        <v>13.68</v>
      </c>
      <c r="D9" s="18">
        <f>[5]Dezembro!$H$7</f>
        <v>12.96</v>
      </c>
      <c r="E9" s="18">
        <f>[5]Dezembro!$H$8</f>
        <v>14.76</v>
      </c>
      <c r="F9" s="18">
        <f>[5]Dezembro!$H$9</f>
        <v>12.24</v>
      </c>
      <c r="G9" s="18">
        <f>[5]Dezembro!$H$10</f>
        <v>13.32</v>
      </c>
      <c r="H9" s="18">
        <f>[5]Dezembro!$H$11</f>
        <v>10.8</v>
      </c>
      <c r="I9" s="18">
        <f>[5]Dezembro!$H$12</f>
        <v>14.76</v>
      </c>
      <c r="J9" s="18">
        <f>[5]Dezembro!$H$13</f>
        <v>12.6</v>
      </c>
      <c r="K9" s="18">
        <f>[5]Dezembro!$H$14</f>
        <v>12.6</v>
      </c>
      <c r="L9" s="18">
        <f>[5]Dezembro!$H$15</f>
        <v>16.2</v>
      </c>
      <c r="M9" s="18">
        <f>[5]Dezembro!$H$16</f>
        <v>14.04</v>
      </c>
      <c r="N9" s="18">
        <f>[5]Dezembro!$H$17</f>
        <v>11.879999999999999</v>
      </c>
      <c r="O9" s="18">
        <f>[5]Dezembro!$H$18</f>
        <v>11.879999999999999</v>
      </c>
      <c r="P9" s="18">
        <f>[5]Dezembro!$H$19</f>
        <v>7.5600000000000005</v>
      </c>
      <c r="Q9" s="18">
        <f>[5]Dezembro!$H$20</f>
        <v>17.28</v>
      </c>
      <c r="R9" s="18">
        <f>[5]Dezembro!$H$21</f>
        <v>24.840000000000003</v>
      </c>
      <c r="S9" s="18">
        <f>[5]Dezembro!$H$22</f>
        <v>13.32</v>
      </c>
      <c r="T9" s="18">
        <f>[5]Dezembro!$H$23</f>
        <v>9</v>
      </c>
      <c r="U9" s="18">
        <f>[5]Dezembro!$H$24</f>
        <v>19.079999999999998</v>
      </c>
      <c r="V9" s="18">
        <f>[5]Dezembro!$H$25</f>
        <v>22.68</v>
      </c>
      <c r="W9" s="18">
        <f>[5]Dezembro!$H$26</f>
        <v>17.28</v>
      </c>
      <c r="X9" s="18">
        <f>[5]Dezembro!$H$27</f>
        <v>17.28</v>
      </c>
      <c r="Y9" s="18">
        <f>[5]Dezembro!$H$28</f>
        <v>10.8</v>
      </c>
      <c r="Z9" s="18">
        <f>[5]Dezembro!$H$29</f>
        <v>10.8</v>
      </c>
      <c r="AA9" s="18">
        <f>[5]Dezembro!$H$30</f>
        <v>12.24</v>
      </c>
      <c r="AB9" s="18">
        <f>[5]Dezembro!$H$31</f>
        <v>10.08</v>
      </c>
      <c r="AC9" s="18">
        <f>[5]Dezembro!$H$32</f>
        <v>13.68</v>
      </c>
      <c r="AD9" s="18">
        <f>[5]Dezembro!$H$33</f>
        <v>19.079999999999998</v>
      </c>
      <c r="AE9" s="18">
        <f>[5]Dezembro!$H$34</f>
        <v>21.6</v>
      </c>
      <c r="AF9" s="18">
        <f>[5]Dezembro!$H$35</f>
        <v>23.040000000000003</v>
      </c>
      <c r="AG9" s="47">
        <f t="shared" si="1"/>
        <v>24.840000000000003</v>
      </c>
    </row>
    <row r="10" spans="1:33" ht="17.100000000000001" customHeight="1" x14ac:dyDescent="0.2">
      <c r="A10" s="16" t="s">
        <v>2</v>
      </c>
      <c r="B10" s="18">
        <f>[6]Dezembro!$H$5</f>
        <v>19.079999999999998</v>
      </c>
      <c r="C10" s="18">
        <f>[6]Dezembro!$H$6</f>
        <v>6.84</v>
      </c>
      <c r="D10" s="18">
        <f>[6]Dezembro!$H$7</f>
        <v>11.16</v>
      </c>
      <c r="E10" s="18">
        <f>[6]Dezembro!$H$8</f>
        <v>16.2</v>
      </c>
      <c r="F10" s="18">
        <f>[6]Dezembro!$H$9</f>
        <v>27</v>
      </c>
      <c r="G10" s="18">
        <f>[6]Dezembro!$H$10</f>
        <v>21.96</v>
      </c>
      <c r="H10" s="18">
        <f>[6]Dezembro!$H$11</f>
        <v>24.840000000000003</v>
      </c>
      <c r="I10" s="18">
        <f>[6]Dezembro!$H$12</f>
        <v>29.52</v>
      </c>
      <c r="J10" s="18">
        <f>[6]Dezembro!$H$13</f>
        <v>15.120000000000001</v>
      </c>
      <c r="K10" s="18">
        <f>[6]Dezembro!$H$14</f>
        <v>18</v>
      </c>
      <c r="L10" s="18">
        <f>[6]Dezembro!$H$15</f>
        <v>15.48</v>
      </c>
      <c r="M10" s="18">
        <f>[6]Dezembro!$H$16</f>
        <v>14.4</v>
      </c>
      <c r="N10" s="18">
        <f>[6]Dezembro!$H$17</f>
        <v>13.68</v>
      </c>
      <c r="O10" s="18">
        <f>[6]Dezembro!$H$18</f>
        <v>22.32</v>
      </c>
      <c r="P10" s="18">
        <f>[6]Dezembro!$H$19</f>
        <v>16.559999999999999</v>
      </c>
      <c r="Q10" s="18">
        <f>[6]Dezembro!$H$20</f>
        <v>24.12</v>
      </c>
      <c r="R10" s="18">
        <f>[6]Dezembro!$H$21</f>
        <v>15.840000000000002</v>
      </c>
      <c r="S10" s="18">
        <f>[6]Dezembro!$H$22</f>
        <v>18.36</v>
      </c>
      <c r="T10" s="18">
        <f>[6]Dezembro!$H$23</f>
        <v>12.6</v>
      </c>
      <c r="U10" s="18">
        <f>[6]Dezembro!$H$24</f>
        <v>16.559999999999999</v>
      </c>
      <c r="V10" s="18">
        <f>[6]Dezembro!$H$25</f>
        <v>28.08</v>
      </c>
      <c r="W10" s="18">
        <f>[6]Dezembro!$H$26</f>
        <v>29.880000000000003</v>
      </c>
      <c r="X10" s="18">
        <f>[6]Dezembro!$H$27</f>
        <v>16.920000000000002</v>
      </c>
      <c r="Y10" s="18">
        <f>[6]Dezembro!$H$28</f>
        <v>20.16</v>
      </c>
      <c r="Z10" s="18">
        <f>[6]Dezembro!$H$29</f>
        <v>15.120000000000001</v>
      </c>
      <c r="AA10" s="18">
        <f>[6]Dezembro!$H$30</f>
        <v>14.4</v>
      </c>
      <c r="AB10" s="18">
        <f>[6]Dezembro!$H$31</f>
        <v>11.520000000000001</v>
      </c>
      <c r="AC10" s="18">
        <f>[6]Dezembro!$H$32</f>
        <v>18.720000000000002</v>
      </c>
      <c r="AD10" s="18">
        <f>[6]Dezembro!$H$33</f>
        <v>19.079999999999998</v>
      </c>
      <c r="AE10" s="18">
        <f>[6]Dezembro!$H$34</f>
        <v>21.240000000000002</v>
      </c>
      <c r="AF10" s="18">
        <f>[6]Dezembro!$H$35</f>
        <v>25.92</v>
      </c>
      <c r="AG10" s="47">
        <f t="shared" si="1"/>
        <v>29.880000000000003</v>
      </c>
    </row>
    <row r="11" spans="1:33" ht="17.100000000000001" customHeight="1" x14ac:dyDescent="0.2">
      <c r="A11" s="16" t="s">
        <v>3</v>
      </c>
      <c r="B11" s="18">
        <f>[7]Dezembro!$H$5</f>
        <v>13.68</v>
      </c>
      <c r="C11" s="18">
        <f>[7]Dezembro!$H$6</f>
        <v>17.28</v>
      </c>
      <c r="D11" s="18">
        <f>[7]Dezembro!$H$7</f>
        <v>14.4</v>
      </c>
      <c r="E11" s="18">
        <f>[7]Dezembro!$H$8</f>
        <v>7.9200000000000008</v>
      </c>
      <c r="F11" s="18">
        <f>[7]Dezembro!$H$9</f>
        <v>14.04</v>
      </c>
      <c r="G11" s="18">
        <f>[7]Dezembro!$H$10</f>
        <v>13.68</v>
      </c>
      <c r="H11" s="18">
        <f>[7]Dezembro!$H$11</f>
        <v>17.64</v>
      </c>
      <c r="I11" s="18">
        <f>[7]Dezembro!$H$12</f>
        <v>14.04</v>
      </c>
      <c r="J11" s="18">
        <f>[7]Dezembro!$H$13</f>
        <v>12.6</v>
      </c>
      <c r="K11" s="18">
        <f>[7]Dezembro!$H$14</f>
        <v>15.840000000000002</v>
      </c>
      <c r="L11" s="18">
        <f>[7]Dezembro!$H$15</f>
        <v>11.16</v>
      </c>
      <c r="M11" s="18">
        <f>[7]Dezembro!$H$16</f>
        <v>17.64</v>
      </c>
      <c r="N11" s="18">
        <f>[7]Dezembro!$H$17</f>
        <v>15.48</v>
      </c>
      <c r="O11" s="18">
        <f>[7]Dezembro!$H$18</f>
        <v>6.84</v>
      </c>
      <c r="P11" s="18">
        <f>[7]Dezembro!$H$19</f>
        <v>11.879999999999999</v>
      </c>
      <c r="Q11" s="18">
        <f>[7]Dezembro!$H$20</f>
        <v>10.08</v>
      </c>
      <c r="R11" s="18">
        <f>[7]Dezembro!$H$21</f>
        <v>15.48</v>
      </c>
      <c r="S11" s="18">
        <f>[7]Dezembro!$H$22</f>
        <v>7.5600000000000005</v>
      </c>
      <c r="T11" s="18">
        <f>[7]Dezembro!$H$23</f>
        <v>17.64</v>
      </c>
      <c r="U11" s="18">
        <f>[7]Dezembro!$H$24</f>
        <v>12.24</v>
      </c>
      <c r="V11" s="18">
        <f>[7]Dezembro!$H$25</f>
        <v>19.079999999999998</v>
      </c>
      <c r="W11" s="18">
        <f>[7]Dezembro!$H$26</f>
        <v>21.96</v>
      </c>
      <c r="X11" s="18">
        <f>[7]Dezembro!$H$27</f>
        <v>7.9200000000000008</v>
      </c>
      <c r="Y11" s="18">
        <f>[7]Dezembro!$H$28</f>
        <v>12.24</v>
      </c>
      <c r="Z11" s="18">
        <f>[7]Dezembro!$H$29</f>
        <v>11.879999999999999</v>
      </c>
      <c r="AA11" s="18">
        <f>[7]Dezembro!$H$30</f>
        <v>10.08</v>
      </c>
      <c r="AB11" s="18">
        <f>[7]Dezembro!$H$31</f>
        <v>19.440000000000001</v>
      </c>
      <c r="AC11" s="18">
        <f>[7]Dezembro!$H$32</f>
        <v>14.4</v>
      </c>
      <c r="AD11" s="18">
        <f>[7]Dezembro!$H$33</f>
        <v>18</v>
      </c>
      <c r="AE11" s="18">
        <f>[7]Dezembro!$H$34</f>
        <v>16.559999999999999</v>
      </c>
      <c r="AF11" s="18">
        <f>[7]Dezembro!$H$35</f>
        <v>11.520000000000001</v>
      </c>
      <c r="AG11" s="47">
        <f>MAX(B11:AF11)</f>
        <v>21.96</v>
      </c>
    </row>
    <row r="12" spans="1:33" ht="17.100000000000001" customHeight="1" x14ac:dyDescent="0.2">
      <c r="A12" s="16" t="s">
        <v>4</v>
      </c>
      <c r="B12" s="18">
        <f>[8]Dezembro!$H$5</f>
        <v>11.520000000000001</v>
      </c>
      <c r="C12" s="18">
        <f>[8]Dezembro!$H$6</f>
        <v>20.88</v>
      </c>
      <c r="D12" s="18">
        <f>[8]Dezembro!$H$7</f>
        <v>22.68</v>
      </c>
      <c r="E12" s="18">
        <f>[8]Dezembro!$H$8</f>
        <v>1.8</v>
      </c>
      <c r="F12" s="18">
        <f>[8]Dezembro!$H$9</f>
        <v>6.48</v>
      </c>
      <c r="G12" s="18">
        <f>[8]Dezembro!$H$10</f>
        <v>17.64</v>
      </c>
      <c r="H12" s="18">
        <f>[8]Dezembro!$H$11</f>
        <v>11.879999999999999</v>
      </c>
      <c r="I12" s="18">
        <f>[8]Dezembro!$H$12</f>
        <v>16.559999999999999</v>
      </c>
      <c r="J12" s="18">
        <f>[8]Dezembro!$H$13</f>
        <v>25.56</v>
      </c>
      <c r="K12" s="18">
        <f>[8]Dezembro!$H$14</f>
        <v>17.28</v>
      </c>
      <c r="L12" s="18">
        <f>[8]Dezembro!$H$15</f>
        <v>20.52</v>
      </c>
      <c r="M12" s="18">
        <f>[8]Dezembro!$H$16</f>
        <v>18.720000000000002</v>
      </c>
      <c r="N12" s="18">
        <f>[8]Dezembro!$H$17</f>
        <v>23.759999999999998</v>
      </c>
      <c r="O12" s="18">
        <f>[8]Dezembro!$H$18</f>
        <v>0</v>
      </c>
      <c r="P12" s="18">
        <f>[8]Dezembro!$H$19</f>
        <v>12.96</v>
      </c>
      <c r="Q12" s="18">
        <f>[8]Dezembro!$H$20</f>
        <v>3.6</v>
      </c>
      <c r="R12" s="18">
        <f>[8]Dezembro!$H$21</f>
        <v>4.32</v>
      </c>
      <c r="S12" s="18">
        <f>[8]Dezembro!$H$22</f>
        <v>24.48</v>
      </c>
      <c r="T12" s="18">
        <f>[8]Dezembro!$H$23</f>
        <v>5.04</v>
      </c>
      <c r="U12" s="18">
        <f>[8]Dezembro!$H$24</f>
        <v>15.48</v>
      </c>
      <c r="V12" s="18">
        <f>[8]Dezembro!$H$25</f>
        <v>35.64</v>
      </c>
      <c r="W12" s="18">
        <f>[8]Dezembro!$H$26</f>
        <v>28.44</v>
      </c>
      <c r="X12" s="18">
        <f>[8]Dezembro!$H$27</f>
        <v>16.559999999999999</v>
      </c>
      <c r="Y12" s="18">
        <f>[8]Dezembro!$H$28</f>
        <v>18</v>
      </c>
      <c r="Z12" s="18">
        <f>[8]Dezembro!$H$29</f>
        <v>23.759999999999998</v>
      </c>
      <c r="AA12" s="18">
        <f>[8]Dezembro!$H$30</f>
        <v>12.6</v>
      </c>
      <c r="AB12" s="18">
        <f>[8]Dezembro!$H$31</f>
        <v>6.48</v>
      </c>
      <c r="AC12" s="18">
        <f>[8]Dezembro!$H$32</f>
        <v>7.5600000000000005</v>
      </c>
      <c r="AD12" s="18">
        <f>[8]Dezembro!$H$33</f>
        <v>20.52</v>
      </c>
      <c r="AE12" s="18">
        <f>[8]Dezembro!$H$34</f>
        <v>15.48</v>
      </c>
      <c r="AF12" s="18">
        <f>[8]Dezembro!$H$35</f>
        <v>25.2</v>
      </c>
      <c r="AG12" s="47">
        <f t="shared" si="1"/>
        <v>35.64</v>
      </c>
    </row>
    <row r="13" spans="1:33" ht="17.100000000000001" customHeight="1" x14ac:dyDescent="0.2">
      <c r="A13" s="16" t="s">
        <v>5</v>
      </c>
      <c r="B13" s="18">
        <f>[9]Dezembro!$H$5</f>
        <v>15.48</v>
      </c>
      <c r="C13" s="18">
        <f>[9]Dezembro!$H$6</f>
        <v>14.76</v>
      </c>
      <c r="D13" s="18">
        <f>[9]Dezembro!$H$7</f>
        <v>13.32</v>
      </c>
      <c r="E13" s="18">
        <f>[9]Dezembro!$H$8</f>
        <v>7.2</v>
      </c>
      <c r="F13" s="18">
        <f>[9]Dezembro!$H$9</f>
        <v>12.6</v>
      </c>
      <c r="G13" s="18">
        <f>[9]Dezembro!$H$10</f>
        <v>13.32</v>
      </c>
      <c r="H13" s="18">
        <f>[9]Dezembro!$H$11</f>
        <v>19.079999999999998</v>
      </c>
      <c r="I13" s="18">
        <f>[9]Dezembro!$H$12</f>
        <v>14.4</v>
      </c>
      <c r="J13" s="18">
        <f>[9]Dezembro!$H$13</f>
        <v>14.04</v>
      </c>
      <c r="K13" s="18">
        <f>[9]Dezembro!$H$14</f>
        <v>10.08</v>
      </c>
      <c r="L13" s="18">
        <f>[9]Dezembro!$H$15</f>
        <v>12.24</v>
      </c>
      <c r="M13" s="18">
        <f>[9]Dezembro!$H$16</f>
        <v>15.840000000000002</v>
      </c>
      <c r="N13" s="18">
        <f>[9]Dezembro!$H$17</f>
        <v>10.08</v>
      </c>
      <c r="O13" s="18">
        <f>[9]Dezembro!$H$18</f>
        <v>8.64</v>
      </c>
      <c r="P13" s="18">
        <f>[9]Dezembro!$H$19</f>
        <v>7.9200000000000008</v>
      </c>
      <c r="Q13" s="18">
        <f>[9]Dezembro!$H$20</f>
        <v>9.3600000000000012</v>
      </c>
      <c r="R13" s="18">
        <f>[9]Dezembro!$H$21</f>
        <v>12.96</v>
      </c>
      <c r="S13" s="18">
        <f>[9]Dezembro!$H$22</f>
        <v>15.840000000000002</v>
      </c>
      <c r="T13" s="18">
        <f>[9]Dezembro!$H$23</f>
        <v>9.3600000000000012</v>
      </c>
      <c r="U13" s="18">
        <f>[9]Dezembro!$H$24</f>
        <v>16.920000000000002</v>
      </c>
      <c r="V13" s="18">
        <f>[9]Dezembro!$H$25</f>
        <v>25.2</v>
      </c>
      <c r="W13" s="18">
        <f>[9]Dezembro!$H$26</f>
        <v>14.04</v>
      </c>
      <c r="X13" s="18">
        <f>[9]Dezembro!$H$27</f>
        <v>17.64</v>
      </c>
      <c r="Y13" s="18">
        <f>[9]Dezembro!$H$28</f>
        <v>9.7200000000000006</v>
      </c>
      <c r="Z13" s="18">
        <f>[9]Dezembro!$H$29</f>
        <v>9</v>
      </c>
      <c r="AA13" s="18">
        <f>[9]Dezembro!$H$30</f>
        <v>10.8</v>
      </c>
      <c r="AB13" s="18">
        <f>[9]Dezembro!$H$31</f>
        <v>9.7200000000000006</v>
      </c>
      <c r="AC13" s="18">
        <f>[9]Dezembro!$H$32</f>
        <v>8.64</v>
      </c>
      <c r="AD13" s="18">
        <f>[9]Dezembro!$H$33</f>
        <v>11.879999999999999</v>
      </c>
      <c r="AE13" s="18">
        <f>[9]Dezembro!$H$34</f>
        <v>14.04</v>
      </c>
      <c r="AF13" s="18">
        <f>[9]Dezembro!$H$35</f>
        <v>14.76</v>
      </c>
      <c r="AG13" s="47">
        <f t="shared" si="1"/>
        <v>25.2</v>
      </c>
    </row>
    <row r="14" spans="1:33" ht="17.100000000000001" customHeight="1" x14ac:dyDescent="0.2">
      <c r="A14" s="16" t="s">
        <v>50</v>
      </c>
      <c r="B14" s="18">
        <f>[10]Dezembro!$H$5</f>
        <v>17.64</v>
      </c>
      <c r="C14" s="18">
        <f>[10]Dezembro!$H$6</f>
        <v>20.16</v>
      </c>
      <c r="D14" s="18">
        <f>[10]Dezembro!$H$7</f>
        <v>13.68</v>
      </c>
      <c r="E14" s="18">
        <f>[10]Dezembro!$H$8</f>
        <v>19.079999999999998</v>
      </c>
      <c r="F14" s="18">
        <f>[10]Dezembro!$H$9</f>
        <v>18.36</v>
      </c>
      <c r="G14" s="18">
        <f>[10]Dezembro!$H$10</f>
        <v>24.48</v>
      </c>
      <c r="H14" s="18">
        <f>[10]Dezembro!$H$11</f>
        <v>20.16</v>
      </c>
      <c r="I14" s="18">
        <f>[10]Dezembro!$H$12</f>
        <v>20.52</v>
      </c>
      <c r="J14" s="18">
        <f>[10]Dezembro!$H$13</f>
        <v>23.400000000000002</v>
      </c>
      <c r="K14" s="18">
        <f>[10]Dezembro!$H$14</f>
        <v>22.68</v>
      </c>
      <c r="L14" s="18">
        <f>[10]Dezembro!$H$15</f>
        <v>28.08</v>
      </c>
      <c r="M14" s="18">
        <f>[10]Dezembro!$H$16</f>
        <v>19.8</v>
      </c>
      <c r="N14" s="18">
        <f>[10]Dezembro!$H$17</f>
        <v>19.8</v>
      </c>
      <c r="O14" s="18">
        <f>[10]Dezembro!$H$18</f>
        <v>10.8</v>
      </c>
      <c r="P14" s="18">
        <f>[10]Dezembro!$H$19</f>
        <v>21.6</v>
      </c>
      <c r="Q14" s="18">
        <f>[10]Dezembro!$H$20</f>
        <v>14.76</v>
      </c>
      <c r="R14" s="18">
        <f>[10]Dezembro!$H$21</f>
        <v>24.48</v>
      </c>
      <c r="S14" s="18">
        <f>[10]Dezembro!$H$22</f>
        <v>19.079999999999998</v>
      </c>
      <c r="T14" s="18">
        <f>[10]Dezembro!$H$23</f>
        <v>17.28</v>
      </c>
      <c r="U14" s="18">
        <f>[10]Dezembro!$H$24</f>
        <v>27</v>
      </c>
      <c r="V14" s="18">
        <f>[10]Dezembro!$H$25</f>
        <v>28.08</v>
      </c>
      <c r="W14" s="18">
        <f>[10]Dezembro!$H$26</f>
        <v>23.040000000000003</v>
      </c>
      <c r="X14" s="18">
        <f>[10]Dezembro!$H$27</f>
        <v>16.2</v>
      </c>
      <c r="Y14" s="18">
        <f>[10]Dezembro!$H$28</f>
        <v>22.32</v>
      </c>
      <c r="Z14" s="18">
        <f>[10]Dezembro!$H$29</f>
        <v>27.720000000000002</v>
      </c>
      <c r="AA14" s="18">
        <f>[10]Dezembro!$H$30</f>
        <v>19.440000000000001</v>
      </c>
      <c r="AB14" s="18">
        <f>[10]Dezembro!$H$31</f>
        <v>17.64</v>
      </c>
      <c r="AC14" s="18">
        <f>[10]Dezembro!$H$32</f>
        <v>15.840000000000002</v>
      </c>
      <c r="AD14" s="18">
        <f>[10]Dezembro!$H$33</f>
        <v>19.440000000000001</v>
      </c>
      <c r="AE14" s="18">
        <f>[10]Dezembro!$H$34</f>
        <v>21.96</v>
      </c>
      <c r="AF14" s="18">
        <f>[10]Dezembro!$H$35</f>
        <v>27</v>
      </c>
      <c r="AG14" s="47">
        <f>MAX(B14:AF14)</f>
        <v>28.08</v>
      </c>
    </row>
    <row r="15" spans="1:33" ht="17.100000000000001" customHeight="1" x14ac:dyDescent="0.2">
      <c r="A15" s="16" t="s">
        <v>6</v>
      </c>
      <c r="B15" s="18">
        <f>[11]Dezembro!$H$5</f>
        <v>1.8</v>
      </c>
      <c r="C15" s="18">
        <f>[11]Dezembro!$H$6</f>
        <v>10.44</v>
      </c>
      <c r="D15" s="18">
        <f>[11]Dezembro!$H$7</f>
        <v>2.8800000000000003</v>
      </c>
      <c r="E15" s="18">
        <f>[11]Dezembro!$H$8</f>
        <v>2.8800000000000003</v>
      </c>
      <c r="F15" s="18">
        <f>[11]Dezembro!$H$9</f>
        <v>15.48</v>
      </c>
      <c r="G15" s="18">
        <f>[11]Dezembro!$H$10</f>
        <v>13.32</v>
      </c>
      <c r="H15" s="18">
        <f>[11]Dezembro!$H$11</f>
        <v>0</v>
      </c>
      <c r="I15" s="18">
        <f>[11]Dezembro!$H$12</f>
        <v>2.52</v>
      </c>
      <c r="J15" s="18">
        <f>[11]Dezembro!$H$13</f>
        <v>1.08</v>
      </c>
      <c r="K15" s="18">
        <f>[11]Dezembro!$H$14</f>
        <v>11.16</v>
      </c>
      <c r="L15" s="18">
        <f>[11]Dezembro!$H$15</f>
        <v>3.6</v>
      </c>
      <c r="M15" s="18">
        <f>[11]Dezembro!$H$16</f>
        <v>8.2799999999999994</v>
      </c>
      <c r="N15" s="18">
        <f>[11]Dezembro!$H$17</f>
        <v>2.52</v>
      </c>
      <c r="O15" s="18">
        <f>[11]Dezembro!$H$18</f>
        <v>1.08</v>
      </c>
      <c r="P15" s="18">
        <f>[11]Dezembro!$H$19</f>
        <v>7.9200000000000008</v>
      </c>
      <c r="Q15" s="18">
        <f>[11]Dezembro!$H$20</f>
        <v>2.16</v>
      </c>
      <c r="R15" s="18">
        <f>[11]Dezembro!$H$21</f>
        <v>12.24</v>
      </c>
      <c r="S15" s="18">
        <f>[11]Dezembro!$H$22</f>
        <v>3.24</v>
      </c>
      <c r="T15" s="18">
        <f>[11]Dezembro!$H$23</f>
        <v>8.64</v>
      </c>
      <c r="U15" s="18">
        <f>[11]Dezembro!$H$24</f>
        <v>21.96</v>
      </c>
      <c r="V15" s="18">
        <f>[11]Dezembro!$H$25</f>
        <v>14.4</v>
      </c>
      <c r="W15" s="18">
        <f>[11]Dezembro!$H$26</f>
        <v>7.9200000000000008</v>
      </c>
      <c r="X15" s="18">
        <f>[11]Dezembro!$H$27</f>
        <v>8.64</v>
      </c>
      <c r="Y15" s="18">
        <f>[11]Dezembro!$H$28</f>
        <v>16.2</v>
      </c>
      <c r="Z15" s="18">
        <f>[11]Dezembro!$H$29</f>
        <v>16.2</v>
      </c>
      <c r="AA15" s="18">
        <f>[11]Dezembro!$H$30</f>
        <v>6.84</v>
      </c>
      <c r="AB15" s="18">
        <f>[11]Dezembro!$H$31</f>
        <v>9.7200000000000006</v>
      </c>
      <c r="AC15" s="18">
        <f>[11]Dezembro!$H$32</f>
        <v>16.2</v>
      </c>
      <c r="AD15" s="18">
        <f>[11]Dezembro!$H$33</f>
        <v>14.76</v>
      </c>
      <c r="AE15" s="18">
        <f>[11]Dezembro!$H$34</f>
        <v>19.440000000000001</v>
      </c>
      <c r="AF15" s="18">
        <f>[11]Dezembro!$H$35</f>
        <v>12.6</v>
      </c>
      <c r="AG15" s="47">
        <f t="shared" si="1"/>
        <v>21.96</v>
      </c>
    </row>
    <row r="16" spans="1:33" ht="17.100000000000001" customHeight="1" x14ac:dyDescent="0.2">
      <c r="A16" s="16" t="s">
        <v>7</v>
      </c>
      <c r="B16" s="18">
        <f>[12]Dezembro!$H$5</f>
        <v>15.840000000000002</v>
      </c>
      <c r="C16" s="18">
        <f>[12]Dezembro!$H$6</f>
        <v>11.16</v>
      </c>
      <c r="D16" s="18">
        <f>[12]Dezembro!$H$7</f>
        <v>11.879999999999999</v>
      </c>
      <c r="E16" s="18">
        <f>[12]Dezembro!$H$8</f>
        <v>13.32</v>
      </c>
      <c r="F16" s="18">
        <f>[12]Dezembro!$H$9</f>
        <v>15.840000000000002</v>
      </c>
      <c r="G16" s="18">
        <f>[12]Dezembro!$H$10</f>
        <v>20.88</v>
      </c>
      <c r="H16" s="18">
        <f>[12]Dezembro!$H$11</f>
        <v>17.64</v>
      </c>
      <c r="I16" s="18">
        <f>[12]Dezembro!$H$12</f>
        <v>16.2</v>
      </c>
      <c r="J16" s="18">
        <f>[12]Dezembro!$H$13</f>
        <v>18.36</v>
      </c>
      <c r="K16" s="18">
        <f>[12]Dezembro!$H$14</f>
        <v>15.840000000000002</v>
      </c>
      <c r="L16" s="18">
        <f>[12]Dezembro!$H$15</f>
        <v>11.520000000000001</v>
      </c>
      <c r="M16" s="18">
        <f>[12]Dezembro!$H$16</f>
        <v>17.28</v>
      </c>
      <c r="N16" s="18">
        <f>[12]Dezembro!$H$17</f>
        <v>18.36</v>
      </c>
      <c r="O16" s="18">
        <f>[12]Dezembro!$H$18</f>
        <v>12.24</v>
      </c>
      <c r="P16" s="18">
        <f>[12]Dezembro!$H$19</f>
        <v>17.64</v>
      </c>
      <c r="Q16" s="18">
        <f>[12]Dezembro!$H$20</f>
        <v>18.720000000000002</v>
      </c>
      <c r="R16" s="18">
        <f>[12]Dezembro!$H$21</f>
        <v>14.04</v>
      </c>
      <c r="S16" s="18">
        <f>[12]Dezembro!$H$22</f>
        <v>13.68</v>
      </c>
      <c r="T16" s="18">
        <f>[12]Dezembro!$H$23</f>
        <v>12.96</v>
      </c>
      <c r="U16" s="18">
        <f>[12]Dezembro!$H$24</f>
        <v>21.96</v>
      </c>
      <c r="V16" s="18">
        <f>[12]Dezembro!$H$25</f>
        <v>21.96</v>
      </c>
      <c r="W16" s="18">
        <f>[12]Dezembro!$H$26</f>
        <v>17.28</v>
      </c>
      <c r="X16" s="18">
        <f>[12]Dezembro!$H$27</f>
        <v>20.52</v>
      </c>
      <c r="Y16" s="18">
        <f>[12]Dezembro!$H$28</f>
        <v>21.96</v>
      </c>
      <c r="Z16" s="18">
        <f>[12]Dezembro!$H$29</f>
        <v>14.76</v>
      </c>
      <c r="AA16" s="18">
        <f>[12]Dezembro!$H$30</f>
        <v>17.28</v>
      </c>
      <c r="AB16" s="18">
        <f>[12]Dezembro!$H$31</f>
        <v>9.3600000000000012</v>
      </c>
      <c r="AC16" s="18">
        <f>[12]Dezembro!$H$32</f>
        <v>12.24</v>
      </c>
      <c r="AD16" s="18">
        <f>[12]Dezembro!$H$33</f>
        <v>20.16</v>
      </c>
      <c r="AE16" s="18">
        <f>[12]Dezembro!$H$34</f>
        <v>16.559999999999999</v>
      </c>
      <c r="AF16" s="18">
        <f>[12]Dezembro!$H$35</f>
        <v>18</v>
      </c>
      <c r="AG16" s="47">
        <f t="shared" si="1"/>
        <v>21.96</v>
      </c>
    </row>
    <row r="17" spans="1:33" ht="17.100000000000001" customHeight="1" x14ac:dyDescent="0.2">
      <c r="A17" s="16" t="s">
        <v>8</v>
      </c>
      <c r="B17" s="18">
        <f>[13]Dezembro!$H$5</f>
        <v>20.52</v>
      </c>
      <c r="C17" s="18">
        <f>[13]Dezembro!$H$6</f>
        <v>18.720000000000002</v>
      </c>
      <c r="D17" s="18">
        <f>[13]Dezembro!$H$7</f>
        <v>20.52</v>
      </c>
      <c r="E17" s="18">
        <f>[13]Dezembro!$H$8</f>
        <v>18.720000000000002</v>
      </c>
      <c r="F17" s="18">
        <f>[13]Dezembro!$H$9</f>
        <v>21.6</v>
      </c>
      <c r="G17" s="18">
        <f>[13]Dezembro!$H$10</f>
        <v>26.64</v>
      </c>
      <c r="H17" s="18">
        <f>[13]Dezembro!$H$11</f>
        <v>26.28</v>
      </c>
      <c r="I17" s="18">
        <f>[13]Dezembro!$H$12</f>
        <v>25.56</v>
      </c>
      <c r="J17" s="18">
        <f>[13]Dezembro!$H$13</f>
        <v>17.64</v>
      </c>
      <c r="K17" s="18">
        <f>[13]Dezembro!$H$14</f>
        <v>19.079999999999998</v>
      </c>
      <c r="L17" s="18">
        <f>[13]Dezembro!$H$15</f>
        <v>13.68</v>
      </c>
      <c r="M17" s="18">
        <f>[13]Dezembro!$H$16</f>
        <v>14.4</v>
      </c>
      <c r="N17" s="18">
        <f>[13]Dezembro!$H$17</f>
        <v>15.840000000000002</v>
      </c>
      <c r="O17" s="18">
        <f>[13]Dezembro!$H$18</f>
        <v>16.2</v>
      </c>
      <c r="P17" s="18">
        <f>[13]Dezembro!$H$19</f>
        <v>22.68</v>
      </c>
      <c r="Q17" s="18">
        <f>[13]Dezembro!$H$20</f>
        <v>24.48</v>
      </c>
      <c r="R17" s="18">
        <f>[13]Dezembro!$H$21</f>
        <v>29.880000000000003</v>
      </c>
      <c r="S17" s="18">
        <f>[13]Dezembro!$H$22</f>
        <v>13.68</v>
      </c>
      <c r="T17" s="18">
        <f>[13]Dezembro!$H$23</f>
        <v>10.8</v>
      </c>
      <c r="U17" s="18">
        <f>[13]Dezembro!$H$24</f>
        <v>16.2</v>
      </c>
      <c r="V17" s="18">
        <f>[13]Dezembro!$H$25</f>
        <v>28.8</v>
      </c>
      <c r="W17" s="18">
        <f>[13]Dezembro!$H$26</f>
        <v>18.36</v>
      </c>
      <c r="X17" s="18">
        <f>[13]Dezembro!$H$27</f>
        <v>18</v>
      </c>
      <c r="Y17" s="18">
        <f>[13]Dezembro!$H$28</f>
        <v>20.88</v>
      </c>
      <c r="Z17" s="18">
        <f>[13]Dezembro!$H$29</f>
        <v>16.559999999999999</v>
      </c>
      <c r="AA17" s="18">
        <f>[13]Dezembro!$H$30</f>
        <v>14.76</v>
      </c>
      <c r="AB17" s="18">
        <f>[13]Dezembro!$H$31</f>
        <v>18.720000000000002</v>
      </c>
      <c r="AC17" s="18">
        <f>[13]Dezembro!$H$32</f>
        <v>20.88</v>
      </c>
      <c r="AD17" s="18">
        <f>[13]Dezembro!$H$33</f>
        <v>32.76</v>
      </c>
      <c r="AE17" s="18">
        <f>[13]Dezembro!$H$34</f>
        <v>16.559999999999999</v>
      </c>
      <c r="AF17" s="18">
        <f>[13]Dezembro!$H$35</f>
        <v>30.6</v>
      </c>
      <c r="AG17" s="47">
        <f t="shared" si="1"/>
        <v>32.76</v>
      </c>
    </row>
    <row r="18" spans="1:33" ht="17.100000000000001" customHeight="1" x14ac:dyDescent="0.2">
      <c r="A18" s="16" t="s">
        <v>9</v>
      </c>
      <c r="B18" s="18">
        <f>[14]Dezembro!$H$5</f>
        <v>12.6</v>
      </c>
      <c r="C18" s="18">
        <f>[14]Dezembro!$H$6</f>
        <v>19.8</v>
      </c>
      <c r="D18" s="18">
        <f>[14]Dezembro!$H$7</f>
        <v>15.120000000000001</v>
      </c>
      <c r="E18" s="18">
        <f>[14]Dezembro!$H$8</f>
        <v>13.32</v>
      </c>
      <c r="F18" s="18">
        <f>[14]Dezembro!$H$9</f>
        <v>18</v>
      </c>
      <c r="G18" s="18">
        <f>[14]Dezembro!$H$10</f>
        <v>17.28</v>
      </c>
      <c r="H18" s="18">
        <f>[14]Dezembro!$H$11</f>
        <v>20.52</v>
      </c>
      <c r="I18" s="18">
        <f>[14]Dezembro!$H$12</f>
        <v>19.440000000000001</v>
      </c>
      <c r="J18" s="18">
        <f>[14]Dezembro!$H$13</f>
        <v>35.28</v>
      </c>
      <c r="K18" s="18">
        <f>[14]Dezembro!$H$14</f>
        <v>24.12</v>
      </c>
      <c r="L18" s="18">
        <f>[14]Dezembro!$H$15</f>
        <v>19.079999999999998</v>
      </c>
      <c r="M18" s="18">
        <f>[14]Dezembro!$H$16</f>
        <v>12.6</v>
      </c>
      <c r="N18" s="18">
        <f>[14]Dezembro!$H$17</f>
        <v>16.920000000000002</v>
      </c>
      <c r="O18" s="18">
        <f>[14]Dezembro!$H$18</f>
        <v>12.6</v>
      </c>
      <c r="P18" s="18">
        <f>[14]Dezembro!$H$19</f>
        <v>20.52</v>
      </c>
      <c r="Q18" s="18">
        <f>[14]Dezembro!$H$20</f>
        <v>19.079999999999998</v>
      </c>
      <c r="R18" s="18">
        <f>[14]Dezembro!$H$21</f>
        <v>15.48</v>
      </c>
      <c r="S18" s="18">
        <f>[14]Dezembro!$H$22</f>
        <v>16.2</v>
      </c>
      <c r="T18" s="18">
        <f>[14]Dezembro!$H$23</f>
        <v>15.840000000000002</v>
      </c>
      <c r="U18" s="18">
        <f>[14]Dezembro!$H$24</f>
        <v>26.64</v>
      </c>
      <c r="V18" s="18">
        <f>[14]Dezembro!$H$25</f>
        <v>30.240000000000002</v>
      </c>
      <c r="W18" s="18">
        <f>[14]Dezembro!$H$26</f>
        <v>30.240000000000002</v>
      </c>
      <c r="X18" s="18">
        <f>[14]Dezembro!$H$27</f>
        <v>17.28</v>
      </c>
      <c r="Y18" s="18">
        <f>[14]Dezembro!$H$28</f>
        <v>20.52</v>
      </c>
      <c r="Z18" s="18">
        <f>[14]Dezembro!$H$29</f>
        <v>15.120000000000001</v>
      </c>
      <c r="AA18" s="18">
        <f>[14]Dezembro!$H$30</f>
        <v>16.920000000000002</v>
      </c>
      <c r="AB18" s="18">
        <f>[14]Dezembro!$H$31</f>
        <v>11.879999999999999</v>
      </c>
      <c r="AC18" s="18">
        <f>[14]Dezembro!$H$32</f>
        <v>19.8</v>
      </c>
      <c r="AD18" s="18">
        <f>[14]Dezembro!$H$33</f>
        <v>21.6</v>
      </c>
      <c r="AE18" s="18">
        <f>[14]Dezembro!$H$34</f>
        <v>26.28</v>
      </c>
      <c r="AF18" s="18">
        <f>[14]Dezembro!$H$35</f>
        <v>27.36</v>
      </c>
      <c r="AG18" s="47">
        <f t="shared" si="1"/>
        <v>35.28</v>
      </c>
    </row>
    <row r="19" spans="1:33" ht="17.100000000000001" customHeight="1" x14ac:dyDescent="0.2">
      <c r="A19" s="16" t="s">
        <v>49</v>
      </c>
      <c r="B19" s="18">
        <f>[15]Dezembro!$H$5</f>
        <v>16.920000000000002</v>
      </c>
      <c r="C19" s="18">
        <f>[15]Dezembro!$H$6</f>
        <v>11.520000000000001</v>
      </c>
      <c r="D19" s="18">
        <f>[15]Dezembro!$H$7</f>
        <v>8.64</v>
      </c>
      <c r="E19" s="18">
        <f>[15]Dezembro!$H$8</f>
        <v>8.64</v>
      </c>
      <c r="F19" s="18">
        <f>[15]Dezembro!$H$9</f>
        <v>11.879999999999999</v>
      </c>
      <c r="G19" s="18">
        <f>[15]Dezembro!$H$10</f>
        <v>16.920000000000002</v>
      </c>
      <c r="H19" s="18">
        <f>[15]Dezembro!$H$11</f>
        <v>16.2</v>
      </c>
      <c r="I19" s="18">
        <f>[15]Dezembro!$H$12</f>
        <v>14.76</v>
      </c>
      <c r="J19" s="18">
        <f>[15]Dezembro!$H$13</f>
        <v>15.120000000000001</v>
      </c>
      <c r="K19" s="18">
        <f>[15]Dezembro!$H$14</f>
        <v>15.840000000000002</v>
      </c>
      <c r="L19" s="18">
        <f>[15]Dezembro!$H$15</f>
        <v>24.12</v>
      </c>
      <c r="M19" s="18">
        <f>[15]Dezembro!$H$16</f>
        <v>10.08</v>
      </c>
      <c r="N19" s="18">
        <f>[15]Dezembro!$H$17</f>
        <v>11.520000000000001</v>
      </c>
      <c r="O19" s="18">
        <f>[15]Dezembro!$H$18</f>
        <v>13.32</v>
      </c>
      <c r="P19" s="18">
        <f>[15]Dezembro!$H$19</f>
        <v>13.68</v>
      </c>
      <c r="Q19" s="18">
        <f>[15]Dezembro!$H$20</f>
        <v>13.32</v>
      </c>
      <c r="R19" s="18">
        <f>[15]Dezembro!$H$21</f>
        <v>14.04</v>
      </c>
      <c r="S19" s="18">
        <f>[15]Dezembro!$H$22</f>
        <v>10.08</v>
      </c>
      <c r="T19" s="18">
        <f>[15]Dezembro!$H$23</f>
        <v>11.520000000000001</v>
      </c>
      <c r="U19" s="18">
        <f>[15]Dezembro!$H$24</f>
        <v>16.559999999999999</v>
      </c>
      <c r="V19" s="18">
        <f>[15]Dezembro!$H$25</f>
        <v>20.88</v>
      </c>
      <c r="W19" s="18">
        <f>[15]Dezembro!$H$26</f>
        <v>11.520000000000001</v>
      </c>
      <c r="X19" s="18">
        <f>[15]Dezembro!$H$27</f>
        <v>9.7200000000000006</v>
      </c>
      <c r="Y19" s="18">
        <f>[15]Dezembro!$H$28</f>
        <v>7.9200000000000008</v>
      </c>
      <c r="Z19" s="18">
        <f>[15]Dezembro!$H$29</f>
        <v>17.64</v>
      </c>
      <c r="AA19" s="18">
        <f>[15]Dezembro!$H$30</f>
        <v>16.2</v>
      </c>
      <c r="AB19" s="18">
        <f>[15]Dezembro!$H$31</f>
        <v>14.4</v>
      </c>
      <c r="AC19" s="18">
        <f>[15]Dezembro!$H$32</f>
        <v>15.840000000000002</v>
      </c>
      <c r="AD19" s="18">
        <f>[15]Dezembro!$H$33</f>
        <v>22.32</v>
      </c>
      <c r="AE19" s="18">
        <f>[15]Dezembro!$H$34</f>
        <v>16.559999999999999</v>
      </c>
      <c r="AF19" s="18">
        <f>[15]Dezembro!$H$35</f>
        <v>24.12</v>
      </c>
      <c r="AG19" s="47">
        <f t="shared" si="1"/>
        <v>24.12</v>
      </c>
    </row>
    <row r="20" spans="1:33" ht="17.100000000000001" customHeight="1" x14ac:dyDescent="0.2">
      <c r="A20" s="16" t="s">
        <v>10</v>
      </c>
      <c r="B20" s="18">
        <f>[16]Dezembro!$H$5</f>
        <v>11.520000000000001</v>
      </c>
      <c r="C20" s="18">
        <f>[16]Dezembro!$H$6</f>
        <v>12.6</v>
      </c>
      <c r="D20" s="18">
        <f>[16]Dezembro!$H$7</f>
        <v>11.520000000000001</v>
      </c>
      <c r="E20" s="18">
        <f>[16]Dezembro!$H$8</f>
        <v>5.04</v>
      </c>
      <c r="F20" s="18">
        <f>[16]Dezembro!$H$9</f>
        <v>5.7600000000000007</v>
      </c>
      <c r="G20" s="18">
        <f>[16]Dezembro!$H$10</f>
        <v>5.4</v>
      </c>
      <c r="H20" s="18">
        <f>[16]Dezembro!$H$11</f>
        <v>15.840000000000002</v>
      </c>
      <c r="I20" s="18">
        <f>[16]Dezembro!$H$12</f>
        <v>8.2799999999999994</v>
      </c>
      <c r="J20" s="18">
        <f>[16]Dezembro!$H$13</f>
        <v>5.7600000000000007</v>
      </c>
      <c r="K20" s="18">
        <f>[16]Dezembro!$H$14</f>
        <v>4.6800000000000006</v>
      </c>
      <c r="L20" s="18">
        <f>[16]Dezembro!$H$15</f>
        <v>2.16</v>
      </c>
      <c r="M20" s="18">
        <f>[16]Dezembro!$H$16</f>
        <v>0.36000000000000004</v>
      </c>
      <c r="N20" s="18">
        <f>[16]Dezembro!$H$17</f>
        <v>3.24</v>
      </c>
      <c r="O20" s="18">
        <f>[16]Dezembro!$H$18</f>
        <v>2.16</v>
      </c>
      <c r="P20" s="18">
        <f>[16]Dezembro!$H$19</f>
        <v>16.559999999999999</v>
      </c>
      <c r="Q20" s="18">
        <f>[16]Dezembro!$H$20</f>
        <v>11.520000000000001</v>
      </c>
      <c r="R20" s="18">
        <f>[16]Dezembro!$H$21</f>
        <v>5.04</v>
      </c>
      <c r="S20" s="18">
        <f>[16]Dezembro!$H$22</f>
        <v>0.36000000000000004</v>
      </c>
      <c r="T20" s="18">
        <f>[16]Dezembro!$H$23</f>
        <v>4.32</v>
      </c>
      <c r="U20" s="18">
        <f>[16]Dezembro!$H$24</f>
        <v>11.520000000000001</v>
      </c>
      <c r="V20" s="18">
        <f>[16]Dezembro!$H$25</f>
        <v>19.079999999999998</v>
      </c>
      <c r="W20" s="18">
        <f>[16]Dezembro!$H$26</f>
        <v>3.9600000000000004</v>
      </c>
      <c r="X20" s="18">
        <f>[16]Dezembro!$H$27</f>
        <v>10.08</v>
      </c>
      <c r="Y20" s="18">
        <f>[16]Dezembro!$H$28</f>
        <v>7.5600000000000005</v>
      </c>
      <c r="Z20" s="18">
        <f>[16]Dezembro!$H$29</f>
        <v>7.5600000000000005</v>
      </c>
      <c r="AA20" s="18">
        <f>[16]Dezembro!$H$30</f>
        <v>8.2799999999999994</v>
      </c>
      <c r="AB20" s="18">
        <f>[16]Dezembro!$H$31</f>
        <v>3.6</v>
      </c>
      <c r="AC20" s="18">
        <f>[16]Dezembro!$H$32</f>
        <v>1.4400000000000002</v>
      </c>
      <c r="AD20" s="18">
        <f>[16]Dezembro!$H$33</f>
        <v>10.08</v>
      </c>
      <c r="AE20" s="18">
        <f>[16]Dezembro!$H$34</f>
        <v>12.24</v>
      </c>
      <c r="AF20" s="18">
        <f>[16]Dezembro!$H$35</f>
        <v>16.2</v>
      </c>
      <c r="AG20" s="47">
        <f>MAX(B20:AF20)</f>
        <v>19.079999999999998</v>
      </c>
    </row>
    <row r="21" spans="1:33" ht="17.100000000000001" customHeight="1" x14ac:dyDescent="0.2">
      <c r="A21" s="16" t="s">
        <v>11</v>
      </c>
      <c r="B21" s="18">
        <f>[17]Dezembro!$H$5</f>
        <v>19.8</v>
      </c>
      <c r="C21" s="18">
        <f>[17]Dezembro!$H$6</f>
        <v>12.96</v>
      </c>
      <c r="D21" s="18">
        <f>[17]Dezembro!$H$7</f>
        <v>6.84</v>
      </c>
      <c r="E21" s="18">
        <f>[17]Dezembro!$H$8</f>
        <v>6.12</v>
      </c>
      <c r="F21" s="18">
        <f>[17]Dezembro!$H$9</f>
        <v>12.24</v>
      </c>
      <c r="G21" s="18">
        <f>[17]Dezembro!$H$10</f>
        <v>15.48</v>
      </c>
      <c r="H21" s="18">
        <f>[17]Dezembro!$H$11</f>
        <v>14.76</v>
      </c>
      <c r="I21" s="18">
        <f>[17]Dezembro!$H$12</f>
        <v>10.08</v>
      </c>
      <c r="J21" s="18">
        <f>[17]Dezembro!$H$13</f>
        <v>9</v>
      </c>
      <c r="K21" s="18">
        <f>[17]Dezembro!$H$14</f>
        <v>11.879999999999999</v>
      </c>
      <c r="L21" s="18">
        <f>[17]Dezembro!$H$15</f>
        <v>19.8</v>
      </c>
      <c r="M21" s="18">
        <f>[17]Dezembro!$H$16</f>
        <v>13.32</v>
      </c>
      <c r="N21" s="18">
        <f>[17]Dezembro!$H$17</f>
        <v>17.28</v>
      </c>
      <c r="O21" s="18">
        <f>[17]Dezembro!$H$18</f>
        <v>9</v>
      </c>
      <c r="P21" s="18">
        <f>[17]Dezembro!$H$19</f>
        <v>12.24</v>
      </c>
      <c r="Q21" s="18">
        <f>[17]Dezembro!$H$20</f>
        <v>11.16</v>
      </c>
      <c r="R21" s="18">
        <f>[17]Dezembro!$H$21</f>
        <v>10.44</v>
      </c>
      <c r="S21" s="18">
        <f>[17]Dezembro!$H$22</f>
        <v>6.48</v>
      </c>
      <c r="T21" s="18">
        <f>[17]Dezembro!$H$23</f>
        <v>9</v>
      </c>
      <c r="U21" s="18">
        <f>[17]Dezembro!$H$24</f>
        <v>9</v>
      </c>
      <c r="V21" s="18">
        <f>[17]Dezembro!$H$25</f>
        <v>14.76</v>
      </c>
      <c r="W21" s="18">
        <f>[17]Dezembro!$H$26</f>
        <v>14.76</v>
      </c>
      <c r="X21" s="18">
        <f>[17]Dezembro!$H$27</f>
        <v>9.3600000000000012</v>
      </c>
      <c r="Y21" s="18">
        <f>[17]Dezembro!$H$28</f>
        <v>13.32</v>
      </c>
      <c r="Z21" s="18">
        <f>[17]Dezembro!$H$29</f>
        <v>10.44</v>
      </c>
      <c r="AA21" s="18">
        <f>[17]Dezembro!$H$30</f>
        <v>6.84</v>
      </c>
      <c r="AB21" s="18">
        <f>[17]Dezembro!$H$31</f>
        <v>5.7600000000000007</v>
      </c>
      <c r="AC21" s="18">
        <f>[17]Dezembro!$H$32</f>
        <v>8.2799999999999994</v>
      </c>
      <c r="AD21" s="18">
        <f>[17]Dezembro!$H$33</f>
        <v>13.32</v>
      </c>
      <c r="AE21" s="18">
        <f>[17]Dezembro!$H$34</f>
        <v>12.6</v>
      </c>
      <c r="AF21" s="18">
        <f>[17]Dezembro!$H$35</f>
        <v>12.6</v>
      </c>
      <c r="AG21" s="47">
        <f>MAX(B21:AF21)</f>
        <v>19.8</v>
      </c>
    </row>
    <row r="22" spans="1:33" ht="17.100000000000001" customHeight="1" x14ac:dyDescent="0.2">
      <c r="A22" s="16" t="s">
        <v>12</v>
      </c>
      <c r="B22" s="18">
        <f>[18]Dezembro!$H$5</f>
        <v>14.76</v>
      </c>
      <c r="C22" s="18">
        <f>[18]Dezembro!$H$6</f>
        <v>10.08</v>
      </c>
      <c r="D22" s="18">
        <f>[18]Dezembro!$H$7</f>
        <v>5.7600000000000007</v>
      </c>
      <c r="E22" s="18">
        <f>[18]Dezembro!$H$8</f>
        <v>6.12</v>
      </c>
      <c r="F22" s="18">
        <f>[18]Dezembro!$H$9</f>
        <v>8.2799999999999994</v>
      </c>
      <c r="G22" s="18">
        <f>[18]Dezembro!$H$10</f>
        <v>7.5600000000000005</v>
      </c>
      <c r="H22" s="18">
        <f>[18]Dezembro!$H$11</f>
        <v>13.68</v>
      </c>
      <c r="I22" s="18">
        <f>[18]Dezembro!$H$12</f>
        <v>13.32</v>
      </c>
      <c r="J22" s="18">
        <f>[18]Dezembro!$H$13</f>
        <v>11.16</v>
      </c>
      <c r="K22" s="18">
        <f>[18]Dezembro!$H$14</f>
        <v>10.08</v>
      </c>
      <c r="L22" s="18">
        <f>[18]Dezembro!$H$15</f>
        <v>10.08</v>
      </c>
      <c r="M22" s="18">
        <f>[18]Dezembro!$H$16</f>
        <v>10.08</v>
      </c>
      <c r="N22" s="18">
        <f>[18]Dezembro!$H$17</f>
        <v>9.7200000000000006</v>
      </c>
      <c r="O22" s="18">
        <f>[18]Dezembro!$H$18</f>
        <v>6.12</v>
      </c>
      <c r="P22" s="18">
        <f>[18]Dezembro!$H$19</f>
        <v>12.96</v>
      </c>
      <c r="Q22" s="18">
        <f>[18]Dezembro!$H$20</f>
        <v>7.2</v>
      </c>
      <c r="R22" s="18">
        <f>[18]Dezembro!$H$21</f>
        <v>13.32</v>
      </c>
      <c r="S22" s="18">
        <f>[18]Dezembro!$H$22</f>
        <v>8.64</v>
      </c>
      <c r="T22" s="18">
        <f>[18]Dezembro!$H$23</f>
        <v>9</v>
      </c>
      <c r="U22" s="18">
        <f>[18]Dezembro!$H$24</f>
        <v>14.4</v>
      </c>
      <c r="V22" s="18">
        <f>[18]Dezembro!$H$25</f>
        <v>18.36</v>
      </c>
      <c r="W22" s="18">
        <f>[18]Dezembro!$H$26</f>
        <v>11.879999999999999</v>
      </c>
      <c r="X22" s="18">
        <f>[18]Dezembro!$H$27</f>
        <v>9</v>
      </c>
      <c r="Y22" s="18">
        <f>[18]Dezembro!$H$28</f>
        <v>9.7200000000000006</v>
      </c>
      <c r="Z22" s="18">
        <f>[18]Dezembro!$H$29</f>
        <v>10.8</v>
      </c>
      <c r="AA22" s="18">
        <f>[18]Dezembro!$H$30</f>
        <v>11.16</v>
      </c>
      <c r="AB22" s="18">
        <f>[18]Dezembro!$H$31</f>
        <v>8.2799999999999994</v>
      </c>
      <c r="AC22" s="18">
        <f>[18]Dezembro!$H$32</f>
        <v>20.16</v>
      </c>
      <c r="AD22" s="18">
        <f>[18]Dezembro!$H$33</f>
        <v>12.6</v>
      </c>
      <c r="AE22" s="18">
        <f>[18]Dezembro!$H$34</f>
        <v>15.48</v>
      </c>
      <c r="AF22" s="18">
        <f>[18]Dezembro!$H$35</f>
        <v>15.120000000000001</v>
      </c>
      <c r="AG22" s="47">
        <f>MAX(B22:AF22)</f>
        <v>20.16</v>
      </c>
    </row>
    <row r="23" spans="1:33" ht="17.100000000000001" customHeight="1" x14ac:dyDescent="0.2">
      <c r="A23" s="16" t="s">
        <v>13</v>
      </c>
      <c r="B23" s="18">
        <f>[19]Dezembro!$H$5</f>
        <v>19.8</v>
      </c>
      <c r="C23" s="18">
        <f>[19]Dezembro!$H$6</f>
        <v>18.720000000000002</v>
      </c>
      <c r="D23" s="18">
        <f>[19]Dezembro!$H$7</f>
        <v>14.4</v>
      </c>
      <c r="E23" s="18">
        <f>[19]Dezembro!$H$8</f>
        <v>9.7200000000000006</v>
      </c>
      <c r="F23" s="18">
        <f>[19]Dezembro!$H$9</f>
        <v>12.24</v>
      </c>
      <c r="G23" s="18">
        <f>[19]Dezembro!$H$10</f>
        <v>18.36</v>
      </c>
      <c r="H23" s="18">
        <f>[19]Dezembro!$H$11</f>
        <v>26.28</v>
      </c>
      <c r="I23" s="18">
        <f>[19]Dezembro!$H$12</f>
        <v>20.88</v>
      </c>
      <c r="J23" s="18">
        <f>[19]Dezembro!$H$13</f>
        <v>16.920000000000002</v>
      </c>
      <c r="K23" s="18">
        <f>[19]Dezembro!$H$14</f>
        <v>16.559999999999999</v>
      </c>
      <c r="L23" s="18">
        <f>[19]Dezembro!$H$15</f>
        <v>14.76</v>
      </c>
      <c r="M23" s="18">
        <f>[19]Dezembro!$H$16</f>
        <v>16.559999999999999</v>
      </c>
      <c r="N23" s="18">
        <f>[19]Dezembro!$H$17</f>
        <v>12.96</v>
      </c>
      <c r="O23" s="18">
        <f>[19]Dezembro!$H$18</f>
        <v>21.6</v>
      </c>
      <c r="P23" s="18">
        <f>[19]Dezembro!$H$19</f>
        <v>18.36</v>
      </c>
      <c r="Q23" s="18">
        <f>[19]Dezembro!$H$20</f>
        <v>15.840000000000002</v>
      </c>
      <c r="R23" s="18">
        <f>[19]Dezembro!$H$21</f>
        <v>21.6</v>
      </c>
      <c r="S23" s="18">
        <f>[19]Dezembro!$H$22</f>
        <v>13.68</v>
      </c>
      <c r="T23" s="18">
        <f>[19]Dezembro!$H$23</f>
        <v>14.76</v>
      </c>
      <c r="U23" s="18">
        <f>[19]Dezembro!$H$24</f>
        <v>25.2</v>
      </c>
      <c r="V23" s="18">
        <f>[19]Dezembro!$H$25</f>
        <v>29.52</v>
      </c>
      <c r="W23" s="18">
        <f>[19]Dezembro!$H$26</f>
        <v>25.56</v>
      </c>
      <c r="X23" s="18">
        <f>[19]Dezembro!$H$27</f>
        <v>19.079999999999998</v>
      </c>
      <c r="Y23" s="18">
        <f>[19]Dezembro!$H$28</f>
        <v>15.840000000000002</v>
      </c>
      <c r="Z23" s="18">
        <f>[19]Dezembro!$H$29</f>
        <v>15.120000000000001</v>
      </c>
      <c r="AA23" s="18">
        <f>[19]Dezembro!$H$30</f>
        <v>15.840000000000002</v>
      </c>
      <c r="AB23" s="18">
        <f>[19]Dezembro!$H$31</f>
        <v>14.04</v>
      </c>
      <c r="AC23" s="18">
        <f>[19]Dezembro!$H$32</f>
        <v>16.2</v>
      </c>
      <c r="AD23" s="18">
        <f>[19]Dezembro!$H$33</f>
        <v>15.840000000000002</v>
      </c>
      <c r="AE23" s="18">
        <f>[19]Dezembro!$H$34</f>
        <v>23.759999999999998</v>
      </c>
      <c r="AF23" s="18">
        <f>[19]Dezembro!$H$35</f>
        <v>24.840000000000003</v>
      </c>
      <c r="AG23" s="47">
        <f>MAX(B23:AF23)</f>
        <v>29.52</v>
      </c>
    </row>
    <row r="24" spans="1:33" ht="17.100000000000001" customHeight="1" x14ac:dyDescent="0.2">
      <c r="A24" s="16" t="s">
        <v>14</v>
      </c>
      <c r="B24" s="18">
        <f>[20]Dezembro!$H$5</f>
        <v>14.04</v>
      </c>
      <c r="C24" s="18">
        <f>[20]Dezembro!$H$6</f>
        <v>20.16</v>
      </c>
      <c r="D24" s="18">
        <f>[20]Dezembro!$H$7</f>
        <v>20.88</v>
      </c>
      <c r="E24" s="18">
        <f>[20]Dezembro!$H$8</f>
        <v>17.64</v>
      </c>
      <c r="F24" s="18">
        <f>[20]Dezembro!$H$9</f>
        <v>18.720000000000002</v>
      </c>
      <c r="G24" s="18">
        <f>[20]Dezembro!$H$10</f>
        <v>14.76</v>
      </c>
      <c r="H24" s="18">
        <f>[20]Dezembro!$H$11</f>
        <v>18.720000000000002</v>
      </c>
      <c r="I24" s="18">
        <f>[20]Dezembro!$H$12</f>
        <v>19.8</v>
      </c>
      <c r="J24" s="18">
        <f>[20]Dezembro!$H$13</f>
        <v>16.559999999999999</v>
      </c>
      <c r="K24" s="18">
        <f>[20]Dezembro!$H$14</f>
        <v>16.559999999999999</v>
      </c>
      <c r="L24" s="18">
        <f>[20]Dezembro!$H$15</f>
        <v>18.720000000000002</v>
      </c>
      <c r="M24" s="18">
        <f>[20]Dezembro!$H$16</f>
        <v>20.16</v>
      </c>
      <c r="N24" s="18">
        <f>[20]Dezembro!$H$17</f>
        <v>16.559999999999999</v>
      </c>
      <c r="O24" s="18">
        <f>[20]Dezembro!$H$18</f>
        <v>10.8</v>
      </c>
      <c r="P24" s="18">
        <f>[20]Dezembro!$H$19</f>
        <v>15.48</v>
      </c>
      <c r="Q24" s="18">
        <f>[20]Dezembro!$H$20</f>
        <v>12.24</v>
      </c>
      <c r="R24" s="18">
        <f>[20]Dezembro!$H$21</f>
        <v>17.64</v>
      </c>
      <c r="S24" s="18">
        <f>[20]Dezembro!$H$22</f>
        <v>19.079999999999998</v>
      </c>
      <c r="T24" s="18">
        <f>[20]Dezembro!$H$23</f>
        <v>21.96</v>
      </c>
      <c r="U24" s="18">
        <f>[20]Dezembro!$H$24</f>
        <v>17.28</v>
      </c>
      <c r="V24" s="18">
        <f>[20]Dezembro!$H$25</f>
        <v>20.88</v>
      </c>
      <c r="W24" s="18">
        <f>[20]Dezembro!$H$26</f>
        <v>32.4</v>
      </c>
      <c r="X24" s="18">
        <f>[20]Dezembro!$H$27</f>
        <v>21.6</v>
      </c>
      <c r="Y24" s="18">
        <f>[20]Dezembro!$H$28</f>
        <v>15.840000000000002</v>
      </c>
      <c r="Z24" s="18">
        <f>[20]Dezembro!$H$29</f>
        <v>16.559999999999999</v>
      </c>
      <c r="AA24" s="18">
        <f>[20]Dezembro!$H$30</f>
        <v>13.32</v>
      </c>
      <c r="AB24" s="18">
        <f>[20]Dezembro!$H$31</f>
        <v>14.04</v>
      </c>
      <c r="AC24" s="18">
        <f>[20]Dezembro!$H$32</f>
        <v>14.76</v>
      </c>
      <c r="AD24" s="18">
        <f>[20]Dezembro!$H$33</f>
        <v>34.200000000000003</v>
      </c>
      <c r="AE24" s="18">
        <f>[20]Dezembro!$H$34</f>
        <v>18.720000000000002</v>
      </c>
      <c r="AF24" s="18">
        <f>[20]Dezembro!$H$35</f>
        <v>16.920000000000002</v>
      </c>
      <c r="AG24" s="47">
        <f>MAX(B24:AF24)</f>
        <v>34.200000000000003</v>
      </c>
    </row>
    <row r="25" spans="1:33" ht="17.100000000000001" customHeight="1" x14ac:dyDescent="0.2">
      <c r="A25" s="16" t="s">
        <v>15</v>
      </c>
      <c r="B25" s="18">
        <f>[21]Dezembro!$H$5</f>
        <v>18.720000000000002</v>
      </c>
      <c r="C25" s="18">
        <f>[21]Dezembro!$H$6</f>
        <v>19.079999999999998</v>
      </c>
      <c r="D25" s="18">
        <f>[21]Dezembro!$H$7</f>
        <v>12.6</v>
      </c>
      <c r="E25" s="18">
        <f>[21]Dezembro!$H$8</f>
        <v>11.879999999999999</v>
      </c>
      <c r="F25" s="18">
        <f>[21]Dezembro!$H$9</f>
        <v>22.32</v>
      </c>
      <c r="G25" s="18">
        <f>[21]Dezembro!$H$10</f>
        <v>25.56</v>
      </c>
      <c r="H25" s="18">
        <f>[21]Dezembro!$H$11</f>
        <v>23.040000000000003</v>
      </c>
      <c r="I25" s="18">
        <f>[21]Dezembro!$H$12</f>
        <v>25.2</v>
      </c>
      <c r="J25" s="18">
        <f>[21]Dezembro!$H$13</f>
        <v>18</v>
      </c>
      <c r="K25" s="18">
        <f>[21]Dezembro!$H$14</f>
        <v>19.440000000000001</v>
      </c>
      <c r="L25" s="18">
        <f>[21]Dezembro!$H$15</f>
        <v>14.76</v>
      </c>
      <c r="M25" s="18">
        <f>[21]Dezembro!$H$16</f>
        <v>15.120000000000001</v>
      </c>
      <c r="N25" s="18">
        <f>[21]Dezembro!$H$17</f>
        <v>18.36</v>
      </c>
      <c r="O25" s="18">
        <f>[21]Dezembro!$H$18</f>
        <v>10.08</v>
      </c>
      <c r="P25" s="18">
        <f>[21]Dezembro!$H$19</f>
        <v>17.28</v>
      </c>
      <c r="Q25" s="18">
        <f>[21]Dezembro!$H$20</f>
        <v>23.759999999999998</v>
      </c>
      <c r="R25" s="18">
        <f>[21]Dezembro!$H$21</f>
        <v>20.16</v>
      </c>
      <c r="S25" s="18">
        <f>[21]Dezembro!$H$22</f>
        <v>14.04</v>
      </c>
      <c r="T25" s="18">
        <f>[21]Dezembro!$H$23</f>
        <v>11.16</v>
      </c>
      <c r="U25" s="18">
        <f>[21]Dezembro!$H$24</f>
        <v>19.8</v>
      </c>
      <c r="V25" s="18">
        <f>[21]Dezembro!$H$25</f>
        <v>24.840000000000003</v>
      </c>
      <c r="W25" s="18">
        <f>[21]Dezembro!$H$26</f>
        <v>17.28</v>
      </c>
      <c r="X25" s="18">
        <f>[21]Dezembro!$H$27</f>
        <v>14.4</v>
      </c>
      <c r="Y25" s="18">
        <f>[21]Dezembro!$H$28</f>
        <v>19.8</v>
      </c>
      <c r="Z25" s="18">
        <f>[21]Dezembro!$H$29</f>
        <v>21.96</v>
      </c>
      <c r="AA25" s="18">
        <f>[21]Dezembro!$H$30</f>
        <v>15.48</v>
      </c>
      <c r="AB25" s="18">
        <f>[21]Dezembro!$H$31</f>
        <v>15.120000000000001</v>
      </c>
      <c r="AC25" s="18">
        <f>[21]Dezembro!$H$32</f>
        <v>12.96</v>
      </c>
      <c r="AD25" s="18">
        <f>[21]Dezembro!$H$33</f>
        <v>17.28</v>
      </c>
      <c r="AE25" s="18">
        <f>[21]Dezembro!$H$34</f>
        <v>21.240000000000002</v>
      </c>
      <c r="AF25" s="18">
        <f>[21]Dezembro!$H$35</f>
        <v>19.8</v>
      </c>
      <c r="AG25" s="47">
        <f t="shared" ref="AG25:AG32" si="2">MAX(B25:AF25)</f>
        <v>25.56</v>
      </c>
    </row>
    <row r="26" spans="1:33" ht="17.100000000000001" customHeight="1" x14ac:dyDescent="0.2">
      <c r="A26" s="16" t="s">
        <v>62</v>
      </c>
      <c r="B26" s="18">
        <f>[22]Dezembro!$H$5</f>
        <v>0.36000000000000004</v>
      </c>
      <c r="C26" s="18">
        <f>[22]Dezembro!$H$6</f>
        <v>0</v>
      </c>
      <c r="D26" s="18">
        <f>[22]Dezembro!$H$7</f>
        <v>0</v>
      </c>
      <c r="E26" s="18">
        <f>[22]Dezembro!$H$8</f>
        <v>0</v>
      </c>
      <c r="F26" s="18">
        <f>[22]Dezembro!$H$9</f>
        <v>18.36</v>
      </c>
      <c r="G26" s="18">
        <f>[22]Dezembro!$H$10</f>
        <v>6.12</v>
      </c>
      <c r="H26" s="18">
        <f>[22]Dezembro!$H$11</f>
        <v>3.6</v>
      </c>
      <c r="I26" s="18">
        <f>[22]Dezembro!$H$12</f>
        <v>11.520000000000001</v>
      </c>
      <c r="J26" s="18">
        <f>[22]Dezembro!$H$13</f>
        <v>3.9600000000000004</v>
      </c>
      <c r="K26" s="18">
        <f>[22]Dezembro!$H$14</f>
        <v>2.52</v>
      </c>
      <c r="L26" s="18">
        <f>[22]Dezembro!$H$15</f>
        <v>2.52</v>
      </c>
      <c r="M26" s="18">
        <f>[22]Dezembro!$H$16</f>
        <v>2.16</v>
      </c>
      <c r="N26" s="18">
        <f>[22]Dezembro!$H$17</f>
        <v>0.72000000000000008</v>
      </c>
      <c r="O26" s="18">
        <f>[22]Dezembro!$H$18</f>
        <v>0</v>
      </c>
      <c r="P26" s="18">
        <f>[22]Dezembro!$H$19</f>
        <v>3.9600000000000004</v>
      </c>
      <c r="Q26" s="18">
        <f>[22]Dezembro!$H$20</f>
        <v>8.64</v>
      </c>
      <c r="R26" s="18">
        <f>[22]Dezembro!$H$21</f>
        <v>7.5600000000000005</v>
      </c>
      <c r="S26" s="18">
        <f>[22]Dezembro!$H$22</f>
        <v>0.36000000000000004</v>
      </c>
      <c r="T26" s="18">
        <f>[22]Dezembro!$H$23</f>
        <v>0</v>
      </c>
      <c r="U26" s="18">
        <f>[22]Dezembro!$H$24</f>
        <v>13.32</v>
      </c>
      <c r="V26" s="18">
        <f>[22]Dezembro!$H$25</f>
        <v>19.079999999999998</v>
      </c>
      <c r="W26" s="18">
        <f>[22]Dezembro!$H$26</f>
        <v>5.04</v>
      </c>
      <c r="X26" s="18">
        <f>[22]Dezembro!$H$27</f>
        <v>15.48</v>
      </c>
      <c r="Y26" s="18">
        <f>[22]Dezembro!$H$28</f>
        <v>0.72000000000000008</v>
      </c>
      <c r="Z26" s="18">
        <f>[22]Dezembro!$H$29</f>
        <v>3.6</v>
      </c>
      <c r="AA26" s="18">
        <f>[22]Dezembro!$H$30</f>
        <v>8.64</v>
      </c>
      <c r="AB26" s="18">
        <f>[22]Dezembro!$H$31</f>
        <v>8.2799999999999994</v>
      </c>
      <c r="AC26" s="18">
        <f>[22]Dezembro!$H$32</f>
        <v>5.7600000000000007</v>
      </c>
      <c r="AD26" s="18">
        <f>[22]Dezembro!$H$33</f>
        <v>10.8</v>
      </c>
      <c r="AE26" s="18">
        <f>[22]Dezembro!$H$34</f>
        <v>17.64</v>
      </c>
      <c r="AF26" s="18">
        <f>[22]Dezembro!$H$35</f>
        <v>16.559999999999999</v>
      </c>
      <c r="AG26" s="47">
        <f t="shared" si="2"/>
        <v>19.079999999999998</v>
      </c>
    </row>
    <row r="27" spans="1:33" ht="17.100000000000001" customHeight="1" x14ac:dyDescent="0.2">
      <c r="A27" s="16" t="s">
        <v>17</v>
      </c>
      <c r="B27" s="18">
        <f>[23]Dezembro!$H$5</f>
        <v>0</v>
      </c>
      <c r="C27" s="18">
        <f>[23]Dezembro!$H$6</f>
        <v>0</v>
      </c>
      <c r="D27" s="18">
        <f>[23]Dezembro!$H$7</f>
        <v>0</v>
      </c>
      <c r="E27" s="18">
        <f>[23]Dezembro!$H$8</f>
        <v>0</v>
      </c>
      <c r="F27" s="18">
        <f>[23]Dezembro!$H$9</f>
        <v>0</v>
      </c>
      <c r="G27" s="18">
        <f>[23]Dezembro!$H$10</f>
        <v>0</v>
      </c>
      <c r="H27" s="18">
        <f>[23]Dezembro!$H$11</f>
        <v>0</v>
      </c>
      <c r="I27" s="18">
        <f>[23]Dezembro!$H$12</f>
        <v>0</v>
      </c>
      <c r="J27" s="18">
        <f>[23]Dezembro!$H$13</f>
        <v>0</v>
      </c>
      <c r="K27" s="18">
        <f>[23]Dezembro!$H$14</f>
        <v>0</v>
      </c>
      <c r="L27" s="18">
        <f>[23]Dezembro!$H$15</f>
        <v>0</v>
      </c>
      <c r="M27" s="18">
        <f>[23]Dezembro!$H$16</f>
        <v>0</v>
      </c>
      <c r="N27" s="18">
        <f>[23]Dezembro!$H$17</f>
        <v>0</v>
      </c>
      <c r="O27" s="18">
        <f>[23]Dezembro!$H$18</f>
        <v>0</v>
      </c>
      <c r="P27" s="18">
        <f>[23]Dezembro!$H$19</f>
        <v>0</v>
      </c>
      <c r="Q27" s="18">
        <f>[23]Dezembro!$H$20</f>
        <v>0</v>
      </c>
      <c r="R27" s="18">
        <f>[23]Dezembro!$H$21</f>
        <v>0</v>
      </c>
      <c r="S27" s="18">
        <f>[23]Dezembro!$H$22</f>
        <v>0</v>
      </c>
      <c r="T27" s="18">
        <f>[23]Dezembro!$H$23</f>
        <v>0</v>
      </c>
      <c r="U27" s="18">
        <f>[23]Dezembro!$H$24</f>
        <v>0</v>
      </c>
      <c r="V27" s="18">
        <f>[23]Dezembro!$H$25</f>
        <v>0</v>
      </c>
      <c r="W27" s="18">
        <f>[23]Dezembro!$H$26</f>
        <v>0</v>
      </c>
      <c r="X27" s="18">
        <f>[23]Dezembro!$H$27</f>
        <v>0</v>
      </c>
      <c r="Y27" s="18">
        <f>[23]Dezembro!$H$28</f>
        <v>0</v>
      </c>
      <c r="Z27" s="18">
        <f>[23]Dezembro!$H$29</f>
        <v>0</v>
      </c>
      <c r="AA27" s="18">
        <f>[23]Dezembro!$H$30</f>
        <v>0</v>
      </c>
      <c r="AB27" s="18">
        <f>[23]Dezembro!$H$31</f>
        <v>0</v>
      </c>
      <c r="AC27" s="18">
        <f>[23]Dezembro!$H$32</f>
        <v>0</v>
      </c>
      <c r="AD27" s="18">
        <f>[23]Dezembro!$H$33</f>
        <v>0</v>
      </c>
      <c r="AE27" s="18">
        <f>[23]Dezembro!$H$34</f>
        <v>0</v>
      </c>
      <c r="AF27" s="18">
        <f>[23]Dezembro!$H$35</f>
        <v>0</v>
      </c>
      <c r="AG27" s="47">
        <f t="shared" si="2"/>
        <v>0</v>
      </c>
    </row>
    <row r="28" spans="1:33" ht="17.100000000000001" customHeight="1" x14ac:dyDescent="0.2">
      <c r="A28" s="16" t="s">
        <v>18</v>
      </c>
      <c r="B28" s="18">
        <f>[24]Dezembro!$H$5</f>
        <v>29.16</v>
      </c>
      <c r="C28" s="18">
        <f>[24]Dezembro!$H$6</f>
        <v>10.44</v>
      </c>
      <c r="D28" s="18">
        <f>[24]Dezembro!$H$7</f>
        <v>1.4400000000000002</v>
      </c>
      <c r="E28" s="18">
        <f>[24]Dezembro!$H$8</f>
        <v>1.8</v>
      </c>
      <c r="F28" s="18">
        <f>[24]Dezembro!$H$9</f>
        <v>15.120000000000001</v>
      </c>
      <c r="G28" s="18">
        <f>[24]Dezembro!$H$10</f>
        <v>13.68</v>
      </c>
      <c r="H28" s="18">
        <f>[24]Dezembro!$H$11</f>
        <v>5.7600000000000007</v>
      </c>
      <c r="I28" s="18">
        <f>[24]Dezembro!$H$12</f>
        <v>2.52</v>
      </c>
      <c r="J28" s="18">
        <f>[24]Dezembro!$H$13</f>
        <v>9</v>
      </c>
      <c r="K28" s="18">
        <f>[24]Dezembro!$H$14</f>
        <v>19.8</v>
      </c>
      <c r="L28" s="18">
        <f>[24]Dezembro!$H$15</f>
        <v>19.8</v>
      </c>
      <c r="M28" s="18">
        <f>[24]Dezembro!$H$16</f>
        <v>1.4400000000000002</v>
      </c>
      <c r="N28" s="18">
        <f>[24]Dezembro!$H$17</f>
        <v>15.840000000000002</v>
      </c>
      <c r="O28" s="18">
        <f>[24]Dezembro!$H$18</f>
        <v>0</v>
      </c>
      <c r="P28" s="18">
        <f>[24]Dezembro!$H$19</f>
        <v>3.24</v>
      </c>
      <c r="Q28" s="18">
        <f>[24]Dezembro!$H$20</f>
        <v>0.36000000000000004</v>
      </c>
      <c r="R28" s="18">
        <f>[24]Dezembro!$H$21</f>
        <v>0</v>
      </c>
      <c r="S28" s="18">
        <f>[24]Dezembro!$H$22</f>
        <v>0</v>
      </c>
      <c r="T28" s="18">
        <f>[24]Dezembro!$H$23</f>
        <v>8.2799999999999994</v>
      </c>
      <c r="U28" s="18" t="str">
        <f>[24]Dezembro!$H$24</f>
        <v>*</v>
      </c>
      <c r="V28" s="18">
        <f>[24]Dezembro!$H$25</f>
        <v>23.040000000000003</v>
      </c>
      <c r="W28" s="18" t="str">
        <f>[24]Dezembro!$H$26</f>
        <v>*</v>
      </c>
      <c r="X28" s="18">
        <f>[24]Dezembro!$H$27</f>
        <v>0</v>
      </c>
      <c r="Y28" s="18">
        <f>[24]Dezembro!$H$28</f>
        <v>21.240000000000002</v>
      </c>
      <c r="Z28" s="18">
        <f>[24]Dezembro!$H$29</f>
        <v>0.36000000000000004</v>
      </c>
      <c r="AA28" s="18">
        <f>[24]Dezembro!$H$30</f>
        <v>14.4</v>
      </c>
      <c r="AB28" s="18" t="str">
        <f>[24]Dezembro!$H$31</f>
        <v>*</v>
      </c>
      <c r="AC28" s="18" t="str">
        <f>[24]Dezembro!$H$32</f>
        <v>*</v>
      </c>
      <c r="AD28" s="18" t="str">
        <f>[24]Dezembro!$H$33</f>
        <v>*</v>
      </c>
      <c r="AE28" s="18" t="str">
        <f>[24]Dezembro!$H$34</f>
        <v>*</v>
      </c>
      <c r="AF28" s="18" t="str">
        <f>[24]Dezembro!$H$35</f>
        <v>*</v>
      </c>
      <c r="AG28" s="47">
        <f t="shared" si="2"/>
        <v>29.16</v>
      </c>
    </row>
    <row r="29" spans="1:33" ht="17.100000000000001" customHeight="1" x14ac:dyDescent="0.2">
      <c r="A29" s="16" t="s">
        <v>19</v>
      </c>
      <c r="B29" s="18">
        <f>[25]Dezembro!$H$5</f>
        <v>18</v>
      </c>
      <c r="C29" s="18">
        <f>[25]Dezembro!$H$6</f>
        <v>11.16</v>
      </c>
      <c r="D29" s="18">
        <f>[25]Dezembro!$H$7</f>
        <v>14.04</v>
      </c>
      <c r="E29" s="18">
        <f>[25]Dezembro!$H$8</f>
        <v>15.120000000000001</v>
      </c>
      <c r="F29" s="18">
        <f>[25]Dezembro!$H$9</f>
        <v>25.2</v>
      </c>
      <c r="G29" s="18">
        <f>[25]Dezembro!$H$10</f>
        <v>27.36</v>
      </c>
      <c r="H29" s="18">
        <f>[25]Dezembro!$H$11</f>
        <v>27</v>
      </c>
      <c r="I29" s="18">
        <f>[25]Dezembro!$H$12</f>
        <v>23.040000000000003</v>
      </c>
      <c r="J29" s="18">
        <f>[25]Dezembro!$H$13</f>
        <v>17.64</v>
      </c>
      <c r="K29" s="18">
        <f>[25]Dezembro!$H$14</f>
        <v>13.68</v>
      </c>
      <c r="L29" s="18">
        <f>[25]Dezembro!$H$15</f>
        <v>12.96</v>
      </c>
      <c r="M29" s="18">
        <f>[25]Dezembro!$H$16</f>
        <v>18.36</v>
      </c>
      <c r="N29" s="18">
        <f>[25]Dezembro!$H$17</f>
        <v>11.879999999999999</v>
      </c>
      <c r="O29" s="18">
        <f>[25]Dezembro!$H$18</f>
        <v>10.8</v>
      </c>
      <c r="P29" s="18">
        <f>[25]Dezembro!$H$19</f>
        <v>20.88</v>
      </c>
      <c r="Q29" s="18">
        <f>[25]Dezembro!$H$20</f>
        <v>22.68</v>
      </c>
      <c r="R29" s="18">
        <f>[25]Dezembro!$H$21</f>
        <v>19.8</v>
      </c>
      <c r="S29" s="18">
        <f>[25]Dezembro!$H$22</f>
        <v>12.6</v>
      </c>
      <c r="T29" s="18">
        <f>[25]Dezembro!$H$23</f>
        <v>6.84</v>
      </c>
      <c r="U29" s="18">
        <f>[25]Dezembro!$H$24</f>
        <v>20.16</v>
      </c>
      <c r="V29" s="18">
        <f>[25]Dezembro!$H$25</f>
        <v>23.400000000000002</v>
      </c>
      <c r="W29" s="18">
        <f>[25]Dezembro!$H$26</f>
        <v>19.440000000000001</v>
      </c>
      <c r="X29" s="18">
        <f>[25]Dezembro!$H$27</f>
        <v>19.8</v>
      </c>
      <c r="Y29" s="18">
        <f>[25]Dezembro!$H$28</f>
        <v>19.079999999999998</v>
      </c>
      <c r="Z29" s="18">
        <f>[25]Dezembro!$H$29</f>
        <v>14.4</v>
      </c>
      <c r="AA29" s="18">
        <f>[25]Dezembro!$H$30</f>
        <v>16.920000000000002</v>
      </c>
      <c r="AB29" s="18">
        <f>[25]Dezembro!$H$31</f>
        <v>23.400000000000002</v>
      </c>
      <c r="AC29" s="18">
        <f>[25]Dezembro!$H$32</f>
        <v>18.36</v>
      </c>
      <c r="AD29" s="18">
        <f>[25]Dezembro!$H$33</f>
        <v>19.8</v>
      </c>
      <c r="AE29" s="18">
        <f>[25]Dezembro!$H$34</f>
        <v>18.720000000000002</v>
      </c>
      <c r="AF29" s="18">
        <f>[25]Dezembro!$H$35</f>
        <v>23.400000000000002</v>
      </c>
      <c r="AG29" s="47">
        <f t="shared" si="2"/>
        <v>27.36</v>
      </c>
    </row>
    <row r="30" spans="1:33" ht="17.100000000000001" customHeight="1" x14ac:dyDescent="0.2">
      <c r="A30" s="16" t="s">
        <v>31</v>
      </c>
      <c r="B30" s="18">
        <f>[26]Dezembro!$H$5</f>
        <v>14.04</v>
      </c>
      <c r="C30" s="18">
        <f>[26]Dezembro!$H$6</f>
        <v>10.8</v>
      </c>
      <c r="D30" s="18">
        <f>[26]Dezembro!$H$7</f>
        <v>15.840000000000002</v>
      </c>
      <c r="E30" s="18">
        <f>[26]Dezembro!$H$8</f>
        <v>9</v>
      </c>
      <c r="F30" s="18">
        <f>[26]Dezembro!$H$9</f>
        <v>14.76</v>
      </c>
      <c r="G30" s="18">
        <f>[26]Dezembro!$H$10</f>
        <v>12.96</v>
      </c>
      <c r="H30" s="18">
        <f>[26]Dezembro!$H$11</f>
        <v>14.4</v>
      </c>
      <c r="I30" s="18">
        <f>[26]Dezembro!$H$12</f>
        <v>12.24</v>
      </c>
      <c r="J30" s="18">
        <f>[26]Dezembro!$H$13</f>
        <v>15.120000000000001</v>
      </c>
      <c r="K30" s="18">
        <f>[26]Dezembro!$H$14</f>
        <v>15.120000000000001</v>
      </c>
      <c r="L30" s="18">
        <f>[26]Dezembro!$H$15</f>
        <v>17.28</v>
      </c>
      <c r="M30" s="18">
        <f>[26]Dezembro!$H$16</f>
        <v>14.4</v>
      </c>
      <c r="N30" s="18">
        <f>[26]Dezembro!$H$17</f>
        <v>15.48</v>
      </c>
      <c r="O30" s="18">
        <f>[26]Dezembro!$H$18</f>
        <v>9.3600000000000012</v>
      </c>
      <c r="P30" s="18">
        <f>[26]Dezembro!$H$19</f>
        <v>14.04</v>
      </c>
      <c r="Q30" s="18">
        <f>[26]Dezembro!$H$20</f>
        <v>15.120000000000001</v>
      </c>
      <c r="R30" s="18">
        <f>[26]Dezembro!$H$21</f>
        <v>12.96</v>
      </c>
      <c r="S30" s="18">
        <f>[26]Dezembro!$H$22</f>
        <v>11.879999999999999</v>
      </c>
      <c r="T30" s="18">
        <f>[26]Dezembro!$H$23</f>
        <v>15.840000000000002</v>
      </c>
      <c r="U30" s="18">
        <f>[26]Dezembro!$H$24</f>
        <v>17.28</v>
      </c>
      <c r="V30" s="18">
        <f>[26]Dezembro!$H$25</f>
        <v>25.92</v>
      </c>
      <c r="W30" s="18">
        <f>[26]Dezembro!$H$26</f>
        <v>28.08</v>
      </c>
      <c r="X30" s="18">
        <f>[26]Dezembro!$H$27</f>
        <v>15.840000000000002</v>
      </c>
      <c r="Y30" s="18">
        <f>[26]Dezembro!$H$28</f>
        <v>11.879999999999999</v>
      </c>
      <c r="Z30" s="18">
        <f>[26]Dezembro!$H$29</f>
        <v>14.76</v>
      </c>
      <c r="AA30" s="18">
        <f>[26]Dezembro!$H$30</f>
        <v>11.520000000000001</v>
      </c>
      <c r="AB30" s="18">
        <f>[26]Dezembro!$H$31</f>
        <v>8.64</v>
      </c>
      <c r="AC30" s="18">
        <f>[26]Dezembro!$H$32</f>
        <v>16.559999999999999</v>
      </c>
      <c r="AD30" s="18">
        <f>[26]Dezembro!$H$33</f>
        <v>18</v>
      </c>
      <c r="AE30" s="18">
        <f>[26]Dezembro!$H$34</f>
        <v>20.88</v>
      </c>
      <c r="AF30" s="18">
        <f>[26]Dezembro!$H$35</f>
        <v>24.12</v>
      </c>
      <c r="AG30" s="47">
        <f t="shared" si="2"/>
        <v>28.08</v>
      </c>
    </row>
    <row r="31" spans="1:33" ht="17.100000000000001" customHeight="1" x14ac:dyDescent="0.2">
      <c r="A31" s="16" t="s">
        <v>51</v>
      </c>
      <c r="B31" s="18">
        <f>[27]Dezembro!$H$5</f>
        <v>23.040000000000003</v>
      </c>
      <c r="C31" s="18">
        <f>[27]Dezembro!$H$6</f>
        <v>16.2</v>
      </c>
      <c r="D31" s="18">
        <f>[27]Dezembro!$H$7</f>
        <v>14.76</v>
      </c>
      <c r="E31" s="18">
        <f>[27]Dezembro!$H$8</f>
        <v>19.440000000000001</v>
      </c>
      <c r="F31" s="18">
        <f>[27]Dezembro!$H$9</f>
        <v>19.079999999999998</v>
      </c>
      <c r="G31" s="18">
        <f>[27]Dezembro!$H$10</f>
        <v>24.12</v>
      </c>
      <c r="H31" s="18">
        <f>[27]Dezembro!$H$11</f>
        <v>24.12</v>
      </c>
      <c r="I31" s="18">
        <f>[27]Dezembro!$H$12</f>
        <v>29.16</v>
      </c>
      <c r="J31" s="18">
        <f>[27]Dezembro!$H$13</f>
        <v>26.64</v>
      </c>
      <c r="K31" s="18">
        <f>[27]Dezembro!$H$14</f>
        <v>25.92</v>
      </c>
      <c r="L31" s="18">
        <f>[27]Dezembro!$H$15</f>
        <v>14.76</v>
      </c>
      <c r="M31" s="18">
        <f>[27]Dezembro!$H$16</f>
        <v>27.720000000000002</v>
      </c>
      <c r="N31" s="18">
        <f>[27]Dezembro!$H$17</f>
        <v>19.440000000000001</v>
      </c>
      <c r="O31" s="18">
        <f>[27]Dezembro!$H$18</f>
        <v>15.840000000000002</v>
      </c>
      <c r="P31" s="18">
        <f>[27]Dezembro!$H$19</f>
        <v>17.64</v>
      </c>
      <c r="Q31" s="18">
        <f>[27]Dezembro!$H$20</f>
        <v>18.36</v>
      </c>
      <c r="R31" s="18">
        <f>[27]Dezembro!$H$21</f>
        <v>22.32</v>
      </c>
      <c r="S31" s="18">
        <f>[27]Dezembro!$H$22</f>
        <v>20.52</v>
      </c>
      <c r="T31" s="18">
        <f>[27]Dezembro!$H$23</f>
        <v>15.48</v>
      </c>
      <c r="U31" s="18">
        <f>[27]Dezembro!$H$24</f>
        <v>27.720000000000002</v>
      </c>
      <c r="V31" s="18">
        <f>[27]Dezembro!$H$25</f>
        <v>26.64</v>
      </c>
      <c r="W31" s="18">
        <f>[27]Dezembro!$H$26</f>
        <v>20.52</v>
      </c>
      <c r="X31" s="18">
        <f>[27]Dezembro!$H$27</f>
        <v>17.28</v>
      </c>
      <c r="Y31" s="18">
        <f>[27]Dezembro!$H$28</f>
        <v>20.88</v>
      </c>
      <c r="Z31" s="18">
        <f>[27]Dezembro!$H$29</f>
        <v>16.559999999999999</v>
      </c>
      <c r="AA31" s="18">
        <f>[27]Dezembro!$H$30</f>
        <v>13.68</v>
      </c>
      <c r="AB31" s="18">
        <f>[27]Dezembro!$H$31</f>
        <v>12.96</v>
      </c>
      <c r="AC31" s="18">
        <f>[27]Dezembro!$H$32</f>
        <v>18.720000000000002</v>
      </c>
      <c r="AD31" s="18">
        <f>[27]Dezembro!$H$33</f>
        <v>18.36</v>
      </c>
      <c r="AE31" s="18">
        <f>[27]Dezembro!$H$34</f>
        <v>22.32</v>
      </c>
      <c r="AF31" s="18">
        <f>[27]Dezembro!$H$35</f>
        <v>21.240000000000002</v>
      </c>
      <c r="AG31" s="47">
        <f>MAX(B31:AF31)</f>
        <v>29.16</v>
      </c>
    </row>
    <row r="32" spans="1:33" ht="17.100000000000001" customHeight="1" x14ac:dyDescent="0.2">
      <c r="A32" s="16" t="s">
        <v>20</v>
      </c>
      <c r="B32" s="18">
        <f>[28]Dezembro!$H$5</f>
        <v>11.520000000000001</v>
      </c>
      <c r="C32" s="18">
        <f>[28]Dezembro!$H$6</f>
        <v>18</v>
      </c>
      <c r="D32" s="18">
        <f>[28]Dezembro!$H$7</f>
        <v>11.879999999999999</v>
      </c>
      <c r="E32" s="18">
        <f>[28]Dezembro!$H$8</f>
        <v>9.3600000000000012</v>
      </c>
      <c r="F32" s="18">
        <f>[28]Dezembro!$H$9</f>
        <v>10.8</v>
      </c>
      <c r="G32" s="18">
        <f>[28]Dezembro!$H$10</f>
        <v>11.520000000000001</v>
      </c>
      <c r="H32" s="18">
        <f>[28]Dezembro!$H$11</f>
        <v>18</v>
      </c>
      <c r="I32" s="18">
        <f>[28]Dezembro!$H$12</f>
        <v>19.8</v>
      </c>
      <c r="J32" s="18">
        <f>[28]Dezembro!$H$13</f>
        <v>17.28</v>
      </c>
      <c r="K32" s="18">
        <f>[28]Dezembro!$H$14</f>
        <v>11.879999999999999</v>
      </c>
      <c r="L32" s="18">
        <f>[28]Dezembro!$H$15</f>
        <v>11.16</v>
      </c>
      <c r="M32" s="18">
        <f>[28]Dezembro!$H$16</f>
        <v>10.44</v>
      </c>
      <c r="N32" s="18">
        <f>[28]Dezembro!$H$17</f>
        <v>15.120000000000001</v>
      </c>
      <c r="O32" s="18">
        <f>[28]Dezembro!$H$18</f>
        <v>13.32</v>
      </c>
      <c r="P32" s="18">
        <f>[28]Dezembro!$H$19</f>
        <v>10.8</v>
      </c>
      <c r="Q32" s="18">
        <f>[28]Dezembro!$H$20</f>
        <v>9.7200000000000006</v>
      </c>
      <c r="R32" s="18">
        <f>[28]Dezembro!$H$21</f>
        <v>7.9200000000000008</v>
      </c>
      <c r="S32" s="18">
        <f>[28]Dezembro!$H$22</f>
        <v>15.120000000000001</v>
      </c>
      <c r="T32" s="18">
        <f>[28]Dezembro!$H$23</f>
        <v>10.08</v>
      </c>
      <c r="U32" s="18">
        <f>[28]Dezembro!$H$24</f>
        <v>15.120000000000001</v>
      </c>
      <c r="V32" s="18">
        <f>[28]Dezembro!$H$25</f>
        <v>16.920000000000002</v>
      </c>
      <c r="W32" s="18">
        <f>[28]Dezembro!$H$26</f>
        <v>18.720000000000002</v>
      </c>
      <c r="X32" s="18">
        <f>[28]Dezembro!$H$27</f>
        <v>14.04</v>
      </c>
      <c r="Y32" s="18">
        <f>[28]Dezembro!$H$28</f>
        <v>13.32</v>
      </c>
      <c r="Z32" s="18">
        <f>[28]Dezembro!$H$29</f>
        <v>8.64</v>
      </c>
      <c r="AA32" s="18">
        <f>[28]Dezembro!$H$30</f>
        <v>10.44</v>
      </c>
      <c r="AB32" s="18">
        <f>[28]Dezembro!$H$31</f>
        <v>6.84</v>
      </c>
      <c r="AC32" s="18">
        <f>[28]Dezembro!$H$32</f>
        <v>13.32</v>
      </c>
      <c r="AD32" s="18">
        <f>[28]Dezembro!$H$33</f>
        <v>17.64</v>
      </c>
      <c r="AE32" s="18">
        <f>[28]Dezembro!$H$34</f>
        <v>16.559999999999999</v>
      </c>
      <c r="AF32" s="18">
        <f>[28]Dezembro!$H$35</f>
        <v>13.68</v>
      </c>
      <c r="AG32" s="47">
        <f t="shared" si="2"/>
        <v>19.8</v>
      </c>
    </row>
    <row r="33" spans="1:33" s="5" customFormat="1" ht="17.100000000000001" customHeight="1" x14ac:dyDescent="0.2">
      <c r="A33" s="38" t="s">
        <v>33</v>
      </c>
      <c r="B33" s="39">
        <f t="shared" ref="B33:AG33" si="3">MAX(B5:B32)</f>
        <v>29.16</v>
      </c>
      <c r="C33" s="39">
        <f t="shared" si="3"/>
        <v>20.88</v>
      </c>
      <c r="D33" s="39">
        <f t="shared" si="3"/>
        <v>22.68</v>
      </c>
      <c r="E33" s="39">
        <f t="shared" si="3"/>
        <v>28.44</v>
      </c>
      <c r="F33" s="39">
        <f t="shared" si="3"/>
        <v>27</v>
      </c>
      <c r="G33" s="39">
        <f t="shared" si="3"/>
        <v>27.36</v>
      </c>
      <c r="H33" s="39">
        <f t="shared" si="3"/>
        <v>27</v>
      </c>
      <c r="I33" s="39">
        <f t="shared" si="3"/>
        <v>29.52</v>
      </c>
      <c r="J33" s="39">
        <f t="shared" si="3"/>
        <v>35.28</v>
      </c>
      <c r="K33" s="39">
        <f t="shared" si="3"/>
        <v>25.92</v>
      </c>
      <c r="L33" s="39">
        <f t="shared" si="3"/>
        <v>28.08</v>
      </c>
      <c r="M33" s="39">
        <f t="shared" si="3"/>
        <v>27.720000000000002</v>
      </c>
      <c r="N33" s="39">
        <f t="shared" si="3"/>
        <v>23.759999999999998</v>
      </c>
      <c r="O33" s="39">
        <f t="shared" si="3"/>
        <v>22.68</v>
      </c>
      <c r="P33" s="39">
        <f t="shared" si="3"/>
        <v>28.44</v>
      </c>
      <c r="Q33" s="39">
        <f t="shared" si="3"/>
        <v>24.48</v>
      </c>
      <c r="R33" s="39">
        <f t="shared" si="3"/>
        <v>29.880000000000003</v>
      </c>
      <c r="S33" s="39">
        <f t="shared" si="3"/>
        <v>24.48</v>
      </c>
      <c r="T33" s="39">
        <f t="shared" si="3"/>
        <v>21.96</v>
      </c>
      <c r="U33" s="39">
        <f t="shared" si="3"/>
        <v>27.720000000000002</v>
      </c>
      <c r="V33" s="39">
        <f t="shared" si="3"/>
        <v>35.64</v>
      </c>
      <c r="W33" s="39">
        <f t="shared" si="3"/>
        <v>32.4</v>
      </c>
      <c r="X33" s="39">
        <f t="shared" si="3"/>
        <v>25.2</v>
      </c>
      <c r="Y33" s="39">
        <f t="shared" si="3"/>
        <v>28.08</v>
      </c>
      <c r="Z33" s="39">
        <f t="shared" si="3"/>
        <v>27.720000000000002</v>
      </c>
      <c r="AA33" s="39">
        <f t="shared" si="3"/>
        <v>19.440000000000001</v>
      </c>
      <c r="AB33" s="39">
        <f t="shared" si="3"/>
        <v>23.400000000000002</v>
      </c>
      <c r="AC33" s="39">
        <f t="shared" si="3"/>
        <v>24.12</v>
      </c>
      <c r="AD33" s="39">
        <f t="shared" si="3"/>
        <v>34.200000000000003</v>
      </c>
      <c r="AE33" s="39">
        <f t="shared" si="3"/>
        <v>26.28</v>
      </c>
      <c r="AF33" s="39">
        <f t="shared" si="3"/>
        <v>30.6</v>
      </c>
      <c r="AG33" s="47">
        <f t="shared" si="3"/>
        <v>35.64</v>
      </c>
    </row>
    <row r="35" spans="1:33" x14ac:dyDescent="0.2">
      <c r="B35" s="2"/>
      <c r="C35" s="2"/>
      <c r="D35" s="31"/>
      <c r="E35" s="31" t="s">
        <v>53</v>
      </c>
      <c r="F35" s="31"/>
      <c r="G35" s="31"/>
      <c r="H35" s="31"/>
      <c r="K35" s="2"/>
      <c r="L35" s="2"/>
      <c r="M35" s="2"/>
      <c r="N35" s="2" t="s">
        <v>54</v>
      </c>
      <c r="O35" s="2"/>
      <c r="P35" s="2"/>
      <c r="Q35" s="2"/>
      <c r="V35" s="2"/>
      <c r="W35" s="2"/>
      <c r="X35" s="2" t="s">
        <v>58</v>
      </c>
      <c r="Y35" s="2"/>
      <c r="Z35" s="2"/>
      <c r="AA35" s="2"/>
    </row>
    <row r="36" spans="1:33" x14ac:dyDescent="0.2">
      <c r="A36" s="74"/>
      <c r="K36" s="32"/>
      <c r="L36" s="32"/>
      <c r="M36" s="32"/>
      <c r="N36" s="32" t="s">
        <v>55</v>
      </c>
      <c r="O36" s="32"/>
      <c r="P36" s="32"/>
      <c r="Q36" s="32"/>
      <c r="V36" s="2"/>
      <c r="W36" s="2"/>
      <c r="X36" s="32" t="s">
        <v>59</v>
      </c>
      <c r="Y36" s="32"/>
      <c r="Z36" s="32"/>
      <c r="AA36" s="32"/>
    </row>
    <row r="39" spans="1:33" x14ac:dyDescent="0.2">
      <c r="N39" s="3" t="s">
        <v>52</v>
      </c>
    </row>
    <row r="40" spans="1:33" x14ac:dyDescent="0.2">
      <c r="G40" s="3" t="s">
        <v>52</v>
      </c>
      <c r="X40" s="3" t="s">
        <v>52</v>
      </c>
    </row>
    <row r="45" spans="1:33" x14ac:dyDescent="0.2">
      <c r="I45" s="3" t="s">
        <v>52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zoomScaleNormal="100" workbookViewId="0">
      <selection activeCell="AI30" sqref="AI30"/>
    </sheetView>
  </sheetViews>
  <sheetFormatPr defaultRowHeight="12.75" x14ac:dyDescent="0.2"/>
  <cols>
    <col min="1" max="1" width="20.7109375" style="2" bestFit="1" customWidth="1"/>
    <col min="2" max="2" width="3.5703125" style="2" customWidth="1"/>
    <col min="3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7" ht="20.100000000000001" customHeight="1" x14ac:dyDescent="0.2">
      <c r="A1" s="93" t="s">
        <v>29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</row>
    <row r="2" spans="1:37" s="4" customFormat="1" ht="15" customHeight="1" x14ac:dyDescent="0.2">
      <c r="A2" s="89" t="s">
        <v>21</v>
      </c>
      <c r="B2" s="87" t="s">
        <v>61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7"/>
    </row>
    <row r="3" spans="1:37" s="5" customFormat="1" ht="14.25" customHeight="1" x14ac:dyDescent="0.2">
      <c r="A3" s="89"/>
      <c r="B3" s="86">
        <v>1</v>
      </c>
      <c r="C3" s="86">
        <f>SUM(B3+1)</f>
        <v>2</v>
      </c>
      <c r="D3" s="86">
        <f t="shared" ref="D3:AD3" si="0">SUM(C3+1)</f>
        <v>3</v>
      </c>
      <c r="E3" s="86">
        <f t="shared" si="0"/>
        <v>4</v>
      </c>
      <c r="F3" s="86">
        <f t="shared" si="0"/>
        <v>5</v>
      </c>
      <c r="G3" s="86">
        <f t="shared" si="0"/>
        <v>6</v>
      </c>
      <c r="H3" s="86">
        <f t="shared" si="0"/>
        <v>7</v>
      </c>
      <c r="I3" s="86">
        <f t="shared" si="0"/>
        <v>8</v>
      </c>
      <c r="J3" s="86">
        <f t="shared" si="0"/>
        <v>9</v>
      </c>
      <c r="K3" s="86">
        <f t="shared" si="0"/>
        <v>10</v>
      </c>
      <c r="L3" s="86">
        <f t="shared" si="0"/>
        <v>11</v>
      </c>
      <c r="M3" s="86">
        <f t="shared" si="0"/>
        <v>12</v>
      </c>
      <c r="N3" s="86">
        <f t="shared" si="0"/>
        <v>13</v>
      </c>
      <c r="O3" s="86">
        <f t="shared" si="0"/>
        <v>14</v>
      </c>
      <c r="P3" s="86">
        <f t="shared" si="0"/>
        <v>15</v>
      </c>
      <c r="Q3" s="86">
        <f t="shared" si="0"/>
        <v>16</v>
      </c>
      <c r="R3" s="86">
        <f t="shared" si="0"/>
        <v>17</v>
      </c>
      <c r="S3" s="86">
        <f t="shared" si="0"/>
        <v>18</v>
      </c>
      <c r="T3" s="86">
        <f t="shared" si="0"/>
        <v>19</v>
      </c>
      <c r="U3" s="86">
        <f t="shared" si="0"/>
        <v>20</v>
      </c>
      <c r="V3" s="86">
        <f t="shared" si="0"/>
        <v>21</v>
      </c>
      <c r="W3" s="86">
        <f t="shared" si="0"/>
        <v>22</v>
      </c>
      <c r="X3" s="86">
        <f t="shared" si="0"/>
        <v>23</v>
      </c>
      <c r="Y3" s="86">
        <f t="shared" si="0"/>
        <v>24</v>
      </c>
      <c r="Z3" s="86">
        <f t="shared" si="0"/>
        <v>25</v>
      </c>
      <c r="AA3" s="86">
        <f t="shared" si="0"/>
        <v>26</v>
      </c>
      <c r="AB3" s="86">
        <f t="shared" si="0"/>
        <v>27</v>
      </c>
      <c r="AC3" s="86">
        <f t="shared" si="0"/>
        <v>28</v>
      </c>
      <c r="AD3" s="86">
        <f t="shared" si="0"/>
        <v>29</v>
      </c>
      <c r="AE3" s="86">
        <v>30</v>
      </c>
      <c r="AF3" s="86">
        <v>31</v>
      </c>
      <c r="AG3" s="73" t="s">
        <v>43</v>
      </c>
      <c r="AH3" s="10"/>
    </row>
    <row r="4" spans="1:37" s="5" customFormat="1" ht="12.75" customHeight="1" x14ac:dyDescent="0.2">
      <c r="A4" s="89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73" t="s">
        <v>39</v>
      </c>
      <c r="AH4" s="10"/>
    </row>
    <row r="5" spans="1:37" s="5" customFormat="1" ht="13.5" customHeight="1" x14ac:dyDescent="0.2">
      <c r="A5" s="16" t="s">
        <v>47</v>
      </c>
      <c r="B5" s="21" t="str">
        <f>[1]Dezembro!$I$5</f>
        <v>S</v>
      </c>
      <c r="C5" s="21" t="str">
        <f>[1]Dezembro!$I$6</f>
        <v>L</v>
      </c>
      <c r="D5" s="21" t="str">
        <f>[1]Dezembro!$I$7</f>
        <v>NO</v>
      </c>
      <c r="E5" s="21" t="str">
        <f>[1]Dezembro!$I$8</f>
        <v>N</v>
      </c>
      <c r="F5" s="21" t="str">
        <f>[1]Dezembro!$I$9</f>
        <v>O</v>
      </c>
      <c r="G5" s="21" t="str">
        <f>[1]Dezembro!$I$10</f>
        <v>SO</v>
      </c>
      <c r="H5" s="21" t="str">
        <f>[1]Dezembro!$I$11</f>
        <v>SE</v>
      </c>
      <c r="I5" s="21" t="str">
        <f>[1]Dezembro!$I$12</f>
        <v>SE</v>
      </c>
      <c r="J5" s="21" t="str">
        <f>[1]Dezembro!$I$13</f>
        <v>SE</v>
      </c>
      <c r="K5" s="21" t="str">
        <f>[1]Dezembro!$I$14</f>
        <v>SE</v>
      </c>
      <c r="L5" s="21" t="str">
        <f>[1]Dezembro!$I$15</f>
        <v>L</v>
      </c>
      <c r="M5" s="21" t="str">
        <f>[1]Dezembro!$I$16</f>
        <v>NE</v>
      </c>
      <c r="N5" s="21" t="str">
        <f>[1]Dezembro!$I$17</f>
        <v>NE</v>
      </c>
      <c r="O5" s="21" t="str">
        <f>[1]Dezembro!$I$18</f>
        <v>NE</v>
      </c>
      <c r="P5" s="21" t="str">
        <f>[1]Dezembro!$I$19</f>
        <v>SO</v>
      </c>
      <c r="Q5" s="21" t="str">
        <f>[1]Dezembro!$I$20</f>
        <v>SO</v>
      </c>
      <c r="R5" s="21" t="str">
        <f>[1]Dezembro!$I$21</f>
        <v>NO</v>
      </c>
      <c r="S5" s="21" t="str">
        <f>[1]Dezembro!$I$22</f>
        <v>O</v>
      </c>
      <c r="T5" s="21" t="str">
        <f>[1]Dezembro!$I$23</f>
        <v>SE</v>
      </c>
      <c r="U5" s="21" t="str">
        <f>[1]Dezembro!$I$24</f>
        <v>L</v>
      </c>
      <c r="V5" s="21" t="str">
        <f>[1]Dezembro!$I$25</f>
        <v>L</v>
      </c>
      <c r="W5" s="21" t="str">
        <f>[1]Dezembro!$I$26</f>
        <v>L</v>
      </c>
      <c r="X5" s="21" t="str">
        <f>[1]Dezembro!$I$27</f>
        <v>NO</v>
      </c>
      <c r="Y5" s="21" t="str">
        <f>[1]Dezembro!$I$28</f>
        <v>SO</v>
      </c>
      <c r="Z5" s="21" t="str">
        <f>[1]Dezembro!$I$29</f>
        <v>SE</v>
      </c>
      <c r="AA5" s="21" t="str">
        <f>[1]Dezembro!$I$30</f>
        <v>S</v>
      </c>
      <c r="AB5" s="21" t="str">
        <f>[1]Dezembro!$I$31</f>
        <v>SE</v>
      </c>
      <c r="AC5" s="21" t="str">
        <f>[1]Dezembro!$I$32</f>
        <v>NE</v>
      </c>
      <c r="AD5" s="21" t="str">
        <f>[1]Dezembro!$I$33</f>
        <v>NE</v>
      </c>
      <c r="AE5" s="21" t="str">
        <f>[1]Dezembro!$I$34</f>
        <v>S</v>
      </c>
      <c r="AF5" s="21" t="str">
        <f>[1]Dezembro!$I$35</f>
        <v>L</v>
      </c>
      <c r="AG5" s="53" t="str">
        <f>[1]Dezembro!$I$36</f>
        <v>SE</v>
      </c>
      <c r="AH5" s="10"/>
      <c r="AK5" s="5" t="s">
        <v>52</v>
      </c>
    </row>
    <row r="6" spans="1:37" s="1" customFormat="1" ht="12.75" customHeight="1" x14ac:dyDescent="0.2">
      <c r="A6" s="16" t="s">
        <v>0</v>
      </c>
      <c r="B6" s="18" t="str">
        <f>[2]Dezembro!$I$5</f>
        <v>SO</v>
      </c>
      <c r="C6" s="18" t="str">
        <f>[2]Dezembro!$I$6</f>
        <v>SO</v>
      </c>
      <c r="D6" s="18" t="str">
        <f>[2]Dezembro!$I$7</f>
        <v>SO</v>
      </c>
      <c r="E6" s="18" t="str">
        <f>[2]Dezembro!$I$8</f>
        <v>SO</v>
      </c>
      <c r="F6" s="18" t="str">
        <f>[2]Dezembro!$I$9</f>
        <v>SO</v>
      </c>
      <c r="G6" s="18" t="str">
        <f>[2]Dezembro!$I$10</f>
        <v>SO</v>
      </c>
      <c r="H6" s="18" t="str">
        <f>[2]Dezembro!$I$11</f>
        <v>SO</v>
      </c>
      <c r="I6" s="18" t="str">
        <f>[2]Dezembro!$I$12</f>
        <v>SO</v>
      </c>
      <c r="J6" s="18" t="str">
        <f>[2]Dezembro!$I$13</f>
        <v>SO</v>
      </c>
      <c r="K6" s="18" t="str">
        <f>[2]Dezembro!$I$14</f>
        <v>SO</v>
      </c>
      <c r="L6" s="18" t="str">
        <f>[2]Dezembro!$I$15</f>
        <v>SO</v>
      </c>
      <c r="M6" s="18" t="str">
        <f>[2]Dezembro!$I$16</f>
        <v>SO</v>
      </c>
      <c r="N6" s="18" t="str">
        <f>[2]Dezembro!$I$17</f>
        <v>SO</v>
      </c>
      <c r="O6" s="18" t="str">
        <f>[2]Dezembro!$I$18</f>
        <v>SO</v>
      </c>
      <c r="P6" s="18" t="str">
        <f>[2]Dezembro!$I$19</f>
        <v>SO</v>
      </c>
      <c r="Q6" s="18" t="str">
        <f>[2]Dezembro!$I$20</f>
        <v>SO</v>
      </c>
      <c r="R6" s="18" t="str">
        <f>[2]Dezembro!$I$21</f>
        <v>SO</v>
      </c>
      <c r="S6" s="18" t="str">
        <f>[2]Dezembro!$I$22</f>
        <v>SO</v>
      </c>
      <c r="T6" s="22" t="str">
        <f>[2]Dezembro!$I$23</f>
        <v>SO</v>
      </c>
      <c r="U6" s="22" t="str">
        <f>[2]Dezembro!$I$24</f>
        <v>SO</v>
      </c>
      <c r="V6" s="22" t="str">
        <f>[2]Dezembro!$I$25</f>
        <v>SO</v>
      </c>
      <c r="W6" s="22" t="str">
        <f>[2]Dezembro!$I$26</f>
        <v>SO</v>
      </c>
      <c r="X6" s="22" t="str">
        <f>[2]Dezembro!$I$27</f>
        <v>SO</v>
      </c>
      <c r="Y6" s="22" t="str">
        <f>[2]Dezembro!$I$28</f>
        <v>SO</v>
      </c>
      <c r="Z6" s="22" t="str">
        <f>[2]Dezembro!$I$29</f>
        <v>SO</v>
      </c>
      <c r="AA6" s="22" t="str">
        <f>[2]Dezembro!$I$30</f>
        <v>SO</v>
      </c>
      <c r="AB6" s="22" t="str">
        <f>[2]Dezembro!$I$31</f>
        <v>SO</v>
      </c>
      <c r="AC6" s="22" t="str">
        <f>[2]Dezembro!$I$32</f>
        <v>SO</v>
      </c>
      <c r="AD6" s="22" t="str">
        <f>[2]Dezembro!$I$33</f>
        <v>SO</v>
      </c>
      <c r="AE6" s="22" t="str">
        <f>[2]Dezembro!$I$34</f>
        <v>SO</v>
      </c>
      <c r="AF6" s="22" t="str">
        <f>[2]Dezembro!$I$35</f>
        <v>SO</v>
      </c>
      <c r="AG6" s="53" t="str">
        <f>[2]Dezembro!$I$36</f>
        <v>SO</v>
      </c>
      <c r="AH6" s="2"/>
    </row>
    <row r="7" spans="1:37" ht="12.75" customHeight="1" x14ac:dyDescent="0.2">
      <c r="A7" s="16" t="s">
        <v>1</v>
      </c>
      <c r="B7" s="20" t="str">
        <f>[3]Dezembro!$I$5</f>
        <v>NE</v>
      </c>
      <c r="C7" s="20" t="str">
        <f>[3]Dezembro!$I$6</f>
        <v>NO</v>
      </c>
      <c r="D7" s="20" t="str">
        <f>[3]Dezembro!$I$7</f>
        <v>SO</v>
      </c>
      <c r="E7" s="20" t="str">
        <f>[3]Dezembro!$I$8</f>
        <v>S</v>
      </c>
      <c r="F7" s="20" t="str">
        <f>[3]Dezembro!$I$9</f>
        <v>SE</v>
      </c>
      <c r="G7" s="20" t="str">
        <f>[3]Dezembro!$I$10</f>
        <v>SE</v>
      </c>
      <c r="H7" s="20" t="str">
        <f>[3]Dezembro!$I$11</f>
        <v>NE</v>
      </c>
      <c r="I7" s="20" t="str">
        <f>[3]Dezembro!$I$12</f>
        <v>L</v>
      </c>
      <c r="J7" s="20" t="str">
        <f>[3]Dezembro!$I$13</f>
        <v>N</v>
      </c>
      <c r="K7" s="20" t="str">
        <f>[3]Dezembro!$I$14</f>
        <v>N</v>
      </c>
      <c r="L7" s="20" t="str">
        <f>[3]Dezembro!$I$15</f>
        <v>NO</v>
      </c>
      <c r="M7" s="20" t="str">
        <f>[3]Dezembro!$I$16</f>
        <v>NO</v>
      </c>
      <c r="N7" s="20" t="str">
        <f>[3]Dezembro!$I$17</f>
        <v>NO</v>
      </c>
      <c r="O7" s="20" t="str">
        <f>[3]Dezembro!$I$18</f>
        <v>NE</v>
      </c>
      <c r="P7" s="20" t="str">
        <f>[3]Dezembro!$I$19</f>
        <v>SE</v>
      </c>
      <c r="Q7" s="20" t="str">
        <f>[3]Dezembro!$I$20</f>
        <v>SE</v>
      </c>
      <c r="R7" s="20" t="str">
        <f>[3]Dezembro!$I$21</f>
        <v>NO</v>
      </c>
      <c r="S7" s="20" t="str">
        <f>[3]Dezembro!$I$22</f>
        <v>SE</v>
      </c>
      <c r="T7" s="23" t="str">
        <f>[3]Dezembro!$I$23</f>
        <v>NO</v>
      </c>
      <c r="U7" s="23" t="str">
        <f>[3]Dezembro!$I$24</f>
        <v>NE</v>
      </c>
      <c r="V7" s="23" t="str">
        <f>[3]Dezembro!$I$25</f>
        <v>N</v>
      </c>
      <c r="W7" s="23" t="str">
        <f>[3]Dezembro!$I$26</f>
        <v>N</v>
      </c>
      <c r="X7" s="23" t="str">
        <f>[3]Dezembro!$I$27</f>
        <v>S</v>
      </c>
      <c r="Y7" s="23" t="str">
        <f>[3]Dezembro!$I$28</f>
        <v>SE</v>
      </c>
      <c r="Z7" s="23" t="str">
        <f>[3]Dezembro!$I$29</f>
        <v>NE</v>
      </c>
      <c r="AA7" s="23" t="str">
        <f>[3]Dezembro!$I$30</f>
        <v>NO</v>
      </c>
      <c r="AB7" s="23" t="str">
        <f>[3]Dezembro!$I$31</f>
        <v>NO</v>
      </c>
      <c r="AC7" s="23" t="str">
        <f>[3]Dezembro!$I$32</f>
        <v>SE</v>
      </c>
      <c r="AD7" s="23" t="str">
        <f>[3]Dezembro!$I$33</f>
        <v>NO</v>
      </c>
      <c r="AE7" s="23" t="str">
        <f>[3]Dezembro!$I$34</f>
        <v>NO</v>
      </c>
      <c r="AF7" s="23" t="str">
        <f>[3]Dezembro!$I$35</f>
        <v>N</v>
      </c>
      <c r="AG7" s="53" t="str">
        <f>[3]Dezembro!$I$36</f>
        <v>NO</v>
      </c>
      <c r="AH7" s="2"/>
    </row>
    <row r="8" spans="1:37" ht="12.75" customHeight="1" x14ac:dyDescent="0.2">
      <c r="A8" s="16" t="s">
        <v>56</v>
      </c>
      <c r="B8" s="20" t="str">
        <f>[4]Dezembro!$I$5</f>
        <v>L</v>
      </c>
      <c r="C8" s="20" t="str">
        <f>[4]Dezembro!$I$6</f>
        <v>L</v>
      </c>
      <c r="D8" s="20" t="str">
        <f>[4]Dezembro!$I$7</f>
        <v>NE</v>
      </c>
      <c r="E8" s="20" t="str">
        <f>[4]Dezembro!$I$8</f>
        <v>SO</v>
      </c>
      <c r="F8" s="20" t="str">
        <f>[4]Dezembro!$I$9</f>
        <v>L</v>
      </c>
      <c r="G8" s="20" t="str">
        <f>[4]Dezembro!$I$10</f>
        <v>L</v>
      </c>
      <c r="H8" s="20" t="str">
        <f>[4]Dezembro!$I$11</f>
        <v>L</v>
      </c>
      <c r="I8" s="20" t="str">
        <f>[4]Dezembro!$I$12</f>
        <v>NE</v>
      </c>
      <c r="J8" s="20" t="str">
        <f>[4]Dezembro!$I$13</f>
        <v>NE</v>
      </c>
      <c r="K8" s="20" t="str">
        <f>[4]Dezembro!$I$14</f>
        <v>NE</v>
      </c>
      <c r="L8" s="20" t="str">
        <f>[4]Dezembro!$I$15</f>
        <v>NE</v>
      </c>
      <c r="M8" s="20" t="str">
        <f>[4]Dezembro!$I$16</f>
        <v>NE</v>
      </c>
      <c r="N8" s="20" t="str">
        <f>[4]Dezembro!$I$17</f>
        <v>NO</v>
      </c>
      <c r="O8" s="20" t="str">
        <f>[4]Dezembro!$I$18</f>
        <v>O</v>
      </c>
      <c r="P8" s="20" t="str">
        <f>[4]Dezembro!$I$19</f>
        <v>L</v>
      </c>
      <c r="Q8" s="20" t="str">
        <f>[4]Dezembro!$I$20</f>
        <v>L</v>
      </c>
      <c r="R8" s="20" t="str">
        <f>[4]Dezembro!$I$21</f>
        <v>SE</v>
      </c>
      <c r="S8" s="20" t="str">
        <f>[4]Dezembro!$I$22</f>
        <v>SO</v>
      </c>
      <c r="T8" s="23" t="str">
        <f>[4]Dezembro!$I$23</f>
        <v>NO</v>
      </c>
      <c r="U8" s="23" t="str">
        <f>[4]Dezembro!$I$24</f>
        <v>N</v>
      </c>
      <c r="V8" s="23" t="str">
        <f>[4]Dezembro!$I$25</f>
        <v>N</v>
      </c>
      <c r="W8" s="23" t="str">
        <f>[4]Dezembro!$I$26</f>
        <v>N</v>
      </c>
      <c r="X8" s="23" t="str">
        <f>[4]Dezembro!$I$27</f>
        <v>SE</v>
      </c>
      <c r="Y8" s="23" t="str">
        <f>[4]Dezembro!$I$28</f>
        <v>L</v>
      </c>
      <c r="Z8" s="23" t="str">
        <f>[4]Dezembro!$I$29</f>
        <v>NE</v>
      </c>
      <c r="AA8" s="23" t="str">
        <f>[4]Dezembro!$I$30</f>
        <v>L</v>
      </c>
      <c r="AB8" s="23" t="str">
        <f>[4]Dezembro!$I$31</f>
        <v>L</v>
      </c>
      <c r="AC8" s="23" t="str">
        <f>[4]Dezembro!$I$32</f>
        <v>L</v>
      </c>
      <c r="AD8" s="23" t="str">
        <f>[4]Dezembro!$I$33</f>
        <v>NO</v>
      </c>
      <c r="AE8" s="23" t="str">
        <f>[4]Dezembro!$I$34</f>
        <v>N</v>
      </c>
      <c r="AF8" s="23" t="str">
        <f>[4]Dezembro!$I$35</f>
        <v>N</v>
      </c>
      <c r="AG8" s="53" t="str">
        <f>[4]Dezembro!$I$36</f>
        <v>L</v>
      </c>
      <c r="AH8" s="2"/>
    </row>
    <row r="9" spans="1:37" ht="12" customHeight="1" x14ac:dyDescent="0.2">
      <c r="A9" s="16" t="s">
        <v>48</v>
      </c>
      <c r="B9" s="24" t="str">
        <f>[5]Dezembro!$I$5</f>
        <v>NE</v>
      </c>
      <c r="C9" s="24" t="str">
        <f>[5]Dezembro!$I$6</f>
        <v>SO</v>
      </c>
      <c r="D9" s="24" t="str">
        <f>[5]Dezembro!$I$7</f>
        <v>SO</v>
      </c>
      <c r="E9" s="24" t="str">
        <f>[5]Dezembro!$I$8</f>
        <v>S</v>
      </c>
      <c r="F9" s="24" t="str">
        <f>[5]Dezembro!$I$9</f>
        <v>NE</v>
      </c>
      <c r="G9" s="24" t="str">
        <f>[5]Dezembro!$I$10</f>
        <v>NE</v>
      </c>
      <c r="H9" s="24" t="str">
        <f>[5]Dezembro!$I$11</f>
        <v>NE</v>
      </c>
      <c r="I9" s="24" t="str">
        <f>[5]Dezembro!$I$12</f>
        <v>NE</v>
      </c>
      <c r="J9" s="24" t="str">
        <f>[5]Dezembro!$I$13</f>
        <v>NE</v>
      </c>
      <c r="K9" s="24" t="str">
        <f>[5]Dezembro!$I$14</f>
        <v>NE</v>
      </c>
      <c r="L9" s="24" t="str">
        <f>[5]Dezembro!$I$15</f>
        <v>NE</v>
      </c>
      <c r="M9" s="24" t="str">
        <f>[5]Dezembro!$I$16</f>
        <v>N</v>
      </c>
      <c r="N9" s="24" t="str">
        <f>[5]Dezembro!$I$17</f>
        <v>S</v>
      </c>
      <c r="O9" s="24" t="str">
        <f>[5]Dezembro!$I$18</f>
        <v>S</v>
      </c>
      <c r="P9" s="24" t="str">
        <f>[5]Dezembro!$I$19</f>
        <v>NE</v>
      </c>
      <c r="Q9" s="24" t="str">
        <f>[5]Dezembro!$I$20</f>
        <v>NE</v>
      </c>
      <c r="R9" s="24" t="str">
        <f>[5]Dezembro!$I$21</f>
        <v>NE</v>
      </c>
      <c r="S9" s="24" t="str">
        <f>[5]Dezembro!$I$22</f>
        <v>S</v>
      </c>
      <c r="T9" s="23" t="str">
        <f>[5]Dezembro!$I$23</f>
        <v>NE</v>
      </c>
      <c r="U9" s="23" t="str">
        <f>[5]Dezembro!$I$24</f>
        <v>NE</v>
      </c>
      <c r="V9" s="23" t="str">
        <f>[5]Dezembro!$I$25</f>
        <v>N</v>
      </c>
      <c r="W9" s="23" t="str">
        <f>[5]Dezembro!$I$26</f>
        <v>N</v>
      </c>
      <c r="X9" s="23" t="str">
        <f>[5]Dezembro!$I$27</f>
        <v>S</v>
      </c>
      <c r="Y9" s="23" t="str">
        <f>[5]Dezembro!$I$28</f>
        <v>NE</v>
      </c>
      <c r="Z9" s="23" t="str">
        <f>[5]Dezembro!$I$29</f>
        <v>NE</v>
      </c>
      <c r="AA9" s="23" t="str">
        <f>[5]Dezembro!$I$30</f>
        <v>NE</v>
      </c>
      <c r="AB9" s="23" t="str">
        <f>[5]Dezembro!$I$31</f>
        <v>NE</v>
      </c>
      <c r="AC9" s="23" t="str">
        <f>[5]Dezembro!$I$32</f>
        <v>N</v>
      </c>
      <c r="AD9" s="23" t="str">
        <f>[5]Dezembro!$I$33</f>
        <v>NE</v>
      </c>
      <c r="AE9" s="23" t="str">
        <f>[5]Dezembro!$I$34</f>
        <v>NE</v>
      </c>
      <c r="AF9" s="23" t="str">
        <f>[5]Dezembro!$I$35</f>
        <v>N</v>
      </c>
      <c r="AG9" s="53" t="str">
        <f>[5]Dezembro!$I$36</f>
        <v>NE</v>
      </c>
      <c r="AH9" s="2"/>
    </row>
    <row r="10" spans="1:37" ht="13.5" customHeight="1" x14ac:dyDescent="0.2">
      <c r="A10" s="16" t="s">
        <v>2</v>
      </c>
      <c r="B10" s="19" t="str">
        <f>[6]Dezembro!$I$5</f>
        <v>N</v>
      </c>
      <c r="C10" s="19" t="str">
        <f>[6]Dezembro!$I$6</f>
        <v>N</v>
      </c>
      <c r="D10" s="19" t="str">
        <f>[6]Dezembro!$I$7</f>
        <v>N</v>
      </c>
      <c r="E10" s="19" t="str">
        <f>[6]Dezembro!$I$8</f>
        <v>N</v>
      </c>
      <c r="F10" s="19" t="str">
        <f>[6]Dezembro!$I$9</f>
        <v>L</v>
      </c>
      <c r="G10" s="19" t="str">
        <f>[6]Dezembro!$I$10</f>
        <v>L</v>
      </c>
      <c r="H10" s="19" t="str">
        <f>[6]Dezembro!$I$11</f>
        <v>NE</v>
      </c>
      <c r="I10" s="19" t="str">
        <f>[6]Dezembro!$I$12</f>
        <v>L</v>
      </c>
      <c r="J10" s="19" t="str">
        <f>[6]Dezembro!$I$13</f>
        <v>N</v>
      </c>
      <c r="K10" s="19" t="str">
        <f>[6]Dezembro!$I$14</f>
        <v>N</v>
      </c>
      <c r="L10" s="19" t="str">
        <f>[6]Dezembro!$I$15</f>
        <v>N</v>
      </c>
      <c r="M10" s="19" t="str">
        <f>[6]Dezembro!$I$16</f>
        <v>N</v>
      </c>
      <c r="N10" s="19" t="str">
        <f>[6]Dezembro!$I$17</f>
        <v>N</v>
      </c>
      <c r="O10" s="19" t="str">
        <f>[6]Dezembro!$I$18</f>
        <v>N</v>
      </c>
      <c r="P10" s="19" t="str">
        <f>[6]Dezembro!$I$19</f>
        <v>L</v>
      </c>
      <c r="Q10" s="19" t="str">
        <f>[6]Dezembro!$I$20</f>
        <v>L</v>
      </c>
      <c r="R10" s="19" t="str">
        <f>[6]Dezembro!$I$21</f>
        <v>N</v>
      </c>
      <c r="S10" s="19" t="str">
        <f>[6]Dezembro!$I$22</f>
        <v>N</v>
      </c>
      <c r="T10" s="22" t="str">
        <f>[6]Dezembro!$I$23</f>
        <v>N</v>
      </c>
      <c r="U10" s="22" t="str">
        <f>[6]Dezembro!$I$24</f>
        <v>NE</v>
      </c>
      <c r="V10" s="19" t="str">
        <f>[6]Dezembro!$I$25</f>
        <v>N</v>
      </c>
      <c r="W10" s="22" t="str">
        <f>[6]Dezembro!$I$26</f>
        <v>N</v>
      </c>
      <c r="X10" s="22" t="str">
        <f>[6]Dezembro!$I$27</f>
        <v>N</v>
      </c>
      <c r="Y10" s="22" t="str">
        <f>[6]Dezembro!$I$28</f>
        <v>SE</v>
      </c>
      <c r="Z10" s="22" t="str">
        <f>[6]Dezembro!$I$29</f>
        <v>N</v>
      </c>
      <c r="AA10" s="22" t="str">
        <f>[6]Dezembro!$I$30</f>
        <v>NE</v>
      </c>
      <c r="AB10" s="22" t="str">
        <f>[6]Dezembro!$I$31</f>
        <v>N</v>
      </c>
      <c r="AC10" s="22" t="str">
        <f>[6]Dezembro!$I$32</f>
        <v>N</v>
      </c>
      <c r="AD10" s="22" t="str">
        <f>[6]Dezembro!$I$33</f>
        <v>N</v>
      </c>
      <c r="AE10" s="22" t="str">
        <f>[6]Dezembro!$I$34</f>
        <v>NE</v>
      </c>
      <c r="AF10" s="22" t="str">
        <f>[6]Dezembro!$I$35</f>
        <v>N</v>
      </c>
      <c r="AG10" s="53" t="str">
        <f>[6]Dezembro!$I$36</f>
        <v>N</v>
      </c>
      <c r="AH10" s="2"/>
    </row>
    <row r="11" spans="1:37" ht="12.75" customHeight="1" x14ac:dyDescent="0.2">
      <c r="A11" s="16" t="s">
        <v>3</v>
      </c>
      <c r="B11" s="19" t="str">
        <f>[7]Dezembro!$I$5</f>
        <v>L</v>
      </c>
      <c r="C11" s="19" t="str">
        <f>[7]Dezembro!$I$6</f>
        <v>NO</v>
      </c>
      <c r="D11" s="19" t="str">
        <f>[7]Dezembro!$I$7</f>
        <v>NO</v>
      </c>
      <c r="E11" s="19" t="str">
        <f>[7]Dezembro!$I$8</f>
        <v>NO</v>
      </c>
      <c r="F11" s="19" t="str">
        <f>[7]Dezembro!$I$9</f>
        <v>L</v>
      </c>
      <c r="G11" s="19" t="str">
        <f>[7]Dezembro!$I$10</f>
        <v>NE</v>
      </c>
      <c r="H11" s="19" t="str">
        <f>[7]Dezembro!$I$11</f>
        <v>L</v>
      </c>
      <c r="I11" s="19" t="str">
        <f>[7]Dezembro!$I$12</f>
        <v>L</v>
      </c>
      <c r="J11" s="19" t="str">
        <f>[7]Dezembro!$I$13</f>
        <v>L</v>
      </c>
      <c r="K11" s="19" t="str">
        <f>[7]Dezembro!$I$14</f>
        <v>L</v>
      </c>
      <c r="L11" s="19" t="str">
        <f>[7]Dezembro!$I$15</f>
        <v>NO</v>
      </c>
      <c r="M11" s="19" t="str">
        <f>[7]Dezembro!$I$16</f>
        <v>NO</v>
      </c>
      <c r="N11" s="19" t="str">
        <f>[7]Dezembro!$I$17</f>
        <v>NO</v>
      </c>
      <c r="O11" s="19" t="str">
        <f>[7]Dezembro!$I$18</f>
        <v>O</v>
      </c>
      <c r="P11" s="19" t="str">
        <f>[7]Dezembro!$I$19</f>
        <v>L</v>
      </c>
      <c r="Q11" s="19" t="str">
        <f>[7]Dezembro!$I$20</f>
        <v>L</v>
      </c>
      <c r="R11" s="19" t="str">
        <f>[7]Dezembro!$I$21</f>
        <v>SO</v>
      </c>
      <c r="S11" s="19" t="str">
        <f>[7]Dezembro!$I$22</f>
        <v>L</v>
      </c>
      <c r="T11" s="22" t="str">
        <f>[7]Dezembro!$I$23</f>
        <v>NE</v>
      </c>
      <c r="U11" s="22" t="str">
        <f>[7]Dezembro!$I$24</f>
        <v>NO</v>
      </c>
      <c r="V11" s="22" t="str">
        <f>[7]Dezembro!$I$25</f>
        <v>NO</v>
      </c>
      <c r="W11" s="22" t="str">
        <f>[7]Dezembro!$I$26</f>
        <v>O</v>
      </c>
      <c r="X11" s="22" t="str">
        <f>[7]Dezembro!$I$27</f>
        <v>O</v>
      </c>
      <c r="Y11" s="22" t="str">
        <f>[7]Dezembro!$I$28</f>
        <v>L</v>
      </c>
      <c r="Z11" s="22" t="str">
        <f>[7]Dezembro!$I$29</f>
        <v>SO</v>
      </c>
      <c r="AA11" s="22" t="str">
        <f>[7]Dezembro!$I$30</f>
        <v>NE</v>
      </c>
      <c r="AB11" s="22" t="str">
        <f>[7]Dezembro!$I$31</f>
        <v>O</v>
      </c>
      <c r="AC11" s="22" t="str">
        <f>[7]Dezembro!$I$32</f>
        <v>SO</v>
      </c>
      <c r="AD11" s="22" t="str">
        <f>[7]Dezembro!$I$33</f>
        <v>SO</v>
      </c>
      <c r="AE11" s="22" t="str">
        <f>[7]Dezembro!$I$34</f>
        <v>NO</v>
      </c>
      <c r="AF11" s="22" t="str">
        <f>[7]Dezembro!$I$35</f>
        <v>NO</v>
      </c>
      <c r="AG11" s="53" t="str">
        <f>[7]Dezembro!$I$36</f>
        <v>L</v>
      </c>
      <c r="AH11" s="2"/>
      <c r="AJ11" s="12"/>
    </row>
    <row r="12" spans="1:37" ht="14.25" customHeight="1" x14ac:dyDescent="0.2">
      <c r="A12" s="16" t="s">
        <v>4</v>
      </c>
      <c r="B12" s="19" t="str">
        <f>[8]Dezembro!$I$5</f>
        <v>L</v>
      </c>
      <c r="C12" s="19" t="str">
        <f>[8]Dezembro!$I$6</f>
        <v>O</v>
      </c>
      <c r="D12" s="19" t="str">
        <f>[8]Dezembro!$I$7</f>
        <v>NO</v>
      </c>
      <c r="E12" s="19" t="str">
        <f>[8]Dezembro!$I$8</f>
        <v>N</v>
      </c>
      <c r="F12" s="19" t="str">
        <f>[8]Dezembro!$I$9</f>
        <v>NE</v>
      </c>
      <c r="G12" s="19" t="str">
        <f>[8]Dezembro!$I$10</f>
        <v>L</v>
      </c>
      <c r="H12" s="19" t="str">
        <f>[8]Dezembro!$I$11</f>
        <v>NE</v>
      </c>
      <c r="I12" s="19" t="str">
        <f>[8]Dezembro!$I$12</f>
        <v>NE</v>
      </c>
      <c r="J12" s="19" t="str">
        <f>[8]Dezembro!$I$13</f>
        <v>N</v>
      </c>
      <c r="K12" s="19" t="str">
        <f>[8]Dezembro!$I$14</f>
        <v>N</v>
      </c>
      <c r="L12" s="19" t="str">
        <f>[8]Dezembro!$I$15</f>
        <v>NO</v>
      </c>
      <c r="M12" s="19" t="str">
        <f>[8]Dezembro!$I$16</f>
        <v>NO</v>
      </c>
      <c r="N12" s="19" t="str">
        <f>[8]Dezembro!$I$17</f>
        <v>NO</v>
      </c>
      <c r="O12" s="19" t="str">
        <f>[8]Dezembro!$I$18</f>
        <v>SE</v>
      </c>
      <c r="P12" s="19" t="str">
        <f>[8]Dezembro!$I$19</f>
        <v>SE</v>
      </c>
      <c r="Q12" s="19" t="str">
        <f>[8]Dezembro!$I$20</f>
        <v>L</v>
      </c>
      <c r="R12" s="19" t="str">
        <f>[8]Dezembro!$I$21</f>
        <v>O</v>
      </c>
      <c r="S12" s="19" t="str">
        <f>[8]Dezembro!$I$22</f>
        <v>NE</v>
      </c>
      <c r="T12" s="22" t="str">
        <f>[8]Dezembro!$I$23</f>
        <v>N</v>
      </c>
      <c r="U12" s="22" t="str">
        <f>[8]Dezembro!$I$24</f>
        <v>N</v>
      </c>
      <c r="V12" s="22" t="str">
        <f>[8]Dezembro!$I$25</f>
        <v>N</v>
      </c>
      <c r="W12" s="22" t="str">
        <f>[8]Dezembro!$I$26</f>
        <v>N</v>
      </c>
      <c r="X12" s="22" t="str">
        <f>[8]Dezembro!$I$27</f>
        <v>O</v>
      </c>
      <c r="Y12" s="22" t="str">
        <f>[8]Dezembro!$I$28</f>
        <v>N</v>
      </c>
      <c r="Z12" s="22" t="str">
        <f>[8]Dezembro!$I$29</f>
        <v>NE</v>
      </c>
      <c r="AA12" s="22" t="str">
        <f>[8]Dezembro!$I$30</f>
        <v>L</v>
      </c>
      <c r="AB12" s="22" t="str">
        <f>[8]Dezembro!$I$31</f>
        <v>NE</v>
      </c>
      <c r="AC12" s="22" t="str">
        <f>[8]Dezembro!$I$32</f>
        <v>N</v>
      </c>
      <c r="AD12" s="22" t="str">
        <f>[8]Dezembro!$I$33</f>
        <v>NO</v>
      </c>
      <c r="AE12" s="22" t="str">
        <f>[8]Dezembro!$I$34</f>
        <v>N</v>
      </c>
      <c r="AF12" s="22" t="str">
        <f>[8]Dezembro!$I$35</f>
        <v>NO</v>
      </c>
      <c r="AG12" s="53" t="str">
        <f>[8]Dezembro!$I$36</f>
        <v>N</v>
      </c>
      <c r="AH12" s="2"/>
    </row>
    <row r="13" spans="1:37" ht="12.75" customHeight="1" x14ac:dyDescent="0.2">
      <c r="A13" s="16" t="s">
        <v>5</v>
      </c>
      <c r="B13" s="22" t="str">
        <f>[9]Dezembro!$I$5</f>
        <v>SO</v>
      </c>
      <c r="C13" s="22" t="str">
        <f>[9]Dezembro!$I$6</f>
        <v>SO</v>
      </c>
      <c r="D13" s="22" t="str">
        <f>[9]Dezembro!$I$7</f>
        <v>SO</v>
      </c>
      <c r="E13" s="22" t="str">
        <f>[9]Dezembro!$I$8</f>
        <v>N</v>
      </c>
      <c r="F13" s="22" t="str">
        <f>[9]Dezembro!$I$9</f>
        <v>NO</v>
      </c>
      <c r="G13" s="22" t="str">
        <f>[9]Dezembro!$I$10</f>
        <v>L</v>
      </c>
      <c r="H13" s="22" t="str">
        <f>[9]Dezembro!$I$11</f>
        <v>L</v>
      </c>
      <c r="I13" s="22" t="str">
        <f>[9]Dezembro!$I$12</f>
        <v>L</v>
      </c>
      <c r="J13" s="22" t="str">
        <f>[9]Dezembro!$I$13</f>
        <v>N</v>
      </c>
      <c r="K13" s="22" t="str">
        <f>[9]Dezembro!$I$14</f>
        <v>L</v>
      </c>
      <c r="L13" s="22" t="str">
        <f>[9]Dezembro!$I$15</f>
        <v>NO</v>
      </c>
      <c r="M13" s="22" t="str">
        <f>[9]Dezembro!$I$16</f>
        <v>N</v>
      </c>
      <c r="N13" s="22" t="str">
        <f>[9]Dezembro!$I$17</f>
        <v>L</v>
      </c>
      <c r="O13" s="22" t="str">
        <f>[9]Dezembro!$I$18</f>
        <v>O</v>
      </c>
      <c r="P13" s="22" t="str">
        <f>[9]Dezembro!$I$19</f>
        <v>L</v>
      </c>
      <c r="Q13" s="22" t="str">
        <f>[9]Dezembro!$I$20</f>
        <v>L</v>
      </c>
      <c r="R13" s="22" t="str">
        <f>[9]Dezembro!$I$21</f>
        <v>SE</v>
      </c>
      <c r="S13" s="22" t="str">
        <f>[9]Dezembro!$I$22</f>
        <v>NO</v>
      </c>
      <c r="T13" s="22" t="str">
        <f>[9]Dezembro!$I$23</f>
        <v>NO</v>
      </c>
      <c r="U13" s="22" t="str">
        <f>[9]Dezembro!$I$24</f>
        <v>N</v>
      </c>
      <c r="V13" s="22" t="str">
        <f>[9]Dezembro!$I$25</f>
        <v>N</v>
      </c>
      <c r="W13" s="22" t="str">
        <f>[9]Dezembro!$I$26</f>
        <v>NO</v>
      </c>
      <c r="X13" s="22" t="str">
        <f>[9]Dezembro!$I$27</f>
        <v>SO</v>
      </c>
      <c r="Y13" s="22" t="str">
        <f>[9]Dezembro!$I$28</f>
        <v>O</v>
      </c>
      <c r="Z13" s="22" t="str">
        <f>[9]Dezembro!$I$29</f>
        <v>L</v>
      </c>
      <c r="AA13" s="22" t="str">
        <f>[9]Dezembro!$I$30</f>
        <v>NE</v>
      </c>
      <c r="AB13" s="22" t="str">
        <f>[9]Dezembro!$I$31</f>
        <v>NE</v>
      </c>
      <c r="AC13" s="22" t="str">
        <f>[9]Dezembro!$I$32</f>
        <v>N</v>
      </c>
      <c r="AD13" s="22" t="str">
        <f>[9]Dezembro!$I$33</f>
        <v>NO</v>
      </c>
      <c r="AE13" s="22" t="str">
        <f>[9]Dezembro!$I$34</f>
        <v>N</v>
      </c>
      <c r="AF13" s="22" t="str">
        <f>[9]Dezembro!$I$35</f>
        <v>N</v>
      </c>
      <c r="AG13" s="53" t="str">
        <f>[9]Dezembro!$I$36</f>
        <v>N</v>
      </c>
      <c r="AH13" s="2"/>
    </row>
    <row r="14" spans="1:37" ht="14.25" customHeight="1" x14ac:dyDescent="0.2">
      <c r="A14" s="16" t="s">
        <v>50</v>
      </c>
      <c r="B14" s="22" t="str">
        <f>[10]Dezembro!$I$5</f>
        <v>NE</v>
      </c>
      <c r="C14" s="22" t="str">
        <f>[10]Dezembro!$I$6</f>
        <v>O</v>
      </c>
      <c r="D14" s="22" t="str">
        <f>[10]Dezembro!$I$7</f>
        <v>NO</v>
      </c>
      <c r="E14" s="22" t="str">
        <f>[10]Dezembro!$I$8</f>
        <v>SO</v>
      </c>
      <c r="F14" s="22" t="str">
        <f>[10]Dezembro!$I$9</f>
        <v>NE</v>
      </c>
      <c r="G14" s="22" t="str">
        <f>[10]Dezembro!$I$10</f>
        <v>NE</v>
      </c>
      <c r="H14" s="22" t="str">
        <f>[10]Dezembro!$I$11</f>
        <v>NE</v>
      </c>
      <c r="I14" s="22" t="str">
        <f>[10]Dezembro!$I$12</f>
        <v>NE</v>
      </c>
      <c r="J14" s="22" t="str">
        <f>[10]Dezembro!$I$13</f>
        <v>N</v>
      </c>
      <c r="K14" s="22" t="str">
        <f>[10]Dezembro!$I$14</f>
        <v>N</v>
      </c>
      <c r="L14" s="22" t="str">
        <f>[10]Dezembro!$I$15</f>
        <v>NE</v>
      </c>
      <c r="M14" s="22" t="str">
        <f>[10]Dezembro!$I$16</f>
        <v>NO</v>
      </c>
      <c r="N14" s="22" t="str">
        <f>[10]Dezembro!$I$17</f>
        <v>O</v>
      </c>
      <c r="O14" s="22" t="str">
        <f>[10]Dezembro!$I$18</f>
        <v>N</v>
      </c>
      <c r="P14" s="22" t="str">
        <f>[10]Dezembro!$I$19</f>
        <v>N</v>
      </c>
      <c r="Q14" s="22" t="str">
        <f>[10]Dezembro!$I$20</f>
        <v>NE</v>
      </c>
      <c r="R14" s="22" t="str">
        <f>[10]Dezembro!$I$21</f>
        <v>O</v>
      </c>
      <c r="S14" s="22" t="str">
        <f>[10]Dezembro!$I$22</f>
        <v>NE</v>
      </c>
      <c r="T14" s="22" t="str">
        <f>[10]Dezembro!$I$23</f>
        <v>N</v>
      </c>
      <c r="U14" s="22" t="str">
        <f>[10]Dezembro!$I$24</f>
        <v>N</v>
      </c>
      <c r="V14" s="22" t="str">
        <f>[10]Dezembro!$I$25</f>
        <v>N</v>
      </c>
      <c r="W14" s="22" t="str">
        <f>[10]Dezembro!$I$26</f>
        <v>N</v>
      </c>
      <c r="X14" s="22" t="str">
        <f>[10]Dezembro!$I$27</f>
        <v>NO</v>
      </c>
      <c r="Y14" s="22" t="str">
        <f>[10]Dezembro!$I$28</f>
        <v>N</v>
      </c>
      <c r="Z14" s="22" t="str">
        <f>[10]Dezembro!$I$29</f>
        <v>NE</v>
      </c>
      <c r="AA14" s="22" t="str">
        <f>[10]Dezembro!$I$30</f>
        <v>L</v>
      </c>
      <c r="AB14" s="22" t="str">
        <f>[10]Dezembro!$I$31</f>
        <v>N</v>
      </c>
      <c r="AC14" s="22" t="str">
        <f>[10]Dezembro!$I$32</f>
        <v>NE</v>
      </c>
      <c r="AD14" s="22" t="str">
        <f>[10]Dezembro!$I$33</f>
        <v>NO</v>
      </c>
      <c r="AE14" s="22" t="str">
        <f>[10]Dezembro!$I$34</f>
        <v>NO</v>
      </c>
      <c r="AF14" s="22" t="str">
        <f>[10]Dezembro!$I$35</f>
        <v>N</v>
      </c>
      <c r="AG14" s="53" t="str">
        <f>[10]Dezembro!$I$36</f>
        <v>NE</v>
      </c>
      <c r="AH14" s="2"/>
    </row>
    <row r="15" spans="1:37" ht="12" customHeight="1" x14ac:dyDescent="0.2">
      <c r="A15" s="16" t="s">
        <v>6</v>
      </c>
      <c r="B15" s="22" t="str">
        <f>[11]Dezembro!$I$5</f>
        <v>SE</v>
      </c>
      <c r="C15" s="22" t="str">
        <f>[11]Dezembro!$I$6</f>
        <v>O</v>
      </c>
      <c r="D15" s="22" t="str">
        <f>[11]Dezembro!$I$7</f>
        <v>O</v>
      </c>
      <c r="E15" s="22" t="str">
        <f>[11]Dezembro!$I$8</f>
        <v>SE</v>
      </c>
      <c r="F15" s="22" t="str">
        <f>[11]Dezembro!$I$9</f>
        <v>SE</v>
      </c>
      <c r="G15" s="22" t="str">
        <f>[11]Dezembro!$I$10</f>
        <v>SE</v>
      </c>
      <c r="H15" s="22" t="str">
        <f>[11]Dezembro!$I$11</f>
        <v>L</v>
      </c>
      <c r="I15" s="22" t="str">
        <f>[11]Dezembro!$I$12</f>
        <v>L</v>
      </c>
      <c r="J15" s="22" t="str">
        <f>[11]Dezembro!$I$13</f>
        <v>NO</v>
      </c>
      <c r="K15" s="22" t="str">
        <f>[11]Dezembro!$I$14</f>
        <v>SE</v>
      </c>
      <c r="L15" s="22" t="str">
        <f>[11]Dezembro!$I$15</f>
        <v>NO</v>
      </c>
      <c r="M15" s="22" t="str">
        <f>[11]Dezembro!$I$16</f>
        <v>N</v>
      </c>
      <c r="N15" s="22" t="str">
        <f>[11]Dezembro!$I$17</f>
        <v>O</v>
      </c>
      <c r="O15" s="22" t="str">
        <f>[11]Dezembro!$I$18</f>
        <v>NO</v>
      </c>
      <c r="P15" s="22" t="str">
        <f>[11]Dezembro!$I$19</f>
        <v>NO</v>
      </c>
      <c r="Q15" s="22" t="str">
        <f>[11]Dezembro!$I$20</f>
        <v>L</v>
      </c>
      <c r="R15" s="22" t="str">
        <f>[11]Dezembro!$I$21</f>
        <v>NO</v>
      </c>
      <c r="S15" s="22" t="str">
        <f>[11]Dezembro!$I$22</f>
        <v>NO</v>
      </c>
      <c r="T15" s="22" t="str">
        <f>[11]Dezembro!$I$23</f>
        <v>NO</v>
      </c>
      <c r="U15" s="22" t="str">
        <f>[11]Dezembro!$I$24</f>
        <v>S</v>
      </c>
      <c r="V15" s="22" t="str">
        <f>[11]Dezembro!$I$25</f>
        <v>NO</v>
      </c>
      <c r="W15" s="22" t="str">
        <f>[11]Dezembro!$I$26</f>
        <v>NO</v>
      </c>
      <c r="X15" s="22" t="str">
        <f>[11]Dezembro!$I$27</f>
        <v>NO</v>
      </c>
      <c r="Y15" s="22" t="str">
        <f>[11]Dezembro!$I$28</f>
        <v>NO</v>
      </c>
      <c r="Z15" s="22" t="str">
        <f>[11]Dezembro!$I$29</f>
        <v>SE</v>
      </c>
      <c r="AA15" s="22" t="str">
        <f>[11]Dezembro!$I$30</f>
        <v>L</v>
      </c>
      <c r="AB15" s="22" t="str">
        <f>[11]Dezembro!$I$31</f>
        <v>N</v>
      </c>
      <c r="AC15" s="22" t="str">
        <f>[11]Dezembro!$I$32</f>
        <v>S</v>
      </c>
      <c r="AD15" s="22" t="str">
        <f>[11]Dezembro!$I$33</f>
        <v>SE</v>
      </c>
      <c r="AE15" s="22" t="str">
        <f>[11]Dezembro!$I$34</f>
        <v>NO</v>
      </c>
      <c r="AF15" s="22" t="str">
        <f>[11]Dezembro!$I$35</f>
        <v>NE</v>
      </c>
      <c r="AG15" s="53" t="str">
        <f>[11]Dezembro!$I$36</f>
        <v>NO</v>
      </c>
      <c r="AH15" s="2" t="s">
        <v>52</v>
      </c>
    </row>
    <row r="16" spans="1:37" ht="12.75" customHeight="1" x14ac:dyDescent="0.2">
      <c r="A16" s="16" t="s">
        <v>7</v>
      </c>
      <c r="B16" s="19" t="str">
        <f>[12]Dezembro!$I$5</f>
        <v>NE</v>
      </c>
      <c r="C16" s="19" t="str">
        <f>[12]Dezembro!$I$6</f>
        <v>SO</v>
      </c>
      <c r="D16" s="19" t="str">
        <f>[12]Dezembro!$I$7</f>
        <v>SO</v>
      </c>
      <c r="E16" s="19" t="str">
        <f>[12]Dezembro!$I$8</f>
        <v>S</v>
      </c>
      <c r="F16" s="19" t="str">
        <f>[12]Dezembro!$I$9</f>
        <v>L</v>
      </c>
      <c r="G16" s="19" t="str">
        <f>[12]Dezembro!$I$10</f>
        <v>L</v>
      </c>
      <c r="H16" s="19" t="str">
        <f>[12]Dezembro!$I$11</f>
        <v>NE</v>
      </c>
      <c r="I16" s="19" t="str">
        <f>[12]Dezembro!$I$12</f>
        <v>NE</v>
      </c>
      <c r="J16" s="19" t="str">
        <f>[12]Dezembro!$I$13</f>
        <v>NE</v>
      </c>
      <c r="K16" s="19" t="str">
        <f>[12]Dezembro!$I$14</f>
        <v>NO</v>
      </c>
      <c r="L16" s="19" t="str">
        <f>[12]Dezembro!$I$15</f>
        <v>S</v>
      </c>
      <c r="M16" s="19" t="str">
        <f>[12]Dezembro!$I$16</f>
        <v>SO</v>
      </c>
      <c r="N16" s="19" t="str">
        <f>[12]Dezembro!$I$17</f>
        <v>O</v>
      </c>
      <c r="O16" s="19" t="str">
        <f>[12]Dezembro!$I$18</f>
        <v>S</v>
      </c>
      <c r="P16" s="19" t="str">
        <f>[12]Dezembro!$I$19</f>
        <v>L</v>
      </c>
      <c r="Q16" s="19" t="str">
        <f>[12]Dezembro!$I$20</f>
        <v>NE</v>
      </c>
      <c r="R16" s="19" t="str">
        <f>[12]Dezembro!$I$21</f>
        <v>NE</v>
      </c>
      <c r="S16" s="19" t="str">
        <f>[12]Dezembro!$I$22</f>
        <v>SE</v>
      </c>
      <c r="T16" s="22" t="str">
        <f>[12]Dezembro!$I$23</f>
        <v>N</v>
      </c>
      <c r="U16" s="22" t="str">
        <f>[12]Dezembro!$I$24</f>
        <v>N</v>
      </c>
      <c r="V16" s="22" t="str">
        <f>[12]Dezembro!$I$25</f>
        <v>N</v>
      </c>
      <c r="W16" s="22" t="str">
        <f>[12]Dezembro!$I$26</f>
        <v>N</v>
      </c>
      <c r="X16" s="22" t="str">
        <f>[12]Dezembro!$I$27</f>
        <v>S</v>
      </c>
      <c r="Y16" s="22" t="str">
        <f>[12]Dezembro!$I$28</f>
        <v>L</v>
      </c>
      <c r="Z16" s="22" t="str">
        <f>[12]Dezembro!$I$29</f>
        <v>N</v>
      </c>
      <c r="AA16" s="22" t="str">
        <f>[12]Dezembro!$I$30</f>
        <v>NE</v>
      </c>
      <c r="AB16" s="22" t="str">
        <f>[12]Dezembro!$I$31</f>
        <v>N</v>
      </c>
      <c r="AC16" s="22" t="str">
        <f>[12]Dezembro!$I$32</f>
        <v>N</v>
      </c>
      <c r="AD16" s="22" t="str">
        <f>[12]Dezembro!$I$33</f>
        <v>NO</v>
      </c>
      <c r="AE16" s="22" t="str">
        <f>[12]Dezembro!$I$34</f>
        <v>N</v>
      </c>
      <c r="AF16" s="22" t="str">
        <f>[12]Dezembro!$I$35</f>
        <v>N</v>
      </c>
      <c r="AG16" s="53" t="str">
        <f>[12]Dezembro!$I$36</f>
        <v>N</v>
      </c>
      <c r="AH16" s="2"/>
      <c r="AI16" s="35" t="s">
        <v>52</v>
      </c>
    </row>
    <row r="17" spans="1:37" ht="14.25" customHeight="1" x14ac:dyDescent="0.2">
      <c r="A17" s="16" t="s">
        <v>8</v>
      </c>
      <c r="B17" s="19" t="str">
        <f>[13]Dezembro!$I$5</f>
        <v>NE</v>
      </c>
      <c r="C17" s="19" t="str">
        <f>[13]Dezembro!$I$6</f>
        <v>O</v>
      </c>
      <c r="D17" s="19" t="str">
        <f>[13]Dezembro!$I$7</f>
        <v>SO</v>
      </c>
      <c r="E17" s="19" t="str">
        <f>[13]Dezembro!$I$8</f>
        <v>S</v>
      </c>
      <c r="F17" s="19" t="str">
        <f>[13]Dezembro!$I$9</f>
        <v>NE</v>
      </c>
      <c r="G17" s="19" t="str">
        <f>[13]Dezembro!$I$10</f>
        <v>NE</v>
      </c>
      <c r="H17" s="19" t="str">
        <f>[13]Dezembro!$I$11</f>
        <v>NE</v>
      </c>
      <c r="I17" s="19" t="str">
        <f>[13]Dezembro!$I$12</f>
        <v>NE</v>
      </c>
      <c r="J17" s="19" t="str">
        <f>[13]Dezembro!$I$13</f>
        <v>NE</v>
      </c>
      <c r="K17" s="19" t="str">
        <f>[13]Dezembro!$I$14</f>
        <v>NE</v>
      </c>
      <c r="L17" s="19" t="str">
        <f>[13]Dezembro!$I$15</f>
        <v>NE</v>
      </c>
      <c r="M17" s="19" t="str">
        <f>[13]Dezembro!$I$16</f>
        <v>O</v>
      </c>
      <c r="N17" s="19" t="str">
        <f>[13]Dezembro!$I$17</f>
        <v>S</v>
      </c>
      <c r="O17" s="19" t="str">
        <f>[13]Dezembro!$I$18</f>
        <v>S</v>
      </c>
      <c r="P17" s="19" t="str">
        <f>[13]Dezembro!$I$19</f>
        <v>NE</v>
      </c>
      <c r="Q17" s="22" t="str">
        <f>[13]Dezembro!$I$20</f>
        <v>NE</v>
      </c>
      <c r="R17" s="22" t="str">
        <f>[13]Dezembro!$I$21</f>
        <v>NE</v>
      </c>
      <c r="S17" s="22" t="str">
        <f>[13]Dezembro!$I$22</f>
        <v>N</v>
      </c>
      <c r="T17" s="22" t="str">
        <f>[13]Dezembro!$I$23</f>
        <v>NO</v>
      </c>
      <c r="U17" s="22" t="str">
        <f>[13]Dezembro!$I$24</f>
        <v>NO</v>
      </c>
      <c r="V17" s="22" t="str">
        <f>[13]Dezembro!$I$25</f>
        <v>NO</v>
      </c>
      <c r="W17" s="22" t="str">
        <f>[13]Dezembro!$I$26</f>
        <v>S</v>
      </c>
      <c r="X17" s="22" t="str">
        <f>[13]Dezembro!$I$27</f>
        <v>S</v>
      </c>
      <c r="Y17" s="22" t="str">
        <f>[13]Dezembro!$I$28</f>
        <v>L</v>
      </c>
      <c r="Z17" s="22" t="str">
        <f>[13]Dezembro!$I$29</f>
        <v>NE</v>
      </c>
      <c r="AA17" s="22" t="str">
        <f>[13]Dezembro!$I$30</f>
        <v>NE</v>
      </c>
      <c r="AB17" s="22" t="str">
        <f>[13]Dezembro!$I$31</f>
        <v>SE</v>
      </c>
      <c r="AC17" s="22" t="str">
        <f>[13]Dezembro!$I$32</f>
        <v>NO</v>
      </c>
      <c r="AD17" s="22" t="str">
        <f>[13]Dezembro!$I$33</f>
        <v>NO</v>
      </c>
      <c r="AE17" s="22" t="str">
        <f>[13]Dezembro!$I$34</f>
        <v>NO</v>
      </c>
      <c r="AF17" s="22" t="str">
        <f>[13]Dezembro!$I$35</f>
        <v>N</v>
      </c>
      <c r="AG17" s="53" t="str">
        <f>[13]Dezembro!$I$36</f>
        <v>NE</v>
      </c>
      <c r="AH17" s="2"/>
    </row>
    <row r="18" spans="1:37" ht="13.5" customHeight="1" x14ac:dyDescent="0.2">
      <c r="A18" s="16" t="s">
        <v>9</v>
      </c>
      <c r="B18" s="19" t="str">
        <f>[14]Dezembro!$I$5</f>
        <v>NE</v>
      </c>
      <c r="C18" s="19" t="str">
        <f>[14]Dezembro!$I$6</f>
        <v>O</v>
      </c>
      <c r="D18" s="19" t="str">
        <f>[14]Dezembro!$I$7</f>
        <v>SO</v>
      </c>
      <c r="E18" s="19" t="str">
        <f>[14]Dezembro!$I$8</f>
        <v>S</v>
      </c>
      <c r="F18" s="19" t="str">
        <f>[14]Dezembro!$I$9</f>
        <v>L</v>
      </c>
      <c r="G18" s="19" t="str">
        <f>[14]Dezembro!$I$10</f>
        <v>L</v>
      </c>
      <c r="H18" s="19" t="str">
        <f>[14]Dezembro!$I$11</f>
        <v>L</v>
      </c>
      <c r="I18" s="19" t="str">
        <f>[14]Dezembro!$I$12</f>
        <v>L</v>
      </c>
      <c r="J18" s="19" t="str">
        <f>[14]Dezembro!$I$13</f>
        <v>NE</v>
      </c>
      <c r="K18" s="19" t="str">
        <f>[14]Dezembro!$I$14</f>
        <v>NE</v>
      </c>
      <c r="L18" s="19" t="str">
        <f>[14]Dezembro!$I$15</f>
        <v>NE</v>
      </c>
      <c r="M18" s="19" t="str">
        <f>[14]Dezembro!$I$16</f>
        <v>N</v>
      </c>
      <c r="N18" s="19" t="str">
        <f>[14]Dezembro!$I$17</f>
        <v>O</v>
      </c>
      <c r="O18" s="19" t="str">
        <f>[14]Dezembro!$I$18</f>
        <v>S</v>
      </c>
      <c r="P18" s="19" t="str">
        <f>[14]Dezembro!$I$19</f>
        <v>L</v>
      </c>
      <c r="Q18" s="19" t="str">
        <f>[14]Dezembro!$I$20</f>
        <v>L</v>
      </c>
      <c r="R18" s="19" t="str">
        <f>[14]Dezembro!$I$21</f>
        <v>L</v>
      </c>
      <c r="S18" s="19" t="str">
        <f>[14]Dezembro!$I$22</f>
        <v>L</v>
      </c>
      <c r="T18" s="22" t="str">
        <f>[14]Dezembro!$I$23</f>
        <v>N</v>
      </c>
      <c r="U18" s="22" t="str">
        <f>[14]Dezembro!$I$24</f>
        <v>N</v>
      </c>
      <c r="V18" s="22" t="str">
        <f>[14]Dezembro!$I$25</f>
        <v>N</v>
      </c>
      <c r="W18" s="22" t="str">
        <f>[14]Dezembro!$I$26</f>
        <v>NO</v>
      </c>
      <c r="X18" s="22" t="str">
        <f>[14]Dezembro!$I$27</f>
        <v>SE</v>
      </c>
      <c r="Y18" s="22" t="str">
        <f>[14]Dezembro!$I$28</f>
        <v>L</v>
      </c>
      <c r="Z18" s="22" t="str">
        <f>[14]Dezembro!$I$29</f>
        <v>L</v>
      </c>
      <c r="AA18" s="22" t="str">
        <f>[14]Dezembro!$I$30</f>
        <v>NE</v>
      </c>
      <c r="AB18" s="22" t="str">
        <f>[14]Dezembro!$I$31</f>
        <v>SE</v>
      </c>
      <c r="AC18" s="22" t="str">
        <f>[14]Dezembro!$I$32</f>
        <v>O</v>
      </c>
      <c r="AD18" s="22" t="str">
        <f>[14]Dezembro!$I$33</f>
        <v>NO</v>
      </c>
      <c r="AE18" s="22" t="str">
        <f>[14]Dezembro!$I$34</f>
        <v>N</v>
      </c>
      <c r="AF18" s="22" t="str">
        <f>[14]Dezembro!$I$35</f>
        <v>NE</v>
      </c>
      <c r="AG18" s="53" t="str">
        <f>[14]Dezembro!$I$36</f>
        <v>L</v>
      </c>
      <c r="AH18" s="2"/>
    </row>
    <row r="19" spans="1:37" ht="14.25" customHeight="1" x14ac:dyDescent="0.2">
      <c r="A19" s="16" t="s">
        <v>49</v>
      </c>
      <c r="B19" s="19" t="str">
        <f>[15]Dezembro!$I$5</f>
        <v>N</v>
      </c>
      <c r="C19" s="19" t="str">
        <f>[15]Dezembro!$I$6</f>
        <v>SO</v>
      </c>
      <c r="D19" s="19" t="str">
        <f>[15]Dezembro!$I$7</f>
        <v>SO</v>
      </c>
      <c r="E19" s="19" t="str">
        <f>[15]Dezembro!$I$8</f>
        <v>SO</v>
      </c>
      <c r="F19" s="19" t="str">
        <f>[15]Dezembro!$I$9</f>
        <v>L</v>
      </c>
      <c r="G19" s="19" t="str">
        <f>[15]Dezembro!$I$10</f>
        <v>L</v>
      </c>
      <c r="H19" s="19" t="str">
        <f>[15]Dezembro!$I$11</f>
        <v>N</v>
      </c>
      <c r="I19" s="19" t="str">
        <f>[15]Dezembro!$I$12</f>
        <v>L</v>
      </c>
      <c r="J19" s="19" t="str">
        <f>[15]Dezembro!$I$13</f>
        <v>NE</v>
      </c>
      <c r="K19" s="19" t="str">
        <f>[15]Dezembro!$I$14</f>
        <v>N</v>
      </c>
      <c r="L19" s="19" t="str">
        <f>[15]Dezembro!$I$15</f>
        <v>N</v>
      </c>
      <c r="M19" s="19" t="str">
        <f>[15]Dezembro!$I$16</f>
        <v>N</v>
      </c>
      <c r="N19" s="19" t="str">
        <f>[15]Dezembro!$I$17</f>
        <v>N</v>
      </c>
      <c r="O19" s="19" t="str">
        <f>[15]Dezembro!$I$18</f>
        <v>L</v>
      </c>
      <c r="P19" s="19" t="str">
        <f>[15]Dezembro!$I$19</f>
        <v>L</v>
      </c>
      <c r="Q19" s="19" t="str">
        <f>[15]Dezembro!$I$20</f>
        <v>N</v>
      </c>
      <c r="R19" s="19" t="str">
        <f>[15]Dezembro!$I$21</f>
        <v>NO</v>
      </c>
      <c r="S19" s="19" t="str">
        <f>[15]Dezembro!$I$22</f>
        <v>SE</v>
      </c>
      <c r="T19" s="22" t="str">
        <f>[15]Dezembro!$I$23</f>
        <v>NE</v>
      </c>
      <c r="U19" s="22" t="str">
        <f>[15]Dezembro!$I$24</f>
        <v>NE</v>
      </c>
      <c r="V19" s="22" t="str">
        <f>[15]Dezembro!$I$25</f>
        <v>N</v>
      </c>
      <c r="W19" s="22" t="str">
        <f>[15]Dezembro!$I$26</f>
        <v>N</v>
      </c>
      <c r="X19" s="22" t="str">
        <f>[15]Dezembro!$I$27</f>
        <v>SO</v>
      </c>
      <c r="Y19" s="22" t="str">
        <f>[15]Dezembro!$I$28</f>
        <v>SE</v>
      </c>
      <c r="Z19" s="22" t="str">
        <f>[15]Dezembro!$I$29</f>
        <v>L</v>
      </c>
      <c r="AA19" s="22" t="str">
        <f>[15]Dezembro!$I$30</f>
        <v>N</v>
      </c>
      <c r="AB19" s="22" t="str">
        <f>[15]Dezembro!$I$31</f>
        <v>N</v>
      </c>
      <c r="AC19" s="22" t="str">
        <f>[15]Dezembro!$I$32</f>
        <v>N</v>
      </c>
      <c r="AD19" s="22" t="str">
        <f>[15]Dezembro!$I$33</f>
        <v>N</v>
      </c>
      <c r="AE19" s="22" t="str">
        <f>[15]Dezembro!$I$34</f>
        <v>N</v>
      </c>
      <c r="AF19" s="22" t="str">
        <f>[15]Dezembro!$I$35</f>
        <v>N</v>
      </c>
      <c r="AG19" s="53" t="str">
        <f>[15]Dezembro!$I$36</f>
        <v>N</v>
      </c>
      <c r="AH19" s="2"/>
    </row>
    <row r="20" spans="1:37" ht="12" customHeight="1" x14ac:dyDescent="0.2">
      <c r="A20" s="16" t="s">
        <v>10</v>
      </c>
      <c r="B20" s="18" t="str">
        <f>[16]Dezembro!$I$5</f>
        <v>NE</v>
      </c>
      <c r="C20" s="18" t="str">
        <f>[16]Dezembro!$I$6</f>
        <v>SO</v>
      </c>
      <c r="D20" s="18" t="str">
        <f>[16]Dezembro!$I$7</f>
        <v>SO</v>
      </c>
      <c r="E20" s="18" t="str">
        <f>[16]Dezembro!$I$8</f>
        <v>SO</v>
      </c>
      <c r="F20" s="18" t="str">
        <f>[16]Dezembro!$I$9</f>
        <v>L</v>
      </c>
      <c r="G20" s="18" t="str">
        <f>[16]Dezembro!$I$10</f>
        <v>L</v>
      </c>
      <c r="H20" s="18" t="str">
        <f>[16]Dezembro!$I$11</f>
        <v>NE</v>
      </c>
      <c r="I20" s="18" t="str">
        <f>[16]Dezembro!$I$12</f>
        <v>NE</v>
      </c>
      <c r="J20" s="18" t="str">
        <f>[16]Dezembro!$I$13</f>
        <v>N</v>
      </c>
      <c r="K20" s="18" t="str">
        <f>[16]Dezembro!$I$14</f>
        <v>N</v>
      </c>
      <c r="L20" s="18" t="str">
        <f>[16]Dezembro!$I$15</f>
        <v>L</v>
      </c>
      <c r="M20" s="18" t="str">
        <f>[16]Dezembro!$I$16</f>
        <v>N</v>
      </c>
      <c r="N20" s="18" t="str">
        <f>[16]Dezembro!$I$17</f>
        <v>O</v>
      </c>
      <c r="O20" s="18" t="str">
        <f>[16]Dezembro!$I$18</f>
        <v>S</v>
      </c>
      <c r="P20" s="18" t="str">
        <f>[16]Dezembro!$I$19</f>
        <v>NE</v>
      </c>
      <c r="Q20" s="18" t="str">
        <f>[16]Dezembro!$I$20</f>
        <v>NE</v>
      </c>
      <c r="R20" s="18" t="str">
        <f>[16]Dezembro!$I$21</f>
        <v>NE</v>
      </c>
      <c r="S20" s="18" t="str">
        <f>[16]Dezembro!$I$22</f>
        <v>O</v>
      </c>
      <c r="T20" s="22" t="str">
        <f>[16]Dezembro!$I$23</f>
        <v>N</v>
      </c>
      <c r="U20" s="22" t="str">
        <f>[16]Dezembro!$I$24</f>
        <v>N</v>
      </c>
      <c r="V20" s="22" t="str">
        <f>[16]Dezembro!$I$25</f>
        <v>N</v>
      </c>
      <c r="W20" s="22" t="str">
        <f>[16]Dezembro!$I$26</f>
        <v>N</v>
      </c>
      <c r="X20" s="22" t="str">
        <f>[16]Dezembro!$I$27</f>
        <v>S</v>
      </c>
      <c r="Y20" s="22" t="str">
        <f>[16]Dezembro!$I$28</f>
        <v>L</v>
      </c>
      <c r="Z20" s="22" t="str">
        <f>[16]Dezembro!$I$29</f>
        <v>L</v>
      </c>
      <c r="AA20" s="22" t="str">
        <f>[16]Dezembro!$I$30</f>
        <v>N</v>
      </c>
      <c r="AB20" s="22" t="str">
        <f>[16]Dezembro!$I$31</f>
        <v>N</v>
      </c>
      <c r="AC20" s="22" t="str">
        <f>[16]Dezembro!$I$32</f>
        <v>N</v>
      </c>
      <c r="AD20" s="22" t="str">
        <f>[16]Dezembro!$I$33</f>
        <v>NO</v>
      </c>
      <c r="AE20" s="22" t="str">
        <f>[16]Dezembro!$I$34</f>
        <v>N</v>
      </c>
      <c r="AF20" s="22" t="str">
        <f>[16]Dezembro!$I$35</f>
        <v>N</v>
      </c>
      <c r="AG20" s="53" t="str">
        <f>[16]Dezembro!$I$36</f>
        <v>N</v>
      </c>
      <c r="AH20" s="2"/>
    </row>
    <row r="21" spans="1:37" ht="13.5" customHeight="1" x14ac:dyDescent="0.2">
      <c r="A21" s="16" t="s">
        <v>11</v>
      </c>
      <c r="B21" s="19" t="str">
        <f>[17]Dezembro!$I$5</f>
        <v>SO</v>
      </c>
      <c r="C21" s="19" t="str">
        <f>[17]Dezembro!$I$6</f>
        <v>NE</v>
      </c>
      <c r="D21" s="19" t="str">
        <f>[17]Dezembro!$I$7</f>
        <v>NO</v>
      </c>
      <c r="E21" s="19" t="str">
        <f>[17]Dezembro!$I$8</f>
        <v>O</v>
      </c>
      <c r="F21" s="19" t="str">
        <f>[17]Dezembro!$I$9</f>
        <v>SO</v>
      </c>
      <c r="G21" s="19" t="str">
        <f>[17]Dezembro!$I$10</f>
        <v>SO</v>
      </c>
      <c r="H21" s="19" t="str">
        <f>[17]Dezembro!$I$11</f>
        <v>SO</v>
      </c>
      <c r="I21" s="19" t="str">
        <f>[17]Dezembro!$I$12</f>
        <v>SO</v>
      </c>
      <c r="J21" s="19" t="str">
        <f>[17]Dezembro!$I$13</f>
        <v>SO</v>
      </c>
      <c r="K21" s="19" t="str">
        <f>[17]Dezembro!$I$14</f>
        <v>NE</v>
      </c>
      <c r="L21" s="19" t="str">
        <f>[17]Dezembro!$I$15</f>
        <v>L</v>
      </c>
      <c r="M21" s="19" t="str">
        <f>[17]Dezembro!$I$16</f>
        <v>NE</v>
      </c>
      <c r="N21" s="19" t="str">
        <f>[17]Dezembro!$I$17</f>
        <v>NE</v>
      </c>
      <c r="O21" s="19" t="str">
        <f>[17]Dezembro!$I$18</f>
        <v>NE</v>
      </c>
      <c r="P21" s="19" t="str">
        <f>[17]Dezembro!$I$19</f>
        <v>SO</v>
      </c>
      <c r="Q21" s="19" t="str">
        <f>[17]Dezembro!$I$20</f>
        <v>SO</v>
      </c>
      <c r="R21" s="19" t="str">
        <f>[17]Dezembro!$I$21</f>
        <v>NE</v>
      </c>
      <c r="S21" s="19" t="str">
        <f>[17]Dezembro!$I$22</f>
        <v>SO</v>
      </c>
      <c r="T21" s="22" t="str">
        <f>[17]Dezembro!$I$23</f>
        <v>NE</v>
      </c>
      <c r="U21" s="22" t="str">
        <f>[17]Dezembro!$I$24</f>
        <v>L</v>
      </c>
      <c r="V21" s="22" t="str">
        <f>[17]Dezembro!$I$25</f>
        <v>L</v>
      </c>
      <c r="W21" s="22" t="str">
        <f>[17]Dezembro!$I$26</f>
        <v>L</v>
      </c>
      <c r="X21" s="22" t="str">
        <f>[17]Dezembro!$I$27</f>
        <v>O</v>
      </c>
      <c r="Y21" s="22" t="str">
        <f>[17]Dezembro!$I$28</f>
        <v>SO</v>
      </c>
      <c r="Z21" s="22" t="str">
        <f>[17]Dezembro!$I$29</f>
        <v>SO</v>
      </c>
      <c r="AA21" s="22" t="str">
        <f>[17]Dezembro!$I$30</f>
        <v>L</v>
      </c>
      <c r="AB21" s="22" t="str">
        <f>[17]Dezembro!$I$31</f>
        <v>NE</v>
      </c>
      <c r="AC21" s="22" t="str">
        <f>[17]Dezembro!$I$32</f>
        <v>NE</v>
      </c>
      <c r="AD21" s="22" t="str">
        <f>[17]Dezembro!$I$33</f>
        <v>NE</v>
      </c>
      <c r="AE21" s="22" t="str">
        <f>[17]Dezembro!$I$34</f>
        <v>NE</v>
      </c>
      <c r="AF21" s="22" t="str">
        <f>[17]Dezembro!$I$35</f>
        <v>L</v>
      </c>
      <c r="AG21" s="53" t="str">
        <f>[17]Dezembro!$I$36</f>
        <v>SO</v>
      </c>
      <c r="AH21" s="2"/>
    </row>
    <row r="22" spans="1:37" ht="14.25" customHeight="1" x14ac:dyDescent="0.2">
      <c r="A22" s="16" t="s">
        <v>12</v>
      </c>
      <c r="B22" s="19" t="str">
        <f>[18]Dezembro!$I$5</f>
        <v>O</v>
      </c>
      <c r="C22" s="19" t="str">
        <f>[18]Dezembro!$I$6</f>
        <v>O</v>
      </c>
      <c r="D22" s="19" t="str">
        <f>[18]Dezembro!$I$7</f>
        <v>S</v>
      </c>
      <c r="E22" s="19" t="str">
        <f>[18]Dezembro!$I$8</f>
        <v>S</v>
      </c>
      <c r="F22" s="19" t="str">
        <f>[18]Dezembro!$I$9</f>
        <v>L</v>
      </c>
      <c r="G22" s="19" t="str">
        <f>[18]Dezembro!$I$10</f>
        <v>S</v>
      </c>
      <c r="H22" s="19" t="str">
        <f>[18]Dezembro!$I$11</f>
        <v>L</v>
      </c>
      <c r="I22" s="19" t="str">
        <f>[18]Dezembro!$I$12</f>
        <v>L</v>
      </c>
      <c r="J22" s="19" t="str">
        <f>[18]Dezembro!$I$13</f>
        <v>N</v>
      </c>
      <c r="K22" s="19" t="str">
        <f>[18]Dezembro!$I$14</f>
        <v>N</v>
      </c>
      <c r="L22" s="19" t="str">
        <f>[18]Dezembro!$I$15</f>
        <v>SE</v>
      </c>
      <c r="M22" s="19" t="str">
        <f>[18]Dezembro!$I$16</f>
        <v>S</v>
      </c>
      <c r="N22" s="19" t="str">
        <f>[18]Dezembro!$I$17</f>
        <v>N</v>
      </c>
      <c r="O22" s="19" t="str">
        <f>[18]Dezembro!$I$18</f>
        <v>O</v>
      </c>
      <c r="P22" s="19" t="str">
        <f>[18]Dezembro!$I$19</f>
        <v>S</v>
      </c>
      <c r="Q22" s="19" t="str">
        <f>[18]Dezembro!$I$20</f>
        <v>L</v>
      </c>
      <c r="R22" s="19" t="str">
        <f>[18]Dezembro!$I$21</f>
        <v>SE</v>
      </c>
      <c r="S22" s="19" t="str">
        <f>[18]Dezembro!$I$22</f>
        <v>S</v>
      </c>
      <c r="T22" s="19" t="str">
        <f>[18]Dezembro!$I$23</f>
        <v>N</v>
      </c>
      <c r="U22" s="19" t="str">
        <f>[18]Dezembro!$I$24</f>
        <v>N</v>
      </c>
      <c r="V22" s="19" t="str">
        <f>[18]Dezembro!$I$25</f>
        <v>N</v>
      </c>
      <c r="W22" s="19" t="str">
        <f>[18]Dezembro!$I$26</f>
        <v>N</v>
      </c>
      <c r="X22" s="19" t="str">
        <f>[18]Dezembro!$I$27</f>
        <v>SE</v>
      </c>
      <c r="Y22" s="19" t="str">
        <f>[18]Dezembro!$I$28</f>
        <v>S</v>
      </c>
      <c r="Z22" s="19" t="str">
        <f>[18]Dezembro!$I$29</f>
        <v>N</v>
      </c>
      <c r="AA22" s="19" t="str">
        <f>[18]Dezembro!$I$30</f>
        <v>NE</v>
      </c>
      <c r="AB22" s="19" t="str">
        <f>[18]Dezembro!$I$31</f>
        <v>SE</v>
      </c>
      <c r="AC22" s="19" t="str">
        <f>[18]Dezembro!$I$32</f>
        <v>NE</v>
      </c>
      <c r="AD22" s="19" t="str">
        <f>[18]Dezembro!$I$33</f>
        <v>N</v>
      </c>
      <c r="AE22" s="19" t="str">
        <f>[18]Dezembro!$I$34</f>
        <v>N</v>
      </c>
      <c r="AF22" s="19" t="str">
        <f>[18]Dezembro!$I$35</f>
        <v>N</v>
      </c>
      <c r="AG22" s="53" t="str">
        <f>[18]Dezembro!$I$36</f>
        <v>N</v>
      </c>
      <c r="AH22" s="2"/>
    </row>
    <row r="23" spans="1:37" ht="13.5" customHeight="1" x14ac:dyDescent="0.2">
      <c r="A23" s="16" t="s">
        <v>13</v>
      </c>
      <c r="B23" s="22" t="str">
        <f>[19]Dezembro!$I$5</f>
        <v>N</v>
      </c>
      <c r="C23" s="22" t="str">
        <f>[19]Dezembro!$I$6</f>
        <v>S</v>
      </c>
      <c r="D23" s="22" t="str">
        <f>[19]Dezembro!$I$7</f>
        <v>S</v>
      </c>
      <c r="E23" s="22" t="str">
        <f>[19]Dezembro!$I$8</f>
        <v>SO</v>
      </c>
      <c r="F23" s="22" t="str">
        <f>[19]Dezembro!$I$9</f>
        <v>NE</v>
      </c>
      <c r="G23" s="22" t="str">
        <f>[19]Dezembro!$I$10</f>
        <v>N</v>
      </c>
      <c r="H23" s="22" t="str">
        <f>[19]Dezembro!$I$11</f>
        <v>N</v>
      </c>
      <c r="I23" s="22" t="str">
        <f>[19]Dezembro!$I$12</f>
        <v>N</v>
      </c>
      <c r="J23" s="22" t="str">
        <f>[19]Dezembro!$I$13</f>
        <v>N</v>
      </c>
      <c r="K23" s="22" t="str">
        <f>[19]Dezembro!$I$14</f>
        <v>N</v>
      </c>
      <c r="L23" s="22" t="str">
        <f>[19]Dezembro!$I$15</f>
        <v>NO</v>
      </c>
      <c r="M23" s="22" t="str">
        <f>[19]Dezembro!$I$16</f>
        <v>NO</v>
      </c>
      <c r="N23" s="22" t="str">
        <f>[19]Dezembro!$I$17</f>
        <v>NO</v>
      </c>
      <c r="O23" s="22" t="str">
        <f>[19]Dezembro!$I$18</f>
        <v>N</v>
      </c>
      <c r="P23" s="22" t="str">
        <f>[19]Dezembro!$I$19</f>
        <v>O</v>
      </c>
      <c r="Q23" s="22" t="str">
        <f>[19]Dezembro!$I$20</f>
        <v>NO</v>
      </c>
      <c r="R23" s="22" t="str">
        <f>[19]Dezembro!$I$21</f>
        <v>NO</v>
      </c>
      <c r="S23" s="22" t="str">
        <f>[19]Dezembro!$I$22</f>
        <v>SO</v>
      </c>
      <c r="T23" s="22" t="str">
        <f>[19]Dezembro!$I$23</f>
        <v>NO</v>
      </c>
      <c r="U23" s="22" t="str">
        <f>[19]Dezembro!$I$24</f>
        <v>NO</v>
      </c>
      <c r="V23" s="22" t="str">
        <f>[19]Dezembro!$I$25</f>
        <v>NO</v>
      </c>
      <c r="W23" s="22" t="str">
        <f>[19]Dezembro!$I$26</f>
        <v>O</v>
      </c>
      <c r="X23" s="22" t="str">
        <f>[19]Dezembro!$I$27</f>
        <v>S</v>
      </c>
      <c r="Y23" s="22" t="str">
        <f>[19]Dezembro!$I$28</f>
        <v>SO</v>
      </c>
      <c r="Z23" s="22" t="str">
        <f>[19]Dezembro!$I$29</f>
        <v>N</v>
      </c>
      <c r="AA23" s="22" t="str">
        <f>[19]Dezembro!$I$30</f>
        <v>NO</v>
      </c>
      <c r="AB23" s="22" t="str">
        <f>[19]Dezembro!$I$31</f>
        <v>NO</v>
      </c>
      <c r="AC23" s="22" t="str">
        <f>[19]Dezembro!$I$32</f>
        <v>NE</v>
      </c>
      <c r="AD23" s="22" t="str">
        <f>[19]Dezembro!$I$33</f>
        <v>NO</v>
      </c>
      <c r="AE23" s="22" t="str">
        <f>[19]Dezembro!$I$34</f>
        <v>N</v>
      </c>
      <c r="AF23" s="22" t="str">
        <f>[19]Dezembro!$I$35</f>
        <v>NO</v>
      </c>
      <c r="AG23" s="53" t="str">
        <f>[19]Dezembro!$I$36</f>
        <v>NO</v>
      </c>
      <c r="AH23" s="2"/>
    </row>
    <row r="24" spans="1:37" ht="14.25" customHeight="1" x14ac:dyDescent="0.2">
      <c r="A24" s="16" t="s">
        <v>14</v>
      </c>
      <c r="B24" s="19" t="str">
        <f>[20]Dezembro!$I$5</f>
        <v>L</v>
      </c>
      <c r="C24" s="19" t="str">
        <f>[20]Dezembro!$I$6</f>
        <v>NE</v>
      </c>
      <c r="D24" s="19" t="str">
        <f>[20]Dezembro!$I$7</f>
        <v>NE</v>
      </c>
      <c r="E24" s="19" t="str">
        <f>[20]Dezembro!$I$8</f>
        <v>O</v>
      </c>
      <c r="F24" s="19" t="str">
        <f>[20]Dezembro!$I$9</f>
        <v>L</v>
      </c>
      <c r="G24" s="19" t="str">
        <f>[20]Dezembro!$I$10</f>
        <v>SE</v>
      </c>
      <c r="H24" s="19" t="str">
        <f>[20]Dezembro!$I$11</f>
        <v>NE</v>
      </c>
      <c r="I24" s="19" t="str">
        <f>[20]Dezembro!$I$12</f>
        <v>NE</v>
      </c>
      <c r="J24" s="19" t="str">
        <f>[20]Dezembro!$I$13</f>
        <v>NE</v>
      </c>
      <c r="K24" s="19" t="str">
        <f>[20]Dezembro!$I$14</f>
        <v>N</v>
      </c>
      <c r="L24" s="19" t="str">
        <f>[20]Dezembro!$I$15</f>
        <v>N</v>
      </c>
      <c r="M24" s="19" t="str">
        <f>[20]Dezembro!$I$16</f>
        <v>N</v>
      </c>
      <c r="N24" s="19" t="str">
        <f>[20]Dezembro!$I$17</f>
        <v>NO</v>
      </c>
      <c r="O24" s="19" t="str">
        <f>[20]Dezembro!$I$18</f>
        <v>N</v>
      </c>
      <c r="P24" s="19" t="str">
        <f>[20]Dezembro!$I$19</f>
        <v>SE</v>
      </c>
      <c r="Q24" s="19" t="str">
        <f>[20]Dezembro!$I$20</f>
        <v>SE</v>
      </c>
      <c r="R24" s="19" t="str">
        <f>[20]Dezembro!$I$21</f>
        <v>S</v>
      </c>
      <c r="S24" s="19" t="str">
        <f>[20]Dezembro!$I$22</f>
        <v>SO</v>
      </c>
      <c r="T24" s="19" t="str">
        <f>[20]Dezembro!$I$23</f>
        <v>N</v>
      </c>
      <c r="U24" s="19" t="str">
        <f>[20]Dezembro!$I$24</f>
        <v>N</v>
      </c>
      <c r="V24" s="19" t="str">
        <f>[20]Dezembro!$I$25</f>
        <v>N</v>
      </c>
      <c r="W24" s="19" t="str">
        <f>[20]Dezembro!$I$26</f>
        <v>N</v>
      </c>
      <c r="X24" s="19" t="str">
        <f>[20]Dezembro!$I$27</f>
        <v>O</v>
      </c>
      <c r="Y24" s="19" t="str">
        <f>[20]Dezembro!$I$28</f>
        <v>NE</v>
      </c>
      <c r="Z24" s="19" t="str">
        <f>[20]Dezembro!$I$29</f>
        <v>SO</v>
      </c>
      <c r="AA24" s="19" t="str">
        <f>[20]Dezembro!$I$30</f>
        <v>NE</v>
      </c>
      <c r="AB24" s="19" t="str">
        <f>[20]Dezembro!$I$31</f>
        <v>N</v>
      </c>
      <c r="AC24" s="19" t="str">
        <f>[20]Dezembro!$I$32</f>
        <v>N</v>
      </c>
      <c r="AD24" s="19" t="str">
        <f>[20]Dezembro!$I$33</f>
        <v>O</v>
      </c>
      <c r="AE24" s="19" t="str">
        <f>[20]Dezembro!$I$34</f>
        <v>N</v>
      </c>
      <c r="AF24" s="19" t="str">
        <f>[20]Dezembro!$I$35</f>
        <v>N</v>
      </c>
      <c r="AG24" s="53" t="str">
        <f>[20]Dezembro!$I$36</f>
        <v>N</v>
      </c>
      <c r="AH24" s="2"/>
    </row>
    <row r="25" spans="1:37" ht="13.5" customHeight="1" x14ac:dyDescent="0.2">
      <c r="A25" s="16" t="s">
        <v>15</v>
      </c>
      <c r="B25" s="19" t="str">
        <f>[21]Dezembro!$I$5</f>
        <v>NE</v>
      </c>
      <c r="C25" s="19" t="str">
        <f>[21]Dezembro!$I$6</f>
        <v>O</v>
      </c>
      <c r="D25" s="19" t="str">
        <f>[21]Dezembro!$I$7</f>
        <v>SO</v>
      </c>
      <c r="E25" s="19" t="str">
        <f>[21]Dezembro!$I$8</f>
        <v>S</v>
      </c>
      <c r="F25" s="19" t="str">
        <f>[21]Dezembro!$I$9</f>
        <v>NE</v>
      </c>
      <c r="G25" s="19" t="str">
        <f>[21]Dezembro!$I$10</f>
        <v>NE</v>
      </c>
      <c r="H25" s="19" t="str">
        <f>[21]Dezembro!$I$11</f>
        <v>NE</v>
      </c>
      <c r="I25" s="19" t="str">
        <f>[21]Dezembro!$I$12</f>
        <v>NE</v>
      </c>
      <c r="J25" s="19" t="str">
        <f>[21]Dezembro!$I$13</f>
        <v>NE</v>
      </c>
      <c r="K25" s="19" t="str">
        <f>[21]Dezembro!$I$14</f>
        <v>NE</v>
      </c>
      <c r="L25" s="19" t="str">
        <f>[21]Dezembro!$I$15</f>
        <v>NE</v>
      </c>
      <c r="M25" s="19" t="str">
        <f>[21]Dezembro!$I$16</f>
        <v>NE</v>
      </c>
      <c r="N25" s="19" t="str">
        <f>[21]Dezembro!$I$17</f>
        <v>S</v>
      </c>
      <c r="O25" s="19" t="str">
        <f>[21]Dezembro!$I$18</f>
        <v>S</v>
      </c>
      <c r="P25" s="19" t="str">
        <f>[21]Dezembro!$I$19</f>
        <v>NE</v>
      </c>
      <c r="Q25" s="19" t="str">
        <f>[21]Dezembro!$I$20</f>
        <v>NE</v>
      </c>
      <c r="R25" s="19" t="str">
        <f>[21]Dezembro!$I$21</f>
        <v>NE</v>
      </c>
      <c r="S25" s="19" t="str">
        <f>[21]Dezembro!$I$22</f>
        <v>NE</v>
      </c>
      <c r="T25" s="19" t="str">
        <f>[21]Dezembro!$I$23</f>
        <v>NE</v>
      </c>
      <c r="U25" s="19" t="str">
        <f>[21]Dezembro!$I$24</f>
        <v>N</v>
      </c>
      <c r="V25" s="19" t="str">
        <f>[21]Dezembro!$I$25</f>
        <v>NE</v>
      </c>
      <c r="W25" s="19" t="str">
        <f>[21]Dezembro!$I$26</f>
        <v>S</v>
      </c>
      <c r="X25" s="19" t="str">
        <f>[21]Dezembro!$I$27</f>
        <v>S</v>
      </c>
      <c r="Y25" s="19" t="str">
        <f>[21]Dezembro!$I$28</f>
        <v>NE</v>
      </c>
      <c r="Z25" s="19" t="str">
        <f>[21]Dezembro!$I$29</f>
        <v>NE</v>
      </c>
      <c r="AA25" s="19" t="str">
        <f>[21]Dezembro!$I$30</f>
        <v>NE</v>
      </c>
      <c r="AB25" s="19" t="str">
        <f>[21]Dezembro!$I$31</f>
        <v>NE</v>
      </c>
      <c r="AC25" s="19" t="str">
        <f>[21]Dezembro!$I$32</f>
        <v>NO</v>
      </c>
      <c r="AD25" s="19" t="str">
        <f>[21]Dezembro!$I$33</f>
        <v>NO</v>
      </c>
      <c r="AE25" s="19" t="str">
        <f>[21]Dezembro!$I$34</f>
        <v>NO</v>
      </c>
      <c r="AF25" s="19" t="str">
        <f>[21]Dezembro!$I$35</f>
        <v>N</v>
      </c>
      <c r="AG25" s="53" t="str">
        <f>[21]Dezembro!$I$36</f>
        <v>NE</v>
      </c>
      <c r="AH25" s="2"/>
    </row>
    <row r="26" spans="1:37" ht="13.5" customHeight="1" x14ac:dyDescent="0.2">
      <c r="A26" s="84" t="s">
        <v>62</v>
      </c>
      <c r="B26" s="25" t="str">
        <f>[22]Dezembro!$I$5</f>
        <v>SO</v>
      </c>
      <c r="C26" s="25" t="str">
        <f>[22]Dezembro!$I$6</f>
        <v>SO</v>
      </c>
      <c r="D26" s="25" t="str">
        <f>[22]Dezembro!$I$7</f>
        <v>SO</v>
      </c>
      <c r="E26" s="25" t="str">
        <f>[22]Dezembro!$I$8</f>
        <v>SO</v>
      </c>
      <c r="F26" s="25" t="str">
        <f>[22]Dezembro!$I$9</f>
        <v>SO</v>
      </c>
      <c r="G26" s="25" t="str">
        <f>[22]Dezembro!$I$10</f>
        <v>SO</v>
      </c>
      <c r="H26" s="25" t="str">
        <f>[22]Dezembro!$I$11</f>
        <v>SO</v>
      </c>
      <c r="I26" s="25" t="str">
        <f>[22]Dezembro!$I$12</f>
        <v>SO</v>
      </c>
      <c r="J26" s="25" t="str">
        <f>[22]Dezembro!$I$13</f>
        <v>SO</v>
      </c>
      <c r="K26" s="25" t="str">
        <f>[22]Dezembro!$I$14</f>
        <v>SO</v>
      </c>
      <c r="L26" s="25" t="str">
        <f>[22]Dezembro!$I$15</f>
        <v>SO</v>
      </c>
      <c r="M26" s="25" t="str">
        <f>[22]Dezembro!$I$16</f>
        <v>SO</v>
      </c>
      <c r="N26" s="25" t="str">
        <f>[22]Dezembro!$I$17</f>
        <v>SO</v>
      </c>
      <c r="O26" s="25" t="str">
        <f>[22]Dezembro!$I$18</f>
        <v>SO</v>
      </c>
      <c r="P26" s="25" t="str">
        <f>[22]Dezembro!$I$19</f>
        <v>SO</v>
      </c>
      <c r="Q26" s="25" t="str">
        <f>[22]Dezembro!$I$20</f>
        <v>SO</v>
      </c>
      <c r="R26" s="25" t="str">
        <f>[22]Dezembro!$I$21</f>
        <v>SO</v>
      </c>
      <c r="S26" s="25" t="str">
        <f>[22]Dezembro!$I$22</f>
        <v>SO</v>
      </c>
      <c r="T26" s="25" t="str">
        <f>[22]Dezembro!$I$23</f>
        <v>SO</v>
      </c>
      <c r="U26" s="25" t="str">
        <f>[22]Dezembro!$I$24</f>
        <v>SO</v>
      </c>
      <c r="V26" s="25" t="str">
        <f>[22]Dezembro!$I$25</f>
        <v>SO</v>
      </c>
      <c r="W26" s="25" t="str">
        <f>[22]Dezembro!$I$26</f>
        <v>SO</v>
      </c>
      <c r="X26" s="25" t="str">
        <f>[22]Dezembro!$I$27</f>
        <v>SO</v>
      </c>
      <c r="Y26" s="25" t="str">
        <f>[22]Dezembro!$I$28</f>
        <v>SO</v>
      </c>
      <c r="Z26" s="25" t="str">
        <f>[22]Dezembro!$I$29</f>
        <v>SO</v>
      </c>
      <c r="AA26" s="25" t="str">
        <f>[22]Dezembro!$I$30</f>
        <v>SO</v>
      </c>
      <c r="AB26" s="25" t="str">
        <f>[22]Dezembro!$I$31</f>
        <v>SO</v>
      </c>
      <c r="AC26" s="25" t="str">
        <f>[22]Dezembro!$I$32</f>
        <v>SO</v>
      </c>
      <c r="AD26" s="25" t="str">
        <f>[22]Dezembro!$I$33</f>
        <v>SO</v>
      </c>
      <c r="AE26" s="25" t="str">
        <f>[22]Dezembro!$I$34</f>
        <v>SO</v>
      </c>
      <c r="AF26" s="25" t="str">
        <f>[22]Dezembro!$I$35</f>
        <v>SO</v>
      </c>
      <c r="AG26" s="53" t="str">
        <f>[22]Dezembro!$I$36</f>
        <v>SO</v>
      </c>
      <c r="AH26" s="2"/>
    </row>
    <row r="27" spans="1:37" ht="12" customHeight="1" x14ac:dyDescent="0.2">
      <c r="A27" s="16" t="s">
        <v>17</v>
      </c>
      <c r="B27" s="19" t="str">
        <f>[23]Dezembro!$I$5</f>
        <v>N</v>
      </c>
      <c r="C27" s="19" t="str">
        <f>[23]Dezembro!$I$6</f>
        <v>S</v>
      </c>
      <c r="D27" s="19" t="str">
        <f>[23]Dezembro!$I$7</f>
        <v>S</v>
      </c>
      <c r="E27" s="19" t="str">
        <f>[23]Dezembro!$I$8</f>
        <v>SO</v>
      </c>
      <c r="F27" s="19" t="str">
        <f>[23]Dezembro!$I$9</f>
        <v>NE</v>
      </c>
      <c r="G27" s="19" t="str">
        <f>[23]Dezembro!$I$10</f>
        <v>NE</v>
      </c>
      <c r="H27" s="19" t="str">
        <f>[23]Dezembro!$I$11</f>
        <v>N</v>
      </c>
      <c r="I27" s="19" t="str">
        <f>[23]Dezembro!$I$12</f>
        <v>N</v>
      </c>
      <c r="J27" s="19" t="str">
        <f>[23]Dezembro!$I$13</f>
        <v>N</v>
      </c>
      <c r="K27" s="19" t="str">
        <f>[23]Dezembro!$I$14</f>
        <v>SO</v>
      </c>
      <c r="L27" s="19" t="str">
        <f>[23]Dezembro!$I$15</f>
        <v>SO</v>
      </c>
      <c r="M27" s="19" t="str">
        <f>[23]Dezembro!$I$16</f>
        <v>SO</v>
      </c>
      <c r="N27" s="19" t="str">
        <f>[23]Dezembro!$I$17</f>
        <v>SO</v>
      </c>
      <c r="O27" s="19" t="str">
        <f>[23]Dezembro!$I$18</f>
        <v>SE</v>
      </c>
      <c r="P27" s="19" t="str">
        <f>[23]Dezembro!$I$19</f>
        <v>L</v>
      </c>
      <c r="Q27" s="19" t="str">
        <f>[23]Dezembro!$I$20</f>
        <v>NE</v>
      </c>
      <c r="R27" s="19" t="str">
        <f>[23]Dezembro!$I$21</f>
        <v>N</v>
      </c>
      <c r="S27" s="19" t="str">
        <f>[23]Dezembro!$I$22</f>
        <v>L</v>
      </c>
      <c r="T27" s="19" t="str">
        <f>[23]Dezembro!$I$23</f>
        <v>O</v>
      </c>
      <c r="U27" s="19" t="str">
        <f>[23]Dezembro!$I$24</f>
        <v>NO</v>
      </c>
      <c r="V27" s="19" t="str">
        <f>[23]Dezembro!$I$25</f>
        <v>NO</v>
      </c>
      <c r="W27" s="19" t="str">
        <f>[23]Dezembro!$I$26</f>
        <v>NO</v>
      </c>
      <c r="X27" s="19" t="str">
        <f>[23]Dezembro!$I$27</f>
        <v>SE</v>
      </c>
      <c r="Y27" s="19" t="str">
        <f>[23]Dezembro!$I$28</f>
        <v>NE</v>
      </c>
      <c r="Z27" s="19" t="str">
        <f>[23]Dezembro!$I$29</f>
        <v>O</v>
      </c>
      <c r="AA27" s="19" t="str">
        <f>[23]Dezembro!$I$30</f>
        <v>N</v>
      </c>
      <c r="AB27" s="19" t="str">
        <f>[23]Dezembro!$I$31</f>
        <v>NO</v>
      </c>
      <c r="AC27" s="19" t="str">
        <f>[23]Dezembro!$I$32</f>
        <v>O</v>
      </c>
      <c r="AD27" s="19" t="str">
        <f>[23]Dezembro!$I$33</f>
        <v>SO</v>
      </c>
      <c r="AE27" s="19" t="str">
        <f>[23]Dezembro!$I$34</f>
        <v>O</v>
      </c>
      <c r="AF27" s="19" t="str">
        <f>[23]Dezembro!$I$35</f>
        <v>NO</v>
      </c>
      <c r="AG27" s="53" t="str">
        <f>[23]Dezembro!$I$36</f>
        <v>N</v>
      </c>
      <c r="AH27" s="2"/>
      <c r="AJ27" s="35" t="s">
        <v>52</v>
      </c>
    </row>
    <row r="28" spans="1:37" ht="12" customHeight="1" x14ac:dyDescent="0.2">
      <c r="A28" s="16" t="s">
        <v>18</v>
      </c>
      <c r="B28" s="19" t="str">
        <f>[24]Dezembro!$I$5</f>
        <v>L</v>
      </c>
      <c r="C28" s="19" t="str">
        <f>[24]Dezembro!$I$6</f>
        <v>O</v>
      </c>
      <c r="D28" s="19" t="str">
        <f>[24]Dezembro!$I$7</f>
        <v>O</v>
      </c>
      <c r="E28" s="19" t="str">
        <f>[24]Dezembro!$I$8</f>
        <v>SE</v>
      </c>
      <c r="F28" s="19" t="str">
        <f>[24]Dezembro!$I$9</f>
        <v>L</v>
      </c>
      <c r="G28" s="19" t="str">
        <f>[24]Dezembro!$I$10</f>
        <v>NE</v>
      </c>
      <c r="H28" s="19" t="str">
        <f>[24]Dezembro!$I$11</f>
        <v>N</v>
      </c>
      <c r="I28" s="19" t="str">
        <f>[24]Dezembro!$I$12</f>
        <v>N</v>
      </c>
      <c r="J28" s="19" t="str">
        <f>[24]Dezembro!$I$13</f>
        <v>N</v>
      </c>
      <c r="K28" s="19" t="str">
        <f>[24]Dezembro!$I$14</f>
        <v>NO</v>
      </c>
      <c r="L28" s="19" t="str">
        <f>[24]Dezembro!$I$15</f>
        <v>NO</v>
      </c>
      <c r="M28" s="19" t="str">
        <f>[24]Dezembro!$I$16</f>
        <v>N</v>
      </c>
      <c r="N28" s="19" t="str">
        <f>[24]Dezembro!$I$17</f>
        <v>O</v>
      </c>
      <c r="O28" s="19" t="str">
        <f>[24]Dezembro!$I$18</f>
        <v>O</v>
      </c>
      <c r="P28" s="19" t="str">
        <f>[24]Dezembro!$I$19</f>
        <v>NE</v>
      </c>
      <c r="Q28" s="19" t="str">
        <f>[24]Dezembro!$I$20</f>
        <v>N</v>
      </c>
      <c r="R28" s="19" t="str">
        <f>[24]Dezembro!$I$21</f>
        <v>N</v>
      </c>
      <c r="S28" s="19" t="str">
        <f>[24]Dezembro!$I$22</f>
        <v>O</v>
      </c>
      <c r="T28" s="19" t="str">
        <f>[24]Dezembro!$I$23</f>
        <v>O</v>
      </c>
      <c r="U28" s="19" t="str">
        <f>[24]Dezembro!$I$24</f>
        <v>*</v>
      </c>
      <c r="V28" s="19" t="str">
        <f>[24]Dezembro!$I$25</f>
        <v>NO</v>
      </c>
      <c r="W28" s="19" t="str">
        <f>[24]Dezembro!$I$26</f>
        <v>*</v>
      </c>
      <c r="X28" s="19" t="str">
        <f>[24]Dezembro!$I$27</f>
        <v>SO</v>
      </c>
      <c r="Y28" s="19" t="str">
        <f>[24]Dezembro!$I$28</f>
        <v>N</v>
      </c>
      <c r="Z28" s="19" t="str">
        <f>[24]Dezembro!$I$29</f>
        <v>N</v>
      </c>
      <c r="AA28" s="19" t="str">
        <f>[24]Dezembro!$I$30</f>
        <v>NE</v>
      </c>
      <c r="AB28" s="19" t="str">
        <f>[24]Dezembro!$I$31</f>
        <v>*</v>
      </c>
      <c r="AC28" s="19" t="str">
        <f>[24]Dezembro!$I$32</f>
        <v>*</v>
      </c>
      <c r="AD28" s="19" t="str">
        <f>[24]Dezembro!$I$33</f>
        <v>*</v>
      </c>
      <c r="AE28" s="19" t="str">
        <f>[24]Dezembro!$I$34</f>
        <v>*</v>
      </c>
      <c r="AF28" s="19" t="str">
        <f>[24]Dezembro!$I$35</f>
        <v>*</v>
      </c>
      <c r="AG28" s="53" t="str">
        <f>[24]Dezembro!$I$36</f>
        <v>N</v>
      </c>
      <c r="AH28" s="2"/>
    </row>
    <row r="29" spans="1:37" ht="13.5" customHeight="1" x14ac:dyDescent="0.2">
      <c r="A29" s="16" t="s">
        <v>19</v>
      </c>
      <c r="B29" s="19" t="str">
        <f>[25]Dezembro!$I$5</f>
        <v>NE</v>
      </c>
      <c r="C29" s="19" t="str">
        <f>[25]Dezembro!$I$6</f>
        <v>SO</v>
      </c>
      <c r="D29" s="19" t="str">
        <f>[25]Dezembro!$I$7</f>
        <v>SO</v>
      </c>
      <c r="E29" s="19" t="str">
        <f>[25]Dezembro!$I$8</f>
        <v>S</v>
      </c>
      <c r="F29" s="19" t="str">
        <f>[25]Dezembro!$I$9</f>
        <v>NE</v>
      </c>
      <c r="G29" s="19" t="str">
        <f>[25]Dezembro!$I$10</f>
        <v>NE</v>
      </c>
      <c r="H29" s="19" t="str">
        <f>[25]Dezembro!$I$11</f>
        <v>NE</v>
      </c>
      <c r="I29" s="19" t="str">
        <f>[25]Dezembro!$I$12</f>
        <v>NE</v>
      </c>
      <c r="J29" s="19" t="str">
        <f>[25]Dezembro!$I$13</f>
        <v>NE</v>
      </c>
      <c r="K29" s="19" t="str">
        <f>[25]Dezembro!$I$14</f>
        <v>NE</v>
      </c>
      <c r="L29" s="19" t="str">
        <f>[25]Dezembro!$I$15</f>
        <v>NE</v>
      </c>
      <c r="M29" s="19" t="str">
        <f>[25]Dezembro!$I$16</f>
        <v>N</v>
      </c>
      <c r="N29" s="19" t="str">
        <f>[25]Dezembro!$I$17</f>
        <v>S</v>
      </c>
      <c r="O29" s="19" t="str">
        <f>[25]Dezembro!$I$18</f>
        <v>S</v>
      </c>
      <c r="P29" s="19" t="str">
        <f>[25]Dezembro!$I$19</f>
        <v>NE</v>
      </c>
      <c r="Q29" s="19" t="str">
        <f>[25]Dezembro!$I$20</f>
        <v>NE</v>
      </c>
      <c r="R29" s="19" t="str">
        <f>[25]Dezembro!$I$21</f>
        <v>L</v>
      </c>
      <c r="S29" s="19" t="str">
        <f>[25]Dezembro!$I$22</f>
        <v>N</v>
      </c>
      <c r="T29" s="19" t="str">
        <f>[25]Dezembro!$I$23</f>
        <v>S</v>
      </c>
      <c r="U29" s="19" t="str">
        <f>[25]Dezembro!$I$24</f>
        <v>N</v>
      </c>
      <c r="V29" s="19" t="str">
        <f>[25]Dezembro!$I$25</f>
        <v>N</v>
      </c>
      <c r="W29" s="19" t="str">
        <f>[25]Dezembro!$I$26</f>
        <v>S</v>
      </c>
      <c r="X29" s="19" t="str">
        <f>[25]Dezembro!$I$27</f>
        <v>S</v>
      </c>
      <c r="Y29" s="19" t="str">
        <f>[25]Dezembro!$I$28</f>
        <v>L</v>
      </c>
      <c r="Z29" s="19" t="str">
        <f>[25]Dezembro!$I$29</f>
        <v>L</v>
      </c>
      <c r="AA29" s="19" t="str">
        <f>[25]Dezembro!$I$30</f>
        <v>NE</v>
      </c>
      <c r="AB29" s="19" t="str">
        <f>[25]Dezembro!$I$31</f>
        <v>NE</v>
      </c>
      <c r="AC29" s="19" t="str">
        <f>[25]Dezembro!$I$32</f>
        <v>NE</v>
      </c>
      <c r="AD29" s="19" t="str">
        <f>[25]Dezembro!$I$33</f>
        <v>NO</v>
      </c>
      <c r="AE29" s="19" t="str">
        <f>[25]Dezembro!$I$34</f>
        <v>NE</v>
      </c>
      <c r="AF29" s="19" t="str">
        <f>[25]Dezembro!$I$35</f>
        <v>N</v>
      </c>
      <c r="AG29" s="53" t="str">
        <f>[25]Dezembro!$I$36</f>
        <v>NE</v>
      </c>
      <c r="AH29" s="2" t="s">
        <v>52</v>
      </c>
      <c r="AK29" s="35" t="s">
        <v>52</v>
      </c>
    </row>
    <row r="30" spans="1:37" ht="10.5" customHeight="1" x14ac:dyDescent="0.2">
      <c r="A30" s="16" t="s">
        <v>31</v>
      </c>
      <c r="B30" s="19" t="str">
        <f>[26]Dezembro!$I$5</f>
        <v>N</v>
      </c>
      <c r="C30" s="19" t="str">
        <f>[26]Dezembro!$I$6</f>
        <v>NO</v>
      </c>
      <c r="D30" s="19" t="str">
        <f>[26]Dezembro!$I$7</f>
        <v>S</v>
      </c>
      <c r="E30" s="19" t="str">
        <f>[26]Dezembro!$I$8</f>
        <v>SE</v>
      </c>
      <c r="F30" s="19" t="str">
        <f>[26]Dezembro!$I$9</f>
        <v>SE</v>
      </c>
      <c r="G30" s="19" t="str">
        <f>[26]Dezembro!$I$10</f>
        <v>L</v>
      </c>
      <c r="H30" s="19" t="str">
        <f>[26]Dezembro!$I$11</f>
        <v>L</v>
      </c>
      <c r="I30" s="19" t="str">
        <f>[26]Dezembro!$I$12</f>
        <v>N</v>
      </c>
      <c r="J30" s="19" t="str">
        <f>[26]Dezembro!$I$13</f>
        <v>NO</v>
      </c>
      <c r="K30" s="19" t="str">
        <f>[26]Dezembro!$I$14</f>
        <v>NO</v>
      </c>
      <c r="L30" s="19" t="str">
        <f>[26]Dezembro!$I$15</f>
        <v>NO</v>
      </c>
      <c r="M30" s="19" t="str">
        <f>[26]Dezembro!$I$16</f>
        <v>NO</v>
      </c>
      <c r="N30" s="19" t="str">
        <f>[26]Dezembro!$I$17</f>
        <v>NO</v>
      </c>
      <c r="O30" s="19" t="str">
        <f>[26]Dezembro!$I$18</f>
        <v>NO</v>
      </c>
      <c r="P30" s="19" t="str">
        <f>[26]Dezembro!$I$19</f>
        <v>SE</v>
      </c>
      <c r="Q30" s="19" t="str">
        <f>[26]Dezembro!$I$20</f>
        <v>NE</v>
      </c>
      <c r="R30" s="19" t="str">
        <f>[26]Dezembro!$I$21</f>
        <v>N</v>
      </c>
      <c r="S30" s="19" t="str">
        <f>[26]Dezembro!$I$22</f>
        <v>S</v>
      </c>
      <c r="T30" s="19" t="str">
        <f>[26]Dezembro!$I$23</f>
        <v>NO</v>
      </c>
      <c r="U30" s="19" t="str">
        <f>[26]Dezembro!$I$24</f>
        <v>NO</v>
      </c>
      <c r="V30" s="19" t="str">
        <f>[26]Dezembro!$I$25</f>
        <v>NO</v>
      </c>
      <c r="W30" s="19" t="str">
        <f>[26]Dezembro!$I$26</f>
        <v>NO</v>
      </c>
      <c r="X30" s="19" t="str">
        <f>[26]Dezembro!$I$27</f>
        <v>S</v>
      </c>
      <c r="Y30" s="19" t="str">
        <f>[26]Dezembro!$I$28</f>
        <v>SE</v>
      </c>
      <c r="Z30" s="19" t="str">
        <f>[26]Dezembro!$I$29</f>
        <v>NO</v>
      </c>
      <c r="AA30" s="19" t="str">
        <f>[26]Dezembro!$I$30</f>
        <v>N</v>
      </c>
      <c r="AB30" s="19" t="str">
        <f>[26]Dezembro!$I$31</f>
        <v>NO</v>
      </c>
      <c r="AC30" s="19" t="str">
        <f>[26]Dezembro!$I$32</f>
        <v>NO</v>
      </c>
      <c r="AD30" s="19" t="str">
        <f>[26]Dezembro!$I$33</f>
        <v>NO</v>
      </c>
      <c r="AE30" s="19" t="str">
        <f>[26]Dezembro!$I$34</f>
        <v>NO</v>
      </c>
      <c r="AF30" s="19" t="str">
        <f>[26]Dezembro!$I$35</f>
        <v>N</v>
      </c>
      <c r="AG30" s="53" t="str">
        <f>[26]Dezembro!$I$36</f>
        <v>NO</v>
      </c>
      <c r="AH30" s="2"/>
    </row>
    <row r="31" spans="1:37" ht="12.75" customHeight="1" x14ac:dyDescent="0.2">
      <c r="A31" s="16" t="s">
        <v>51</v>
      </c>
      <c r="B31" s="19" t="str">
        <f>[27]Dezembro!$I$5</f>
        <v>L</v>
      </c>
      <c r="C31" s="19" t="str">
        <f>[27]Dezembro!$I$6</f>
        <v>NO</v>
      </c>
      <c r="D31" s="19" t="str">
        <f>[27]Dezembro!$I$7</f>
        <v>SO</v>
      </c>
      <c r="E31" s="19" t="str">
        <f>[27]Dezembro!$I$8</f>
        <v>NE</v>
      </c>
      <c r="F31" s="19" t="str">
        <f>[27]Dezembro!$I$9</f>
        <v>L</v>
      </c>
      <c r="G31" s="19" t="str">
        <f>[27]Dezembro!$I$10</f>
        <v>NE</v>
      </c>
      <c r="H31" s="19" t="str">
        <f>[27]Dezembro!$I$11</f>
        <v>NE</v>
      </c>
      <c r="I31" s="19" t="str">
        <f>[27]Dezembro!$I$12</f>
        <v>NE</v>
      </c>
      <c r="J31" s="19" t="str">
        <f>[27]Dezembro!$I$13</f>
        <v>N</v>
      </c>
      <c r="K31" s="19" t="str">
        <f>[27]Dezembro!$I$14</f>
        <v>NE</v>
      </c>
      <c r="L31" s="19" t="str">
        <f>[27]Dezembro!$I$15</f>
        <v>NE</v>
      </c>
      <c r="M31" s="19" t="str">
        <f>[27]Dezembro!$I$16</f>
        <v>NE</v>
      </c>
      <c r="N31" s="19" t="str">
        <f>[27]Dezembro!$I$17</f>
        <v>NE</v>
      </c>
      <c r="O31" s="19" t="str">
        <f>[27]Dezembro!$I$18</f>
        <v>SO</v>
      </c>
      <c r="P31" s="19" t="str">
        <f>[27]Dezembro!$I$19</f>
        <v>NE</v>
      </c>
      <c r="Q31" s="19" t="str">
        <f>[27]Dezembro!$I$20</f>
        <v>NE</v>
      </c>
      <c r="R31" s="19" t="str">
        <f>[27]Dezembro!$I$21</f>
        <v>NE</v>
      </c>
      <c r="S31" s="19" t="str">
        <f>[27]Dezembro!$I$22</f>
        <v>O</v>
      </c>
      <c r="T31" s="19" t="str">
        <f>[27]Dezembro!$I$23</f>
        <v>NE</v>
      </c>
      <c r="U31" s="19" t="str">
        <f>[27]Dezembro!$I$24</f>
        <v>NE</v>
      </c>
      <c r="V31" s="19" t="str">
        <f>[27]Dezembro!$I$25</f>
        <v>NE</v>
      </c>
      <c r="W31" s="19" t="str">
        <f>[27]Dezembro!$I$26</f>
        <v>N</v>
      </c>
      <c r="X31" s="19" t="str">
        <f>[27]Dezembro!$I$27</f>
        <v>NO</v>
      </c>
      <c r="Y31" s="19" t="str">
        <f>[27]Dezembro!$I$28</f>
        <v>N</v>
      </c>
      <c r="Z31" s="19" t="str">
        <f>[27]Dezembro!$I$29</f>
        <v>L</v>
      </c>
      <c r="AA31" s="19" t="str">
        <f>[27]Dezembro!$I$30</f>
        <v>L</v>
      </c>
      <c r="AB31" s="19" t="str">
        <f>[27]Dezembro!$I$31</f>
        <v>NE</v>
      </c>
      <c r="AC31" s="19" t="str">
        <f>[27]Dezembro!$I$32</f>
        <v>L</v>
      </c>
      <c r="AD31" s="19" t="str">
        <f>[27]Dezembro!$I$33</f>
        <v>SE</v>
      </c>
      <c r="AE31" s="19" t="str">
        <f>[27]Dezembro!$I$34</f>
        <v>NO</v>
      </c>
      <c r="AF31" s="19" t="str">
        <f>[27]Dezembro!$I$35</f>
        <v>NE</v>
      </c>
      <c r="AG31" s="53" t="str">
        <f>[27]Dezembro!$I$36</f>
        <v>NE</v>
      </c>
      <c r="AH31" s="2"/>
    </row>
    <row r="32" spans="1:37" ht="12" customHeight="1" x14ac:dyDescent="0.2">
      <c r="A32" s="16" t="s">
        <v>20</v>
      </c>
      <c r="B32" s="22" t="str">
        <f>[28]Dezembro!$I$5</f>
        <v>NE</v>
      </c>
      <c r="C32" s="22" t="str">
        <f>[28]Dezembro!$I$6</f>
        <v>NE</v>
      </c>
      <c r="D32" s="22" t="str">
        <f>[28]Dezembro!$I$7</f>
        <v>N</v>
      </c>
      <c r="E32" s="22" t="str">
        <f>[28]Dezembro!$I$8</f>
        <v>SO</v>
      </c>
      <c r="F32" s="22" t="str">
        <f>[28]Dezembro!$I$9</f>
        <v>SE</v>
      </c>
      <c r="G32" s="22" t="str">
        <f>[28]Dezembro!$I$10</f>
        <v>L</v>
      </c>
      <c r="H32" s="22" t="str">
        <f>[28]Dezembro!$I$11</f>
        <v>NE</v>
      </c>
      <c r="I32" s="22" t="str">
        <f>[28]Dezembro!$I$12</f>
        <v>NE</v>
      </c>
      <c r="J32" s="22" t="str">
        <f>[28]Dezembro!$I$13</f>
        <v>NE</v>
      </c>
      <c r="K32" s="22" t="str">
        <f>[28]Dezembro!$I$14</f>
        <v>N</v>
      </c>
      <c r="L32" s="22" t="str">
        <f>[28]Dezembro!$I$15</f>
        <v>NE</v>
      </c>
      <c r="M32" s="22" t="str">
        <f>[28]Dezembro!$I$16</f>
        <v>N</v>
      </c>
      <c r="N32" s="22" t="str">
        <f>[28]Dezembro!$I$17</f>
        <v>NO</v>
      </c>
      <c r="O32" s="22" t="str">
        <f>[28]Dezembro!$I$18</f>
        <v>NO</v>
      </c>
      <c r="P32" s="22" t="str">
        <f>[28]Dezembro!$I$19</f>
        <v>SE</v>
      </c>
      <c r="Q32" s="22" t="str">
        <f>[28]Dezembro!$I$20</f>
        <v>SE</v>
      </c>
      <c r="R32" s="22" t="str">
        <f>[28]Dezembro!$I$21</f>
        <v>S</v>
      </c>
      <c r="S32" s="22" t="str">
        <f>[28]Dezembro!$I$22</f>
        <v>S</v>
      </c>
      <c r="T32" s="22" t="str">
        <f>[28]Dezembro!$I$23</f>
        <v>N</v>
      </c>
      <c r="U32" s="22" t="str">
        <f>[28]Dezembro!$I$24</f>
        <v>N</v>
      </c>
      <c r="V32" s="22" t="str">
        <f>[28]Dezembro!$I$25</f>
        <v>N</v>
      </c>
      <c r="W32" s="22" t="str">
        <f>[28]Dezembro!$I$26</f>
        <v>N</v>
      </c>
      <c r="X32" s="22" t="str">
        <f>[28]Dezembro!$I$27</f>
        <v>SE</v>
      </c>
      <c r="Y32" s="22" t="str">
        <f>[28]Dezembro!$I$28</f>
        <v>SE</v>
      </c>
      <c r="Z32" s="22" t="str">
        <f>[28]Dezembro!$I$29</f>
        <v>NO</v>
      </c>
      <c r="AA32" s="22" t="str">
        <f>[28]Dezembro!$I$30</f>
        <v>NE</v>
      </c>
      <c r="AB32" s="22" t="str">
        <f>[28]Dezembro!$I$31</f>
        <v>N</v>
      </c>
      <c r="AC32" s="22" t="str">
        <f>[28]Dezembro!$I$32</f>
        <v>NO</v>
      </c>
      <c r="AD32" s="22" t="str">
        <f>[28]Dezembro!$I$33</f>
        <v>NO</v>
      </c>
      <c r="AE32" s="22" t="str">
        <f>[28]Dezembro!$I$34</f>
        <v>N</v>
      </c>
      <c r="AF32" s="22" t="str">
        <f>[28]Dezembro!$I$35</f>
        <v>N</v>
      </c>
      <c r="AG32" s="53" t="str">
        <f>[28]Dezembro!$I$36</f>
        <v>N</v>
      </c>
      <c r="AH32" s="2"/>
    </row>
    <row r="33" spans="1:35" s="5" customFormat="1" ht="12.75" customHeight="1" x14ac:dyDescent="0.2">
      <c r="A33" s="38" t="s">
        <v>38</v>
      </c>
      <c r="B33" s="39" t="s">
        <v>57</v>
      </c>
      <c r="C33" s="39" t="s">
        <v>60</v>
      </c>
      <c r="D33" s="39" t="s">
        <v>60</v>
      </c>
      <c r="E33" s="39" t="s">
        <v>60</v>
      </c>
      <c r="F33" s="39" t="s">
        <v>64</v>
      </c>
      <c r="G33" s="39" t="s">
        <v>64</v>
      </c>
      <c r="H33" s="39" t="s">
        <v>57</v>
      </c>
      <c r="I33" s="39" t="s">
        <v>57</v>
      </c>
      <c r="J33" s="39" t="s">
        <v>57</v>
      </c>
      <c r="K33" s="39" t="s">
        <v>66</v>
      </c>
      <c r="L33" s="39" t="s">
        <v>57</v>
      </c>
      <c r="M33" s="39" t="s">
        <v>66</v>
      </c>
      <c r="N33" s="39" t="s">
        <v>67</v>
      </c>
      <c r="O33" s="39" t="s">
        <v>68</v>
      </c>
      <c r="P33" s="40" t="s">
        <v>64</v>
      </c>
      <c r="Q33" s="40" t="s">
        <v>57</v>
      </c>
      <c r="R33" s="40" t="s">
        <v>57</v>
      </c>
      <c r="S33" s="40" t="s">
        <v>60</v>
      </c>
      <c r="T33" s="40" t="s">
        <v>66</v>
      </c>
      <c r="U33" s="40" t="s">
        <v>66</v>
      </c>
      <c r="V33" s="40" t="s">
        <v>66</v>
      </c>
      <c r="W33" s="40" t="s">
        <v>66</v>
      </c>
      <c r="X33" s="40" t="s">
        <v>68</v>
      </c>
      <c r="Y33" s="40" t="s">
        <v>64</v>
      </c>
      <c r="Z33" s="40" t="s">
        <v>57</v>
      </c>
      <c r="AA33" s="40" t="s">
        <v>57</v>
      </c>
      <c r="AB33" s="40" t="s">
        <v>66</v>
      </c>
      <c r="AC33" s="40" t="s">
        <v>66</v>
      </c>
      <c r="AD33" s="40" t="s">
        <v>67</v>
      </c>
      <c r="AE33" s="40" t="s">
        <v>66</v>
      </c>
      <c r="AF33" s="40" t="s">
        <v>66</v>
      </c>
      <c r="AG33" s="55"/>
      <c r="AH33" s="10"/>
    </row>
    <row r="34" spans="1:35" x14ac:dyDescent="0.2">
      <c r="A34" s="94" t="s">
        <v>37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26"/>
      <c r="AG34" s="54" t="s">
        <v>66</v>
      </c>
      <c r="AH34" s="2"/>
    </row>
    <row r="35" spans="1:35" x14ac:dyDescent="0.2">
      <c r="AG35" s="9"/>
      <c r="AH35" s="2"/>
    </row>
    <row r="36" spans="1:35" x14ac:dyDescent="0.2">
      <c r="E36" s="31"/>
      <c r="F36" s="31" t="s">
        <v>53</v>
      </c>
      <c r="G36" s="31"/>
      <c r="H36" s="31"/>
      <c r="I36" s="31"/>
      <c r="S36" s="2" t="s">
        <v>54</v>
      </c>
      <c r="AE36" s="2" t="s">
        <v>58</v>
      </c>
      <c r="AG36" s="2"/>
      <c r="AH36" s="2"/>
      <c r="AI36" s="2"/>
    </row>
    <row r="37" spans="1:35" ht="15" x14ac:dyDescent="0.25">
      <c r="A37" s="76"/>
      <c r="B37" s="82"/>
      <c r="C37" s="82"/>
      <c r="D37" s="82"/>
      <c r="E37" s="82"/>
      <c r="F37" s="82"/>
      <c r="G37" s="82"/>
      <c r="H37" s="82"/>
      <c r="I37" s="82"/>
      <c r="J37" s="83"/>
      <c r="K37" s="83"/>
      <c r="L37" s="83"/>
      <c r="M37" s="83"/>
      <c r="N37" s="83"/>
      <c r="P37" s="32"/>
      <c r="Q37" s="32"/>
      <c r="R37" s="32"/>
      <c r="S37" s="32" t="s">
        <v>55</v>
      </c>
      <c r="T37" s="32"/>
      <c r="U37" s="32"/>
      <c r="V37" s="32"/>
      <c r="AE37" s="32" t="s">
        <v>59</v>
      </c>
      <c r="AF37" s="32"/>
      <c r="AG37" s="32"/>
      <c r="AH37" s="32"/>
      <c r="AI37" s="2"/>
    </row>
    <row r="38" spans="1:35" x14ac:dyDescent="0.2">
      <c r="AG38" s="9"/>
      <c r="AH38" s="2"/>
    </row>
    <row r="40" spans="1:35" x14ac:dyDescent="0.2">
      <c r="I40" s="2" t="s">
        <v>52</v>
      </c>
      <c r="P40" s="2" t="s">
        <v>52</v>
      </c>
      <c r="AD40" s="2" t="s">
        <v>52</v>
      </c>
    </row>
    <row r="43" spans="1:35" x14ac:dyDescent="0.2">
      <c r="Q43" s="2" t="s">
        <v>52</v>
      </c>
    </row>
  </sheetData>
  <mergeCells count="35"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zoomScale="90" zoomScaleNormal="90" workbookViewId="0">
      <selection activeCell="AK16" sqref="AK1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6" width="5.42578125" style="2" bestFit="1" customWidth="1"/>
    <col min="17" max="17" width="6.140625" style="2" customWidth="1"/>
    <col min="18" max="19" width="5.42578125" style="2" bestFit="1" customWidth="1"/>
    <col min="20" max="20" width="6.42578125" style="2" bestFit="1" customWidth="1"/>
    <col min="21" max="27" width="5.42578125" style="2" bestFit="1" customWidth="1"/>
    <col min="28" max="29" width="6.140625" style="2" bestFit="1" customWidth="1"/>
    <col min="30" max="30" width="5.42578125" style="2" bestFit="1" customWidth="1"/>
    <col min="31" max="31" width="6.28515625" style="2" customWidth="1"/>
    <col min="32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</row>
    <row r="2" spans="1:34" s="4" customFormat="1" ht="20.100000000000001" customHeight="1" x14ac:dyDescent="0.2">
      <c r="A2" s="89" t="s">
        <v>21</v>
      </c>
      <c r="B2" s="87" t="s">
        <v>61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7"/>
    </row>
    <row r="3" spans="1:34" s="5" customFormat="1" ht="20.100000000000001" customHeight="1" x14ac:dyDescent="0.2">
      <c r="A3" s="89"/>
      <c r="B3" s="86">
        <v>1</v>
      </c>
      <c r="C3" s="86">
        <f>SUM(B3+1)</f>
        <v>2</v>
      </c>
      <c r="D3" s="86">
        <f t="shared" ref="D3:AD3" si="0">SUM(C3+1)</f>
        <v>3</v>
      </c>
      <c r="E3" s="86">
        <f t="shared" si="0"/>
        <v>4</v>
      </c>
      <c r="F3" s="86">
        <f t="shared" si="0"/>
        <v>5</v>
      </c>
      <c r="G3" s="86">
        <f t="shared" si="0"/>
        <v>6</v>
      </c>
      <c r="H3" s="86">
        <f t="shared" si="0"/>
        <v>7</v>
      </c>
      <c r="I3" s="86">
        <f t="shared" si="0"/>
        <v>8</v>
      </c>
      <c r="J3" s="86">
        <f t="shared" si="0"/>
        <v>9</v>
      </c>
      <c r="K3" s="86">
        <f t="shared" si="0"/>
        <v>10</v>
      </c>
      <c r="L3" s="86">
        <f t="shared" si="0"/>
        <v>11</v>
      </c>
      <c r="M3" s="86">
        <f t="shared" si="0"/>
        <v>12</v>
      </c>
      <c r="N3" s="86">
        <f t="shared" si="0"/>
        <v>13</v>
      </c>
      <c r="O3" s="86">
        <f t="shared" si="0"/>
        <v>14</v>
      </c>
      <c r="P3" s="86">
        <f t="shared" si="0"/>
        <v>15</v>
      </c>
      <c r="Q3" s="86">
        <f t="shared" si="0"/>
        <v>16</v>
      </c>
      <c r="R3" s="86">
        <f t="shared" si="0"/>
        <v>17</v>
      </c>
      <c r="S3" s="86">
        <f t="shared" si="0"/>
        <v>18</v>
      </c>
      <c r="T3" s="86">
        <f t="shared" si="0"/>
        <v>19</v>
      </c>
      <c r="U3" s="86">
        <f t="shared" si="0"/>
        <v>20</v>
      </c>
      <c r="V3" s="86">
        <f t="shared" si="0"/>
        <v>21</v>
      </c>
      <c r="W3" s="86">
        <f t="shared" si="0"/>
        <v>22</v>
      </c>
      <c r="X3" s="86">
        <f t="shared" si="0"/>
        <v>23</v>
      </c>
      <c r="Y3" s="86">
        <f t="shared" si="0"/>
        <v>24</v>
      </c>
      <c r="Z3" s="86">
        <f t="shared" si="0"/>
        <v>25</v>
      </c>
      <c r="AA3" s="86">
        <f t="shared" si="0"/>
        <v>26</v>
      </c>
      <c r="AB3" s="86">
        <f t="shared" si="0"/>
        <v>27</v>
      </c>
      <c r="AC3" s="86">
        <f t="shared" si="0"/>
        <v>28</v>
      </c>
      <c r="AD3" s="86">
        <f t="shared" si="0"/>
        <v>29</v>
      </c>
      <c r="AE3" s="86">
        <v>30</v>
      </c>
      <c r="AF3" s="86">
        <v>31</v>
      </c>
      <c r="AG3" s="45" t="s">
        <v>41</v>
      </c>
      <c r="AH3" s="10"/>
    </row>
    <row r="4" spans="1:34" s="5" customFormat="1" ht="20.100000000000001" customHeight="1" x14ac:dyDescent="0.2">
      <c r="A4" s="89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45" t="s">
        <v>39</v>
      </c>
      <c r="AH4" s="10"/>
    </row>
    <row r="5" spans="1:34" s="5" customFormat="1" ht="20.100000000000001" customHeight="1" x14ac:dyDescent="0.2">
      <c r="A5" s="16" t="s">
        <v>47</v>
      </c>
      <c r="B5" s="17">
        <f>[1]Dezembro!$J$5</f>
        <v>15.48</v>
      </c>
      <c r="C5" s="17">
        <f>[1]Dezembro!$J$6</f>
        <v>44.28</v>
      </c>
      <c r="D5" s="17">
        <f>[1]Dezembro!$J$7</f>
        <v>28.08</v>
      </c>
      <c r="E5" s="17">
        <f>[1]Dezembro!$J$8</f>
        <v>24.840000000000003</v>
      </c>
      <c r="F5" s="17">
        <f>[1]Dezembro!$J$9</f>
        <v>49.32</v>
      </c>
      <c r="G5" s="17">
        <f>[1]Dezembro!$J$10</f>
        <v>27.36</v>
      </c>
      <c r="H5" s="17">
        <f>[1]Dezembro!$J$11</f>
        <v>33.119999999999997</v>
      </c>
      <c r="I5" s="17">
        <f>[1]Dezembro!$J$12</f>
        <v>37.080000000000005</v>
      </c>
      <c r="J5" s="17">
        <f>[1]Dezembro!$J$13</f>
        <v>37.440000000000005</v>
      </c>
      <c r="K5" s="17">
        <f>[1]Dezembro!$J$14</f>
        <v>38.159999999999997</v>
      </c>
      <c r="L5" s="17">
        <f>[1]Dezembro!$J$15</f>
        <v>34.92</v>
      </c>
      <c r="M5" s="17">
        <f>[1]Dezembro!$J$16</f>
        <v>28.8</v>
      </c>
      <c r="N5" s="17">
        <f>[1]Dezembro!$J$17</f>
        <v>37.800000000000004</v>
      </c>
      <c r="O5" s="17">
        <f>[1]Dezembro!$J$18</f>
        <v>37.440000000000005</v>
      </c>
      <c r="P5" s="17">
        <f>[1]Dezembro!$J$19</f>
        <v>30.96</v>
      </c>
      <c r="Q5" s="17">
        <f>[1]Dezembro!$J$20</f>
        <v>32.76</v>
      </c>
      <c r="R5" s="17">
        <f>[1]Dezembro!$J$21</f>
        <v>43.56</v>
      </c>
      <c r="S5" s="17">
        <f>[1]Dezembro!$J$22</f>
        <v>27.36</v>
      </c>
      <c r="T5" s="17">
        <f>[1]Dezembro!$J$23</f>
        <v>23.400000000000002</v>
      </c>
      <c r="U5" s="17">
        <f>[1]Dezembro!$J$24</f>
        <v>32.04</v>
      </c>
      <c r="V5" s="17">
        <f>[1]Dezembro!$J$25</f>
        <v>45</v>
      </c>
      <c r="W5" s="17">
        <f>[1]Dezembro!$J$26</f>
        <v>40.32</v>
      </c>
      <c r="X5" s="17">
        <f>[1]Dezembro!$J$27</f>
        <v>31.680000000000003</v>
      </c>
      <c r="Y5" s="17">
        <f>[1]Dezembro!$J$28</f>
        <v>32.4</v>
      </c>
      <c r="Z5" s="17">
        <f>[1]Dezembro!$J$29</f>
        <v>38.519999999999996</v>
      </c>
      <c r="AA5" s="17">
        <f>[1]Dezembro!$J$30</f>
        <v>27.720000000000002</v>
      </c>
      <c r="AB5" s="17">
        <f>[1]Dezembro!$J$31</f>
        <v>23.759999999999998</v>
      </c>
      <c r="AC5" s="17">
        <f>[1]Dezembro!$J$32</f>
        <v>27.36</v>
      </c>
      <c r="AD5" s="17">
        <f>[1]Dezembro!$J$33</f>
        <v>44.28</v>
      </c>
      <c r="AE5" s="17">
        <f>[1]Dezembro!$J$34</f>
        <v>37.080000000000005</v>
      </c>
      <c r="AF5" s="17">
        <f>[1]Dezembro!$J$35</f>
        <v>45</v>
      </c>
      <c r="AG5" s="46">
        <f>MAX(B5:AF5)</f>
        <v>49.32</v>
      </c>
      <c r="AH5" s="10"/>
    </row>
    <row r="6" spans="1:34" s="1" customFormat="1" ht="17.100000000000001" customHeight="1" x14ac:dyDescent="0.2">
      <c r="A6" s="16" t="s">
        <v>0</v>
      </c>
      <c r="B6" s="18">
        <f>[2]Dezembro!$J$5</f>
        <v>33.480000000000004</v>
      </c>
      <c r="C6" s="18">
        <f>[2]Dezembro!$J$6</f>
        <v>28.08</v>
      </c>
      <c r="D6" s="18">
        <f>[2]Dezembro!$J$7</f>
        <v>21.240000000000002</v>
      </c>
      <c r="E6" s="18">
        <f>[2]Dezembro!$J$8</f>
        <v>23.400000000000002</v>
      </c>
      <c r="F6" s="18">
        <f>[2]Dezembro!$J$9</f>
        <v>31.319999999999997</v>
      </c>
      <c r="G6" s="18">
        <f>[2]Dezembro!$J$10</f>
        <v>45.72</v>
      </c>
      <c r="H6" s="18">
        <f>[2]Dezembro!$J$11</f>
        <v>46.080000000000005</v>
      </c>
      <c r="I6" s="18">
        <f>[2]Dezembro!$J$12</f>
        <v>48.6</v>
      </c>
      <c r="J6" s="18">
        <f>[2]Dezembro!$J$13</f>
        <v>27</v>
      </c>
      <c r="K6" s="18">
        <f>[2]Dezembro!$J$14</f>
        <v>27.720000000000002</v>
      </c>
      <c r="L6" s="18">
        <f>[2]Dezembro!$J$15</f>
        <v>27.36</v>
      </c>
      <c r="M6" s="18">
        <f>[2]Dezembro!$J$16</f>
        <v>37.800000000000004</v>
      </c>
      <c r="N6" s="18">
        <f>[2]Dezembro!$J$17</f>
        <v>20.52</v>
      </c>
      <c r="O6" s="18">
        <f>[2]Dezembro!$J$18</f>
        <v>16.920000000000002</v>
      </c>
      <c r="P6" s="18">
        <f>[2]Dezembro!$J$19</f>
        <v>36.72</v>
      </c>
      <c r="Q6" s="18">
        <f>[2]Dezembro!$J$20</f>
        <v>34.200000000000003</v>
      </c>
      <c r="R6" s="18">
        <f>[2]Dezembro!$J$21</f>
        <v>31.319999999999997</v>
      </c>
      <c r="S6" s="18">
        <f>[2]Dezembro!$J$22</f>
        <v>34.92</v>
      </c>
      <c r="T6" s="18">
        <f>[2]Dezembro!$J$23</f>
        <v>20.88</v>
      </c>
      <c r="U6" s="18">
        <f>[2]Dezembro!$J$24</f>
        <v>46.800000000000004</v>
      </c>
      <c r="V6" s="18">
        <f>[2]Dezembro!$J$25</f>
        <v>53.64</v>
      </c>
      <c r="W6" s="18">
        <f>[2]Dezembro!$J$26</f>
        <v>36</v>
      </c>
      <c r="X6" s="18">
        <f>[2]Dezembro!$J$27</f>
        <v>29.52</v>
      </c>
      <c r="Y6" s="18">
        <f>[2]Dezembro!$J$28</f>
        <v>39.96</v>
      </c>
      <c r="Z6" s="18">
        <f>[2]Dezembro!$J$29</f>
        <v>25.2</v>
      </c>
      <c r="AA6" s="18">
        <f>[2]Dezembro!$J$30</f>
        <v>30.6</v>
      </c>
      <c r="AB6" s="18">
        <f>[2]Dezembro!$J$31</f>
        <v>24.48</v>
      </c>
      <c r="AC6" s="18">
        <f>[2]Dezembro!$J$32</f>
        <v>27.720000000000002</v>
      </c>
      <c r="AD6" s="18">
        <f>[2]Dezembro!$J$33</f>
        <v>51.84</v>
      </c>
      <c r="AE6" s="18">
        <f>[2]Dezembro!$J$34</f>
        <v>44.64</v>
      </c>
      <c r="AF6" s="18">
        <f>[2]Dezembro!$J$35</f>
        <v>41.04</v>
      </c>
      <c r="AG6" s="47">
        <f>MAX(B6:AF6)</f>
        <v>53.64</v>
      </c>
      <c r="AH6" s="2"/>
    </row>
    <row r="7" spans="1:34" ht="17.100000000000001" customHeight="1" x14ac:dyDescent="0.2">
      <c r="A7" s="16" t="s">
        <v>1</v>
      </c>
      <c r="B7" s="20">
        <f>[3]Dezembro!$J$5</f>
        <v>39.6</v>
      </c>
      <c r="C7" s="20">
        <f>[3]Dezembro!$J$6</f>
        <v>21.96</v>
      </c>
      <c r="D7" s="20">
        <f>[3]Dezembro!$J$7</f>
        <v>26.28</v>
      </c>
      <c r="E7" s="20">
        <f>[3]Dezembro!$J$8</f>
        <v>21.240000000000002</v>
      </c>
      <c r="F7" s="20">
        <f>[3]Dezembro!$J$9</f>
        <v>23.400000000000002</v>
      </c>
      <c r="G7" s="20">
        <f>[3]Dezembro!$J$10</f>
        <v>28.44</v>
      </c>
      <c r="H7" s="20">
        <f>[3]Dezembro!$J$11</f>
        <v>42.480000000000004</v>
      </c>
      <c r="I7" s="20">
        <f>[3]Dezembro!$J$12</f>
        <v>35.28</v>
      </c>
      <c r="J7" s="20">
        <f>[3]Dezembro!$J$13</f>
        <v>27</v>
      </c>
      <c r="K7" s="20">
        <f>[3]Dezembro!$J$14</f>
        <v>37.080000000000005</v>
      </c>
      <c r="L7" s="20">
        <f>[3]Dezembro!$J$15</f>
        <v>39.96</v>
      </c>
      <c r="M7" s="20">
        <f>[3]Dezembro!$J$16</f>
        <v>26.28</v>
      </c>
      <c r="N7" s="20">
        <f>[3]Dezembro!$J$17</f>
        <v>29.52</v>
      </c>
      <c r="O7" s="20">
        <f>[3]Dezembro!$J$18</f>
        <v>28.44</v>
      </c>
      <c r="P7" s="20">
        <f>[3]Dezembro!$J$19</f>
        <v>42.84</v>
      </c>
      <c r="Q7" s="20">
        <f>[3]Dezembro!$J$20</f>
        <v>30.96</v>
      </c>
      <c r="R7" s="20">
        <f>[3]Dezembro!$J$21</f>
        <v>38.519999999999996</v>
      </c>
      <c r="S7" s="20">
        <f>[3]Dezembro!$J$22</f>
        <v>23.759999999999998</v>
      </c>
      <c r="T7" s="20">
        <f>[3]Dezembro!$J$23</f>
        <v>22.68</v>
      </c>
      <c r="U7" s="20">
        <f>[3]Dezembro!$J$24</f>
        <v>40.32</v>
      </c>
      <c r="V7" s="20">
        <f>[3]Dezembro!$J$25</f>
        <v>45</v>
      </c>
      <c r="W7" s="20">
        <f>[3]Dezembro!$J$26</f>
        <v>42.84</v>
      </c>
      <c r="X7" s="20">
        <f>[3]Dezembro!$J$27</f>
        <v>21.240000000000002</v>
      </c>
      <c r="Y7" s="20">
        <f>[3]Dezembro!$J$28</f>
        <v>23.040000000000003</v>
      </c>
      <c r="Z7" s="20">
        <f>[3]Dezembro!$J$29</f>
        <v>38.159999999999997</v>
      </c>
      <c r="AA7" s="20">
        <f>[3]Dezembro!$J$30</f>
        <v>27</v>
      </c>
      <c r="AB7" s="20">
        <f>[3]Dezembro!$J$31</f>
        <v>28.44</v>
      </c>
      <c r="AC7" s="20">
        <f>[3]Dezembro!$J$32</f>
        <v>45.36</v>
      </c>
      <c r="AD7" s="20">
        <f>[3]Dezembro!$J$33</f>
        <v>37.440000000000005</v>
      </c>
      <c r="AE7" s="20">
        <f>[3]Dezembro!$J$34</f>
        <v>35.28</v>
      </c>
      <c r="AF7" s="20">
        <f>[3]Dezembro!$J$35</f>
        <v>56.88</v>
      </c>
      <c r="AG7" s="47">
        <f t="shared" ref="AG7:AG17" si="1">MAX(B7:AF7)</f>
        <v>56.88</v>
      </c>
      <c r="AH7" s="2"/>
    </row>
    <row r="8" spans="1:34" ht="17.100000000000001" customHeight="1" x14ac:dyDescent="0.2">
      <c r="A8" s="16" t="s">
        <v>56</v>
      </c>
      <c r="B8" s="20">
        <f>[4]Dezembro!$J$5</f>
        <v>32.4</v>
      </c>
      <c r="C8" s="20">
        <f>[4]Dezembro!$J$6</f>
        <v>45.72</v>
      </c>
      <c r="D8" s="20">
        <f>[4]Dezembro!$J$7</f>
        <v>27.720000000000002</v>
      </c>
      <c r="E8" s="20">
        <f>[4]Dezembro!$J$8</f>
        <v>57.24</v>
      </c>
      <c r="F8" s="20">
        <f>[4]Dezembro!$J$9</f>
        <v>43.56</v>
      </c>
      <c r="G8" s="20">
        <f>[4]Dezembro!$J$10</f>
        <v>41.76</v>
      </c>
      <c r="H8" s="20">
        <f>[4]Dezembro!$J$11</f>
        <v>56.519999999999996</v>
      </c>
      <c r="I8" s="20">
        <f>[4]Dezembro!$J$12</f>
        <v>43.56</v>
      </c>
      <c r="J8" s="20">
        <f>[4]Dezembro!$J$13</f>
        <v>34.200000000000003</v>
      </c>
      <c r="K8" s="20">
        <f>[4]Dezembro!$J$14</f>
        <v>39.96</v>
      </c>
      <c r="L8" s="20">
        <f>[4]Dezembro!$J$15</f>
        <v>28.44</v>
      </c>
      <c r="M8" s="20">
        <f>[4]Dezembro!$J$16</f>
        <v>34.56</v>
      </c>
      <c r="N8" s="20">
        <f>[4]Dezembro!$J$17</f>
        <v>35.28</v>
      </c>
      <c r="O8" s="20">
        <f>[4]Dezembro!$J$18</f>
        <v>40.32</v>
      </c>
      <c r="P8" s="20">
        <f>[4]Dezembro!$J$19</f>
        <v>42.480000000000004</v>
      </c>
      <c r="Q8" s="20">
        <f>[4]Dezembro!$J$20</f>
        <v>39.96</v>
      </c>
      <c r="R8" s="20">
        <f>[4]Dezembro!$J$21</f>
        <v>35.28</v>
      </c>
      <c r="S8" s="20">
        <f>[4]Dezembro!$J$22</f>
        <v>37.080000000000005</v>
      </c>
      <c r="T8" s="20">
        <f>[4]Dezembro!$J$23</f>
        <v>27.36</v>
      </c>
      <c r="U8" s="20">
        <f>[4]Dezembro!$J$24</f>
        <v>44.64</v>
      </c>
      <c r="V8" s="20">
        <f>[4]Dezembro!$J$25</f>
        <v>54</v>
      </c>
      <c r="W8" s="20">
        <f>[4]Dezembro!$J$26</f>
        <v>52.92</v>
      </c>
      <c r="X8" s="20">
        <f>[4]Dezembro!$J$27</f>
        <v>43.92</v>
      </c>
      <c r="Y8" s="20">
        <f>[4]Dezembro!$J$28</f>
        <v>50.4</v>
      </c>
      <c r="Z8" s="20">
        <f>[4]Dezembro!$J$29</f>
        <v>32.4</v>
      </c>
      <c r="AA8" s="20">
        <f>[4]Dezembro!$J$30</f>
        <v>27.36</v>
      </c>
      <c r="AB8" s="20">
        <f>[4]Dezembro!$J$31</f>
        <v>30.240000000000002</v>
      </c>
      <c r="AC8" s="20">
        <f>[4]Dezembro!$J$32</f>
        <v>39.24</v>
      </c>
      <c r="AD8" s="20">
        <f>[4]Dezembro!$J$33</f>
        <v>50.76</v>
      </c>
      <c r="AE8" s="20">
        <f>[4]Dezembro!$J$34</f>
        <v>56.519999999999996</v>
      </c>
      <c r="AF8" s="20">
        <f>[4]Dezembro!$J$35</f>
        <v>39.96</v>
      </c>
      <c r="AG8" s="47">
        <f t="shared" si="1"/>
        <v>57.24</v>
      </c>
      <c r="AH8" s="2"/>
    </row>
    <row r="9" spans="1:34" ht="17.100000000000001" customHeight="1" x14ac:dyDescent="0.2">
      <c r="A9" s="16" t="s">
        <v>48</v>
      </c>
      <c r="B9" s="20">
        <f>[5]Dezembro!$J$5</f>
        <v>32.76</v>
      </c>
      <c r="C9" s="20">
        <f>[5]Dezembro!$J$6</f>
        <v>25.56</v>
      </c>
      <c r="D9" s="20">
        <f>[5]Dezembro!$J$7</f>
        <v>23.759999999999998</v>
      </c>
      <c r="E9" s="20">
        <f>[5]Dezembro!$J$8</f>
        <v>25.2</v>
      </c>
      <c r="F9" s="20">
        <f>[5]Dezembro!$J$9</f>
        <v>27</v>
      </c>
      <c r="G9" s="20">
        <f>[5]Dezembro!$J$10</f>
        <v>33.119999999999997</v>
      </c>
      <c r="H9" s="20">
        <f>[5]Dezembro!$J$11</f>
        <v>55.440000000000005</v>
      </c>
      <c r="I9" s="20">
        <f>[5]Dezembro!$J$12</f>
        <v>36.72</v>
      </c>
      <c r="J9" s="20">
        <f>[5]Dezembro!$J$13</f>
        <v>39.6</v>
      </c>
      <c r="K9" s="20">
        <f>[5]Dezembro!$J$14</f>
        <v>26.64</v>
      </c>
      <c r="L9" s="20">
        <f>[5]Dezembro!$J$15</f>
        <v>39.6</v>
      </c>
      <c r="M9" s="20">
        <f>[5]Dezembro!$J$16</f>
        <v>32.4</v>
      </c>
      <c r="N9" s="20">
        <f>[5]Dezembro!$J$17</f>
        <v>28.08</v>
      </c>
      <c r="O9" s="20">
        <f>[5]Dezembro!$J$18</f>
        <v>21.6</v>
      </c>
      <c r="P9" s="20">
        <f>[5]Dezembro!$J$19</f>
        <v>21.96</v>
      </c>
      <c r="Q9" s="20">
        <f>[5]Dezembro!$J$20</f>
        <v>46.440000000000005</v>
      </c>
      <c r="R9" s="20">
        <f>[5]Dezembro!$J$21</f>
        <v>46.800000000000004</v>
      </c>
      <c r="S9" s="20">
        <f>[5]Dezembro!$J$22</f>
        <v>21.240000000000002</v>
      </c>
      <c r="T9" s="20">
        <f>[5]Dezembro!$J$23</f>
        <v>27.720000000000002</v>
      </c>
      <c r="U9" s="20">
        <f>[5]Dezembro!$J$24</f>
        <v>34.92</v>
      </c>
      <c r="V9" s="20">
        <f>[5]Dezembro!$J$25</f>
        <v>51.480000000000004</v>
      </c>
      <c r="W9" s="20">
        <f>[5]Dezembro!$J$26</f>
        <v>33.119999999999997</v>
      </c>
      <c r="X9" s="20">
        <f>[5]Dezembro!$J$27</f>
        <v>34.200000000000003</v>
      </c>
      <c r="Y9" s="20">
        <f>[5]Dezembro!$J$28</f>
        <v>24.48</v>
      </c>
      <c r="Z9" s="20">
        <f>[5]Dezembro!$J$29</f>
        <v>36</v>
      </c>
      <c r="AA9" s="20">
        <f>[5]Dezembro!$J$30</f>
        <v>29.16</v>
      </c>
      <c r="AB9" s="20">
        <f>[5]Dezembro!$J$31</f>
        <v>35.64</v>
      </c>
      <c r="AC9" s="20">
        <f>[5]Dezembro!$J$32</f>
        <v>28.44</v>
      </c>
      <c r="AD9" s="20">
        <f>[5]Dezembro!$J$33</f>
        <v>38.519999999999996</v>
      </c>
      <c r="AE9" s="20">
        <f>[5]Dezembro!$J$34</f>
        <v>41.76</v>
      </c>
      <c r="AF9" s="20">
        <f>[5]Dezembro!$J$35</f>
        <v>46.440000000000005</v>
      </c>
      <c r="AG9" s="47">
        <f t="shared" si="1"/>
        <v>55.440000000000005</v>
      </c>
      <c r="AH9" s="2"/>
    </row>
    <row r="10" spans="1:34" ht="17.100000000000001" customHeight="1" x14ac:dyDescent="0.2">
      <c r="A10" s="16" t="s">
        <v>2</v>
      </c>
      <c r="B10" s="18">
        <f>[6]Dezembro!$J$5</f>
        <v>47.88</v>
      </c>
      <c r="C10" s="18">
        <f>[6]Dezembro!$J$6</f>
        <v>18.720000000000002</v>
      </c>
      <c r="D10" s="18">
        <f>[6]Dezembro!$J$7</f>
        <v>24.840000000000003</v>
      </c>
      <c r="E10" s="18">
        <f>[6]Dezembro!$J$8</f>
        <v>27</v>
      </c>
      <c r="F10" s="18">
        <f>[6]Dezembro!$J$9</f>
        <v>48.24</v>
      </c>
      <c r="G10" s="18">
        <f>[6]Dezembro!$J$10</f>
        <v>41.04</v>
      </c>
      <c r="H10" s="18">
        <f>[6]Dezembro!$J$11</f>
        <v>44.64</v>
      </c>
      <c r="I10" s="18">
        <f>[6]Dezembro!$J$12</f>
        <v>55.080000000000005</v>
      </c>
      <c r="J10" s="18">
        <f>[6]Dezembro!$J$13</f>
        <v>42.12</v>
      </c>
      <c r="K10" s="18">
        <f>[6]Dezembro!$J$14</f>
        <v>36.72</v>
      </c>
      <c r="L10" s="18">
        <f>[6]Dezembro!$J$15</f>
        <v>32.4</v>
      </c>
      <c r="M10" s="18">
        <f>[6]Dezembro!$J$16</f>
        <v>32.04</v>
      </c>
      <c r="N10" s="18">
        <f>[6]Dezembro!$J$17</f>
        <v>32.76</v>
      </c>
      <c r="O10" s="18">
        <f>[6]Dezembro!$J$18</f>
        <v>50.4</v>
      </c>
      <c r="P10" s="18">
        <f>[6]Dezembro!$J$19</f>
        <v>28.8</v>
      </c>
      <c r="Q10" s="18">
        <f>[6]Dezembro!$J$20</f>
        <v>42.480000000000004</v>
      </c>
      <c r="R10" s="18">
        <f>[6]Dezembro!$J$21</f>
        <v>43.92</v>
      </c>
      <c r="S10" s="18">
        <f>[6]Dezembro!$J$22</f>
        <v>32.76</v>
      </c>
      <c r="T10" s="18">
        <f>[6]Dezembro!$J$23</f>
        <v>50.4</v>
      </c>
      <c r="U10" s="18">
        <f>[6]Dezembro!$J$24</f>
        <v>34.92</v>
      </c>
      <c r="V10" s="18">
        <f>[6]Dezembro!$J$25</f>
        <v>56.16</v>
      </c>
      <c r="W10" s="18">
        <f>[6]Dezembro!$J$26</f>
        <v>60.480000000000004</v>
      </c>
      <c r="X10" s="18">
        <f>[6]Dezembro!$J$27</f>
        <v>29.16</v>
      </c>
      <c r="Y10" s="18">
        <f>[6]Dezembro!$J$28</f>
        <v>37.800000000000004</v>
      </c>
      <c r="Z10" s="18">
        <f>[6]Dezembro!$J$29</f>
        <v>30.96</v>
      </c>
      <c r="AA10" s="18">
        <f>[6]Dezembro!$J$30</f>
        <v>29.16</v>
      </c>
      <c r="AB10" s="18">
        <f>[6]Dezembro!$J$31</f>
        <v>22.68</v>
      </c>
      <c r="AC10" s="18">
        <f>[6]Dezembro!$J$32</f>
        <v>38.519999999999996</v>
      </c>
      <c r="AD10" s="18">
        <f>[6]Dezembro!$J$33</f>
        <v>38.880000000000003</v>
      </c>
      <c r="AE10" s="18">
        <f>[6]Dezembro!$J$34</f>
        <v>47.16</v>
      </c>
      <c r="AF10" s="18">
        <f>[6]Dezembro!$J$35</f>
        <v>47.88</v>
      </c>
      <c r="AG10" s="47">
        <f t="shared" si="1"/>
        <v>60.480000000000004</v>
      </c>
      <c r="AH10" s="2"/>
    </row>
    <row r="11" spans="1:34" ht="17.100000000000001" customHeight="1" x14ac:dyDescent="0.2">
      <c r="A11" s="16" t="s">
        <v>3</v>
      </c>
      <c r="B11" s="18">
        <f>[7]Dezembro!$J$5</f>
        <v>23.759999999999998</v>
      </c>
      <c r="C11" s="18">
        <f>[7]Dezembro!$J$6</f>
        <v>35.64</v>
      </c>
      <c r="D11" s="18">
        <f>[7]Dezembro!$J$7</f>
        <v>30.240000000000002</v>
      </c>
      <c r="E11" s="18">
        <f>[7]Dezembro!$J$8</f>
        <v>29.880000000000003</v>
      </c>
      <c r="F11" s="18">
        <f>[7]Dezembro!$J$9</f>
        <v>32.4</v>
      </c>
      <c r="G11" s="18">
        <f>[7]Dezembro!$J$10</f>
        <v>39.24</v>
      </c>
      <c r="H11" s="18">
        <f>[7]Dezembro!$J$11</f>
        <v>43.92</v>
      </c>
      <c r="I11" s="18">
        <f>[7]Dezembro!$J$12</f>
        <v>45.36</v>
      </c>
      <c r="J11" s="18">
        <f>[7]Dezembro!$J$13</f>
        <v>38.880000000000003</v>
      </c>
      <c r="K11" s="18">
        <f>[7]Dezembro!$J$14</f>
        <v>46.440000000000005</v>
      </c>
      <c r="L11" s="18">
        <f>[7]Dezembro!$J$15</f>
        <v>34.200000000000003</v>
      </c>
      <c r="M11" s="18">
        <f>[7]Dezembro!$J$16</f>
        <v>40.680000000000007</v>
      </c>
      <c r="N11" s="18">
        <f>[7]Dezembro!$J$17</f>
        <v>37.440000000000005</v>
      </c>
      <c r="O11" s="18">
        <f>[7]Dezembro!$J$18</f>
        <v>34.56</v>
      </c>
      <c r="P11" s="18">
        <f>[7]Dezembro!$J$19</f>
        <v>23.759999999999998</v>
      </c>
      <c r="Q11" s="18">
        <f>[7]Dezembro!$J$20</f>
        <v>21.6</v>
      </c>
      <c r="R11" s="18">
        <f>[7]Dezembro!$J$21</f>
        <v>63.360000000000007</v>
      </c>
      <c r="S11" s="18">
        <f>[7]Dezembro!$J$22</f>
        <v>43.56</v>
      </c>
      <c r="T11" s="18">
        <f>[7]Dezembro!$J$23</f>
        <v>34.200000000000003</v>
      </c>
      <c r="U11" s="18">
        <f>[7]Dezembro!$J$24</f>
        <v>38.880000000000003</v>
      </c>
      <c r="V11" s="18">
        <f>[7]Dezembro!$J$25</f>
        <v>51.84</v>
      </c>
      <c r="W11" s="18">
        <f>[7]Dezembro!$J$26</f>
        <v>43.2</v>
      </c>
      <c r="X11" s="18">
        <f>[7]Dezembro!$J$27</f>
        <v>23.400000000000002</v>
      </c>
      <c r="Y11" s="18">
        <f>[7]Dezembro!$J$28</f>
        <v>30.96</v>
      </c>
      <c r="Z11" s="18">
        <f>[7]Dezembro!$J$29</f>
        <v>52.2</v>
      </c>
      <c r="AA11" s="18">
        <f>[7]Dezembro!$J$30</f>
        <v>27.36</v>
      </c>
      <c r="AB11" s="18">
        <f>[7]Dezembro!$J$31</f>
        <v>31.680000000000003</v>
      </c>
      <c r="AC11" s="18">
        <f>[7]Dezembro!$J$32</f>
        <v>28.8</v>
      </c>
      <c r="AD11" s="18">
        <f>[7]Dezembro!$J$33</f>
        <v>51.480000000000004</v>
      </c>
      <c r="AE11" s="18">
        <f>[7]Dezembro!$J$34</f>
        <v>37.800000000000004</v>
      </c>
      <c r="AF11" s="18">
        <f>[7]Dezembro!$J$35</f>
        <v>29.880000000000003</v>
      </c>
      <c r="AG11" s="47">
        <f>MAX(B11:AF11)</f>
        <v>63.360000000000007</v>
      </c>
      <c r="AH11" s="2"/>
    </row>
    <row r="12" spans="1:34" ht="17.100000000000001" customHeight="1" x14ac:dyDescent="0.2">
      <c r="A12" s="16" t="s">
        <v>4</v>
      </c>
      <c r="B12" s="18">
        <f>[8]Dezembro!$J$5</f>
        <v>30.96</v>
      </c>
      <c r="C12" s="18">
        <f>[8]Dezembro!$J$6</f>
        <v>43.2</v>
      </c>
      <c r="D12" s="18">
        <f>[8]Dezembro!$J$7</f>
        <v>38.159999999999997</v>
      </c>
      <c r="E12" s="18">
        <f>[8]Dezembro!$J$8</f>
        <v>25.2</v>
      </c>
      <c r="F12" s="18">
        <f>[8]Dezembro!$J$9</f>
        <v>37.080000000000005</v>
      </c>
      <c r="G12" s="18">
        <f>[8]Dezembro!$J$10</f>
        <v>34.92</v>
      </c>
      <c r="H12" s="18">
        <f>[8]Dezembro!$J$11</f>
        <v>33.480000000000004</v>
      </c>
      <c r="I12" s="18">
        <f>[8]Dezembro!$J$12</f>
        <v>36</v>
      </c>
      <c r="J12" s="18">
        <f>[8]Dezembro!$J$13</f>
        <v>47.519999999999996</v>
      </c>
      <c r="K12" s="18">
        <f>[8]Dezembro!$J$14</f>
        <v>40.32</v>
      </c>
      <c r="L12" s="18">
        <f>[8]Dezembro!$J$15</f>
        <v>38.159999999999997</v>
      </c>
      <c r="M12" s="18">
        <f>[8]Dezembro!$J$16</f>
        <v>36.36</v>
      </c>
      <c r="N12" s="18">
        <f>[8]Dezembro!$J$17</f>
        <v>41.04</v>
      </c>
      <c r="O12" s="18">
        <f>[8]Dezembro!$J$18</f>
        <v>17.64</v>
      </c>
      <c r="P12" s="18">
        <f>[8]Dezembro!$J$19</f>
        <v>27.720000000000002</v>
      </c>
      <c r="Q12" s="18">
        <f>[8]Dezembro!$J$20</f>
        <v>22.68</v>
      </c>
      <c r="R12" s="18">
        <f>[8]Dezembro!$J$21</f>
        <v>24.840000000000003</v>
      </c>
      <c r="S12" s="18">
        <f>[8]Dezembro!$J$22</f>
        <v>41.04</v>
      </c>
      <c r="T12" s="18">
        <f>[8]Dezembro!$J$23</f>
        <v>31.680000000000003</v>
      </c>
      <c r="U12" s="18">
        <f>[8]Dezembro!$J$24</f>
        <v>34.56</v>
      </c>
      <c r="V12" s="18">
        <f>[8]Dezembro!$J$25</f>
        <v>57.24</v>
      </c>
      <c r="W12" s="18">
        <f>[8]Dezembro!$J$26</f>
        <v>47.519999999999996</v>
      </c>
      <c r="X12" s="18">
        <f>[8]Dezembro!$J$27</f>
        <v>34.56</v>
      </c>
      <c r="Y12" s="18">
        <f>[8]Dezembro!$J$28</f>
        <v>41.04</v>
      </c>
      <c r="Z12" s="18">
        <f>[8]Dezembro!$J$29</f>
        <v>43.92</v>
      </c>
      <c r="AA12" s="18">
        <f>[8]Dezembro!$J$30</f>
        <v>31.680000000000003</v>
      </c>
      <c r="AB12" s="18">
        <f>[8]Dezembro!$J$31</f>
        <v>40.680000000000007</v>
      </c>
      <c r="AC12" s="18">
        <f>[8]Dezembro!$J$32</f>
        <v>23.400000000000002</v>
      </c>
      <c r="AD12" s="18">
        <f>[8]Dezembro!$J$33</f>
        <v>37.440000000000005</v>
      </c>
      <c r="AE12" s="18">
        <f>[8]Dezembro!$J$34</f>
        <v>43.56</v>
      </c>
      <c r="AF12" s="18">
        <f>[8]Dezembro!$J$35</f>
        <v>43.92</v>
      </c>
      <c r="AG12" s="47">
        <f t="shared" si="1"/>
        <v>57.24</v>
      </c>
      <c r="AH12" s="2"/>
    </row>
    <row r="13" spans="1:34" ht="17.100000000000001" customHeight="1" x14ac:dyDescent="0.2">
      <c r="A13" s="16" t="s">
        <v>5</v>
      </c>
      <c r="B13" s="18">
        <f>[9]Dezembro!$J$5</f>
        <v>33.840000000000003</v>
      </c>
      <c r="C13" s="18">
        <f>[9]Dezembro!$J$6</f>
        <v>34.92</v>
      </c>
      <c r="D13" s="18">
        <f>[9]Dezembro!$J$7</f>
        <v>26.28</v>
      </c>
      <c r="E13" s="18">
        <f>[9]Dezembro!$J$8</f>
        <v>18.36</v>
      </c>
      <c r="F13" s="18">
        <f>[9]Dezembro!$J$9</f>
        <v>32.4</v>
      </c>
      <c r="G13" s="18">
        <f>[9]Dezembro!$J$10</f>
        <v>26.64</v>
      </c>
      <c r="H13" s="18">
        <f>[9]Dezembro!$J$11</f>
        <v>43.2</v>
      </c>
      <c r="I13" s="18">
        <f>[9]Dezembro!$J$12</f>
        <v>36</v>
      </c>
      <c r="J13" s="18">
        <f>[9]Dezembro!$J$13</f>
        <v>63</v>
      </c>
      <c r="K13" s="18">
        <f>[9]Dezembro!$J$14</f>
        <v>29.16</v>
      </c>
      <c r="L13" s="18">
        <f>[9]Dezembro!$J$15</f>
        <v>27.36</v>
      </c>
      <c r="M13" s="18">
        <f>[9]Dezembro!$J$16</f>
        <v>50.04</v>
      </c>
      <c r="N13" s="18">
        <f>[9]Dezembro!$J$17</f>
        <v>29.880000000000003</v>
      </c>
      <c r="O13" s="18">
        <f>[9]Dezembro!$J$18</f>
        <v>23.040000000000003</v>
      </c>
      <c r="P13" s="18">
        <f>[9]Dezembro!$J$19</f>
        <v>23.759999999999998</v>
      </c>
      <c r="Q13" s="18">
        <f>[9]Dezembro!$J$20</f>
        <v>38.519999999999996</v>
      </c>
      <c r="R13" s="18">
        <f>[9]Dezembro!$J$21</f>
        <v>55.800000000000004</v>
      </c>
      <c r="S13" s="18">
        <f>[9]Dezembro!$J$22</f>
        <v>38.880000000000003</v>
      </c>
      <c r="T13" s="18">
        <f>[9]Dezembro!$J$23</f>
        <v>19.8</v>
      </c>
      <c r="U13" s="18">
        <f>[9]Dezembro!$J$24</f>
        <v>40.32</v>
      </c>
      <c r="V13" s="18">
        <f>[9]Dezembro!$J$25</f>
        <v>61.2</v>
      </c>
      <c r="W13" s="18">
        <f>[9]Dezembro!$J$26</f>
        <v>36.36</v>
      </c>
      <c r="X13" s="18">
        <f>[9]Dezembro!$J$27</f>
        <v>42.12</v>
      </c>
      <c r="Y13" s="18">
        <f>[9]Dezembro!$J$28</f>
        <v>24.12</v>
      </c>
      <c r="Z13" s="18">
        <f>[9]Dezembro!$J$29</f>
        <v>33.840000000000003</v>
      </c>
      <c r="AA13" s="18">
        <f>[9]Dezembro!$J$30</f>
        <v>24.12</v>
      </c>
      <c r="AB13" s="18">
        <f>[9]Dezembro!$J$31</f>
        <v>25.56</v>
      </c>
      <c r="AC13" s="18">
        <f>[9]Dezembro!$J$32</f>
        <v>45</v>
      </c>
      <c r="AD13" s="18">
        <f>[9]Dezembro!$J$33</f>
        <v>30.240000000000002</v>
      </c>
      <c r="AE13" s="18">
        <f>[9]Dezembro!$J$34</f>
        <v>39.6</v>
      </c>
      <c r="AF13" s="18">
        <f>[9]Dezembro!$J$35</f>
        <v>41.76</v>
      </c>
      <c r="AG13" s="47">
        <f t="shared" si="1"/>
        <v>63</v>
      </c>
      <c r="AH13" s="2"/>
    </row>
    <row r="14" spans="1:34" ht="17.100000000000001" customHeight="1" x14ac:dyDescent="0.2">
      <c r="A14" s="16" t="s">
        <v>50</v>
      </c>
      <c r="B14" s="18">
        <f>[10]Dezembro!$J$5</f>
        <v>38.519999999999996</v>
      </c>
      <c r="C14" s="18">
        <f>[10]Dezembro!$J$6</f>
        <v>34.56</v>
      </c>
      <c r="D14" s="18">
        <f>[10]Dezembro!$J$7</f>
        <v>30.96</v>
      </c>
      <c r="E14" s="18">
        <f>[10]Dezembro!$J$8</f>
        <v>30.96</v>
      </c>
      <c r="F14" s="18">
        <f>[10]Dezembro!$J$9</f>
        <v>31.319999999999997</v>
      </c>
      <c r="G14" s="18">
        <f>[10]Dezembro!$J$10</f>
        <v>39.96</v>
      </c>
      <c r="H14" s="18">
        <f>[10]Dezembro!$J$11</f>
        <v>32.4</v>
      </c>
      <c r="I14" s="18">
        <f>[10]Dezembro!$J$12</f>
        <v>42.12</v>
      </c>
      <c r="J14" s="18">
        <f>[10]Dezembro!$J$13</f>
        <v>48.6</v>
      </c>
      <c r="K14" s="18">
        <f>[10]Dezembro!$J$14</f>
        <v>37.440000000000005</v>
      </c>
      <c r="L14" s="18">
        <f>[10]Dezembro!$J$15</f>
        <v>43.2</v>
      </c>
      <c r="M14" s="18">
        <f>[10]Dezembro!$J$16</f>
        <v>34.56</v>
      </c>
      <c r="N14" s="18">
        <f>[10]Dezembro!$J$17</f>
        <v>31.319999999999997</v>
      </c>
      <c r="O14" s="18">
        <f>[10]Dezembro!$J$18</f>
        <v>38.159999999999997</v>
      </c>
      <c r="P14" s="18">
        <f>[10]Dezembro!$J$19</f>
        <v>33.119999999999997</v>
      </c>
      <c r="Q14" s="18">
        <f>[10]Dezembro!$J$20</f>
        <v>28.08</v>
      </c>
      <c r="R14" s="18">
        <f>[10]Dezembro!$J$21</f>
        <v>44.28</v>
      </c>
      <c r="S14" s="18">
        <f>[10]Dezembro!$J$22</f>
        <v>32.4</v>
      </c>
      <c r="T14" s="18">
        <f>[10]Dezembro!$J$23</f>
        <v>57.6</v>
      </c>
      <c r="U14" s="18">
        <f>[10]Dezembro!$J$24</f>
        <v>41.04</v>
      </c>
      <c r="V14" s="18">
        <f>[10]Dezembro!$J$25</f>
        <v>46.800000000000004</v>
      </c>
      <c r="W14" s="18">
        <f>[10]Dezembro!$J$26</f>
        <v>50.04</v>
      </c>
      <c r="X14" s="18">
        <f>[10]Dezembro!$J$27</f>
        <v>29.16</v>
      </c>
      <c r="Y14" s="18">
        <f>[10]Dezembro!$J$28</f>
        <v>35.28</v>
      </c>
      <c r="Z14" s="18">
        <f>[10]Dezembro!$J$29</f>
        <v>46.800000000000004</v>
      </c>
      <c r="AA14" s="18">
        <f>[10]Dezembro!$J$30</f>
        <v>43.2</v>
      </c>
      <c r="AB14" s="18">
        <f>[10]Dezembro!$J$31</f>
        <v>29.52</v>
      </c>
      <c r="AC14" s="18">
        <f>[10]Dezembro!$J$32</f>
        <v>31.319999999999997</v>
      </c>
      <c r="AD14" s="18">
        <f>[10]Dezembro!$J$33</f>
        <v>37.080000000000005</v>
      </c>
      <c r="AE14" s="18">
        <f>[10]Dezembro!$J$34</f>
        <v>43.2</v>
      </c>
      <c r="AF14" s="18">
        <f>[10]Dezembro!$J$35</f>
        <v>49.680000000000007</v>
      </c>
      <c r="AG14" s="47">
        <f>MAX(B14:AF14)</f>
        <v>57.6</v>
      </c>
      <c r="AH14" s="2"/>
    </row>
    <row r="15" spans="1:34" ht="17.100000000000001" customHeight="1" x14ac:dyDescent="0.2">
      <c r="A15" s="16" t="s">
        <v>6</v>
      </c>
      <c r="B15" s="18">
        <f>[11]Dezembro!$J$5</f>
        <v>33.840000000000003</v>
      </c>
      <c r="C15" s="18">
        <f>[11]Dezembro!$J$6</f>
        <v>29.52</v>
      </c>
      <c r="D15" s="18">
        <f>[11]Dezembro!$J$7</f>
        <v>25.2</v>
      </c>
      <c r="E15" s="18">
        <f>[11]Dezembro!$J$8</f>
        <v>27.36</v>
      </c>
      <c r="F15" s="18">
        <f>[11]Dezembro!$J$9</f>
        <v>34.92</v>
      </c>
      <c r="G15" s="18">
        <f>[11]Dezembro!$J$10</f>
        <v>28.08</v>
      </c>
      <c r="H15" s="18">
        <f>[11]Dezembro!$J$11</f>
        <v>32.4</v>
      </c>
      <c r="I15" s="18">
        <f>[11]Dezembro!$J$12</f>
        <v>31.319999999999997</v>
      </c>
      <c r="J15" s="18">
        <f>[11]Dezembro!$J$13</f>
        <v>43.92</v>
      </c>
      <c r="K15" s="18">
        <f>[11]Dezembro!$J$14</f>
        <v>38.159999999999997</v>
      </c>
      <c r="L15" s="18">
        <f>[11]Dezembro!$J$15</f>
        <v>28.08</v>
      </c>
      <c r="M15" s="18">
        <f>[11]Dezembro!$J$16</f>
        <v>29.880000000000003</v>
      </c>
      <c r="N15" s="18">
        <f>[11]Dezembro!$J$17</f>
        <v>26.28</v>
      </c>
      <c r="O15" s="18">
        <f>[11]Dezembro!$J$18</f>
        <v>21.6</v>
      </c>
      <c r="P15" s="18">
        <f>[11]Dezembro!$J$19</f>
        <v>32.04</v>
      </c>
      <c r="Q15" s="18">
        <f>[11]Dezembro!$J$20</f>
        <v>18.720000000000002</v>
      </c>
      <c r="R15" s="18">
        <f>[11]Dezembro!$J$21</f>
        <v>42.480000000000004</v>
      </c>
      <c r="S15" s="18">
        <f>[11]Dezembro!$J$22</f>
        <v>35.64</v>
      </c>
      <c r="T15" s="18">
        <f>[11]Dezembro!$J$23</f>
        <v>30.240000000000002</v>
      </c>
      <c r="U15" s="18">
        <f>[11]Dezembro!$J$24</f>
        <v>42.84</v>
      </c>
      <c r="V15" s="18">
        <f>[11]Dezembro!$J$25</f>
        <v>41.04</v>
      </c>
      <c r="W15" s="18">
        <f>[11]Dezembro!$J$26</f>
        <v>39.24</v>
      </c>
      <c r="X15" s="18">
        <f>[11]Dezembro!$J$27</f>
        <v>27.720000000000002</v>
      </c>
      <c r="Y15" s="18">
        <f>[11]Dezembro!$J$28</f>
        <v>35.64</v>
      </c>
      <c r="Z15" s="18">
        <f>[11]Dezembro!$J$29</f>
        <v>38.159999999999997</v>
      </c>
      <c r="AA15" s="18">
        <f>[11]Dezembro!$J$30</f>
        <v>28.44</v>
      </c>
      <c r="AB15" s="18">
        <f>[11]Dezembro!$J$31</f>
        <v>21.240000000000002</v>
      </c>
      <c r="AC15" s="18">
        <f>[11]Dezembro!$J$32</f>
        <v>47.519999999999996</v>
      </c>
      <c r="AD15" s="18">
        <f>[11]Dezembro!$J$33</f>
        <v>33.119999999999997</v>
      </c>
      <c r="AE15" s="18">
        <f>[11]Dezembro!$J$34</f>
        <v>39.24</v>
      </c>
      <c r="AF15" s="18">
        <f>[11]Dezembro!$J$35</f>
        <v>32.76</v>
      </c>
      <c r="AG15" s="47">
        <f t="shared" si="1"/>
        <v>47.519999999999996</v>
      </c>
      <c r="AH15" s="2"/>
    </row>
    <row r="16" spans="1:34" ht="17.100000000000001" customHeight="1" x14ac:dyDescent="0.2">
      <c r="A16" s="16" t="s">
        <v>7</v>
      </c>
      <c r="B16" s="18">
        <f>[12]Dezembro!$J$5</f>
        <v>39.96</v>
      </c>
      <c r="C16" s="18">
        <f>[12]Dezembro!$J$6</f>
        <v>32.04</v>
      </c>
      <c r="D16" s="18">
        <f>[12]Dezembro!$J$7</f>
        <v>24.12</v>
      </c>
      <c r="E16" s="18">
        <f>[12]Dezembro!$J$8</f>
        <v>23.400000000000002</v>
      </c>
      <c r="F16" s="18">
        <f>[12]Dezembro!$J$9</f>
        <v>28.44</v>
      </c>
      <c r="G16" s="18">
        <f>[12]Dezembro!$J$10</f>
        <v>40.680000000000007</v>
      </c>
      <c r="H16" s="18">
        <f>[12]Dezembro!$J$11</f>
        <v>48.96</v>
      </c>
      <c r="I16" s="18">
        <f>[12]Dezembro!$J$12</f>
        <v>36.36</v>
      </c>
      <c r="J16" s="18">
        <f>[12]Dezembro!$J$13</f>
        <v>33.119999999999997</v>
      </c>
      <c r="K16" s="18">
        <f>[12]Dezembro!$J$14</f>
        <v>37.080000000000005</v>
      </c>
      <c r="L16" s="18">
        <f>[12]Dezembro!$J$15</f>
        <v>23.400000000000002</v>
      </c>
      <c r="M16" s="18">
        <f>[12]Dezembro!$J$16</f>
        <v>26.64</v>
      </c>
      <c r="N16" s="18">
        <f>[12]Dezembro!$J$17</f>
        <v>32.4</v>
      </c>
      <c r="O16" s="18">
        <f>[12]Dezembro!$J$18</f>
        <v>23.040000000000003</v>
      </c>
      <c r="P16" s="18">
        <f>[12]Dezembro!$J$19</f>
        <v>34.200000000000003</v>
      </c>
      <c r="Q16" s="18">
        <f>[12]Dezembro!$J$20</f>
        <v>34.56</v>
      </c>
      <c r="R16" s="18">
        <f>[12]Dezembro!$J$21</f>
        <v>48.24</v>
      </c>
      <c r="S16" s="18">
        <f>[12]Dezembro!$J$22</f>
        <v>34.200000000000003</v>
      </c>
      <c r="T16" s="18">
        <f>[12]Dezembro!$J$23</f>
        <v>36.36</v>
      </c>
      <c r="U16" s="18">
        <f>[12]Dezembro!$J$24</f>
        <v>44.64</v>
      </c>
      <c r="V16" s="18">
        <f>[12]Dezembro!$J$25</f>
        <v>72</v>
      </c>
      <c r="W16" s="18">
        <f>[12]Dezembro!$J$26</f>
        <v>34.56</v>
      </c>
      <c r="X16" s="18">
        <f>[12]Dezembro!$J$27</f>
        <v>36.72</v>
      </c>
      <c r="Y16" s="18">
        <f>[12]Dezembro!$J$28</f>
        <v>40.680000000000007</v>
      </c>
      <c r="Z16" s="18">
        <f>[12]Dezembro!$J$29</f>
        <v>30.240000000000002</v>
      </c>
      <c r="AA16" s="18">
        <f>[12]Dezembro!$J$30</f>
        <v>30.6</v>
      </c>
      <c r="AB16" s="18">
        <f>[12]Dezembro!$J$31</f>
        <v>22.68</v>
      </c>
      <c r="AC16" s="18">
        <f>[12]Dezembro!$J$32</f>
        <v>30.6</v>
      </c>
      <c r="AD16" s="18">
        <f>[12]Dezembro!$J$33</f>
        <v>57.6</v>
      </c>
      <c r="AE16" s="18">
        <f>[12]Dezembro!$J$34</f>
        <v>54.72</v>
      </c>
      <c r="AF16" s="18">
        <f>[12]Dezembro!$J$35</f>
        <v>47.519999999999996</v>
      </c>
      <c r="AG16" s="47">
        <f t="shared" si="1"/>
        <v>72</v>
      </c>
      <c r="AH16" s="2"/>
    </row>
    <row r="17" spans="1:34" ht="17.100000000000001" customHeight="1" x14ac:dyDescent="0.2">
      <c r="A17" s="16" t="s">
        <v>8</v>
      </c>
      <c r="B17" s="18">
        <f>[13]Dezembro!$J$5</f>
        <v>31.680000000000003</v>
      </c>
      <c r="C17" s="18">
        <f>[13]Dezembro!$J$6</f>
        <v>33.119999999999997</v>
      </c>
      <c r="D17" s="18">
        <f>[13]Dezembro!$J$7</f>
        <v>33.119999999999997</v>
      </c>
      <c r="E17" s="18">
        <f>[13]Dezembro!$J$8</f>
        <v>28.8</v>
      </c>
      <c r="F17" s="18">
        <f>[13]Dezembro!$J$9</f>
        <v>38.880000000000003</v>
      </c>
      <c r="G17" s="18">
        <f>[13]Dezembro!$J$10</f>
        <v>41.4</v>
      </c>
      <c r="H17" s="18">
        <f>[13]Dezembro!$J$11</f>
        <v>43.56</v>
      </c>
      <c r="I17" s="18">
        <f>[13]Dezembro!$J$12</f>
        <v>42.480000000000004</v>
      </c>
      <c r="J17" s="18">
        <f>[13]Dezembro!$J$13</f>
        <v>31.680000000000003</v>
      </c>
      <c r="K17" s="18">
        <f>[13]Dezembro!$J$14</f>
        <v>33.119999999999997</v>
      </c>
      <c r="L17" s="18">
        <f>[13]Dezembro!$J$15</f>
        <v>30.6</v>
      </c>
      <c r="M17" s="18">
        <f>[13]Dezembro!$J$16</f>
        <v>39.24</v>
      </c>
      <c r="N17" s="18">
        <f>[13]Dezembro!$J$17</f>
        <v>30.96</v>
      </c>
      <c r="O17" s="18">
        <f>[13]Dezembro!$J$18</f>
        <v>25.56</v>
      </c>
      <c r="P17" s="18">
        <f>[13]Dezembro!$J$19</f>
        <v>40.32</v>
      </c>
      <c r="Q17" s="18">
        <f>[13]Dezembro!$J$20</f>
        <v>41.4</v>
      </c>
      <c r="R17" s="18">
        <f>[13]Dezembro!$J$21</f>
        <v>51.12</v>
      </c>
      <c r="S17" s="18">
        <f>[13]Dezembro!$J$22</f>
        <v>41.4</v>
      </c>
      <c r="T17" s="18">
        <f>[13]Dezembro!$J$23</f>
        <v>25.2</v>
      </c>
      <c r="U17" s="18">
        <f>[13]Dezembro!$J$24</f>
        <v>41.4</v>
      </c>
      <c r="V17" s="18">
        <f>[13]Dezembro!$J$25</f>
        <v>83.52</v>
      </c>
      <c r="W17" s="18">
        <f>[13]Dezembro!$J$26</f>
        <v>40.32</v>
      </c>
      <c r="X17" s="18">
        <f>[13]Dezembro!$J$27</f>
        <v>39.6</v>
      </c>
      <c r="Y17" s="18">
        <f>[13]Dezembro!$J$28</f>
        <v>37.440000000000005</v>
      </c>
      <c r="Z17" s="18">
        <f>[13]Dezembro!$J$29</f>
        <v>33.480000000000004</v>
      </c>
      <c r="AA17" s="18">
        <f>[13]Dezembro!$J$30</f>
        <v>35.64</v>
      </c>
      <c r="AB17" s="18">
        <f>[13]Dezembro!$J$31</f>
        <v>38.159999999999997</v>
      </c>
      <c r="AC17" s="18">
        <f>[13]Dezembro!$J$32</f>
        <v>43.92</v>
      </c>
      <c r="AD17" s="18">
        <f>[13]Dezembro!$J$33</f>
        <v>62.639999999999993</v>
      </c>
      <c r="AE17" s="18">
        <f>[13]Dezembro!$J$34</f>
        <v>36.36</v>
      </c>
      <c r="AF17" s="18">
        <f>[13]Dezembro!$J$35</f>
        <v>54.36</v>
      </c>
      <c r="AG17" s="47">
        <f t="shared" si="1"/>
        <v>83.52</v>
      </c>
      <c r="AH17" s="2"/>
    </row>
    <row r="18" spans="1:34" ht="17.100000000000001" customHeight="1" x14ac:dyDescent="0.2">
      <c r="A18" s="16" t="s">
        <v>9</v>
      </c>
      <c r="B18" s="18">
        <f>[14]Dezembro!$J$5</f>
        <v>32.04</v>
      </c>
      <c r="C18" s="18">
        <f>[14]Dezembro!$J$6</f>
        <v>39.96</v>
      </c>
      <c r="D18" s="18">
        <f>[14]Dezembro!$J$7</f>
        <v>34.56</v>
      </c>
      <c r="E18" s="18">
        <f>[14]Dezembro!$J$8</f>
        <v>32.4</v>
      </c>
      <c r="F18" s="18">
        <f>[14]Dezembro!$J$9</f>
        <v>34.56</v>
      </c>
      <c r="G18" s="18">
        <f>[14]Dezembro!$J$10</f>
        <v>37.440000000000005</v>
      </c>
      <c r="H18" s="18">
        <f>[14]Dezembro!$J$11</f>
        <v>38.880000000000003</v>
      </c>
      <c r="I18" s="18">
        <f>[14]Dezembro!$J$12</f>
        <v>44.28</v>
      </c>
      <c r="J18" s="18">
        <f>[14]Dezembro!$J$13</f>
        <v>64.8</v>
      </c>
      <c r="K18" s="18">
        <f>[14]Dezembro!$J$14</f>
        <v>40.680000000000007</v>
      </c>
      <c r="L18" s="18">
        <f>[14]Dezembro!$J$15</f>
        <v>30.6</v>
      </c>
      <c r="M18" s="18">
        <f>[14]Dezembro!$J$16</f>
        <v>28.44</v>
      </c>
      <c r="N18" s="18">
        <f>[14]Dezembro!$J$17</f>
        <v>30.96</v>
      </c>
      <c r="O18" s="18">
        <f>[14]Dezembro!$J$18</f>
        <v>27</v>
      </c>
      <c r="P18" s="18">
        <f>[14]Dezembro!$J$19</f>
        <v>38.519999999999996</v>
      </c>
      <c r="Q18" s="18">
        <f>[14]Dezembro!$J$20</f>
        <v>36.72</v>
      </c>
      <c r="R18" s="18">
        <f>[14]Dezembro!$J$21</f>
        <v>43.92</v>
      </c>
      <c r="S18" s="18">
        <f>[14]Dezembro!$J$22</f>
        <v>30.6</v>
      </c>
      <c r="T18" s="18">
        <f>[14]Dezembro!$J$23</f>
        <v>47.16</v>
      </c>
      <c r="U18" s="18">
        <f>[14]Dezembro!$J$24</f>
        <v>55.080000000000005</v>
      </c>
      <c r="V18" s="18">
        <f>[14]Dezembro!$J$25</f>
        <v>66.960000000000008</v>
      </c>
      <c r="W18" s="18">
        <f>[14]Dezembro!$J$26</f>
        <v>63.72</v>
      </c>
      <c r="X18" s="18">
        <f>[14]Dezembro!$J$27</f>
        <v>36.36</v>
      </c>
      <c r="Y18" s="18">
        <f>[14]Dezembro!$J$28</f>
        <v>37.800000000000004</v>
      </c>
      <c r="Z18" s="18">
        <f>[14]Dezembro!$J$29</f>
        <v>28.8</v>
      </c>
      <c r="AA18" s="18">
        <f>[14]Dezembro!$J$30</f>
        <v>32.4</v>
      </c>
      <c r="AB18" s="18">
        <f>[14]Dezembro!$J$31</f>
        <v>38.519999999999996</v>
      </c>
      <c r="AC18" s="18">
        <f>[14]Dezembro!$J$32</f>
        <v>45</v>
      </c>
      <c r="AD18" s="18">
        <f>[14]Dezembro!$J$33</f>
        <v>53.64</v>
      </c>
      <c r="AE18" s="18">
        <f>[14]Dezembro!$J$34</f>
        <v>55.440000000000005</v>
      </c>
      <c r="AF18" s="18">
        <f>[14]Dezembro!$J$35</f>
        <v>83.88000000000001</v>
      </c>
      <c r="AG18" s="47">
        <f t="shared" ref="AG18:AG25" si="2">MAX(B18:AF18)</f>
        <v>83.88000000000001</v>
      </c>
      <c r="AH18" s="2"/>
    </row>
    <row r="19" spans="1:34" ht="17.100000000000001" customHeight="1" x14ac:dyDescent="0.2">
      <c r="A19" s="16" t="s">
        <v>49</v>
      </c>
      <c r="B19" s="18">
        <f>[15]Dezembro!$J$5</f>
        <v>34.200000000000003</v>
      </c>
      <c r="C19" s="18">
        <f>[15]Dezembro!$J$6</f>
        <v>28.44</v>
      </c>
      <c r="D19" s="18">
        <f>[15]Dezembro!$J$7</f>
        <v>21.96</v>
      </c>
      <c r="E19" s="18">
        <f>[15]Dezembro!$J$8</f>
        <v>19.8</v>
      </c>
      <c r="F19" s="18">
        <f>[15]Dezembro!$J$9</f>
        <v>25.92</v>
      </c>
      <c r="G19" s="18">
        <f>[15]Dezembro!$J$10</f>
        <v>59.04</v>
      </c>
      <c r="H19" s="18">
        <f>[15]Dezembro!$J$11</f>
        <v>33.480000000000004</v>
      </c>
      <c r="I19" s="18">
        <f>[15]Dezembro!$J$12</f>
        <v>28.08</v>
      </c>
      <c r="J19" s="18">
        <f>[15]Dezembro!$J$13</f>
        <v>28.44</v>
      </c>
      <c r="K19" s="18">
        <f>[15]Dezembro!$J$14</f>
        <v>32.4</v>
      </c>
      <c r="L19" s="18">
        <f>[15]Dezembro!$J$15</f>
        <v>50.76</v>
      </c>
      <c r="M19" s="18">
        <f>[15]Dezembro!$J$16</f>
        <v>24.840000000000003</v>
      </c>
      <c r="N19" s="18">
        <f>[15]Dezembro!$J$17</f>
        <v>30.240000000000002</v>
      </c>
      <c r="O19" s="18">
        <f>[15]Dezembro!$J$18</f>
        <v>21.240000000000002</v>
      </c>
      <c r="P19" s="18">
        <f>[15]Dezembro!$J$19</f>
        <v>23.400000000000002</v>
      </c>
      <c r="Q19" s="18">
        <f>[15]Dezembro!$J$20</f>
        <v>28.8</v>
      </c>
      <c r="R19" s="18">
        <f>[15]Dezembro!$J$21</f>
        <v>49.680000000000007</v>
      </c>
      <c r="S19" s="18">
        <f>[15]Dezembro!$J$22</f>
        <v>21.6</v>
      </c>
      <c r="T19" s="18">
        <f>[15]Dezembro!$J$23</f>
        <v>20.88</v>
      </c>
      <c r="U19" s="18">
        <f>[15]Dezembro!$J$24</f>
        <v>63.360000000000007</v>
      </c>
      <c r="V19" s="18">
        <f>[15]Dezembro!$J$25</f>
        <v>55.800000000000004</v>
      </c>
      <c r="W19" s="18">
        <f>[15]Dezembro!$J$26</f>
        <v>33.840000000000003</v>
      </c>
      <c r="X19" s="18">
        <f>[15]Dezembro!$J$27</f>
        <v>26.64</v>
      </c>
      <c r="Y19" s="18">
        <f>[15]Dezembro!$J$28</f>
        <v>23.759999999999998</v>
      </c>
      <c r="Z19" s="18">
        <f>[15]Dezembro!$J$29</f>
        <v>30.240000000000002</v>
      </c>
      <c r="AA19" s="18">
        <f>[15]Dezembro!$J$30</f>
        <v>30.240000000000002</v>
      </c>
      <c r="AB19" s="18">
        <f>[15]Dezembro!$J$31</f>
        <v>25.92</v>
      </c>
      <c r="AC19" s="18">
        <f>[15]Dezembro!$J$32</f>
        <v>30.240000000000002</v>
      </c>
      <c r="AD19" s="18">
        <f>[15]Dezembro!$J$33</f>
        <v>66.960000000000008</v>
      </c>
      <c r="AE19" s="18">
        <f>[15]Dezembro!$J$34</f>
        <v>36.72</v>
      </c>
      <c r="AF19" s="18">
        <f>[15]Dezembro!$J$35</f>
        <v>50.76</v>
      </c>
      <c r="AG19" s="47">
        <f t="shared" si="2"/>
        <v>66.960000000000008</v>
      </c>
      <c r="AH19" s="2"/>
    </row>
    <row r="20" spans="1:34" ht="17.100000000000001" customHeight="1" x14ac:dyDescent="0.2">
      <c r="A20" s="16" t="s">
        <v>10</v>
      </c>
      <c r="B20" s="18">
        <f>[16]Dezembro!$J$5</f>
        <v>28.08</v>
      </c>
      <c r="C20" s="18">
        <f>[16]Dezembro!$J$6</f>
        <v>28.8</v>
      </c>
      <c r="D20" s="18">
        <f>[16]Dezembro!$J$7</f>
        <v>27.720000000000002</v>
      </c>
      <c r="E20" s="18">
        <f>[16]Dezembro!$J$8</f>
        <v>21.240000000000002</v>
      </c>
      <c r="F20" s="18">
        <f>[16]Dezembro!$J$9</f>
        <v>33.840000000000003</v>
      </c>
      <c r="G20" s="18">
        <f>[16]Dezembro!$J$10</f>
        <v>36</v>
      </c>
      <c r="H20" s="18">
        <f>[16]Dezembro!$J$11</f>
        <v>41.04</v>
      </c>
      <c r="I20" s="18">
        <f>[16]Dezembro!$J$12</f>
        <v>32.76</v>
      </c>
      <c r="J20" s="18">
        <f>[16]Dezembro!$J$13</f>
        <v>29.16</v>
      </c>
      <c r="K20" s="18">
        <f>[16]Dezembro!$J$14</f>
        <v>32.76</v>
      </c>
      <c r="L20" s="18">
        <f>[16]Dezembro!$J$15</f>
        <v>24.48</v>
      </c>
      <c r="M20" s="18">
        <f>[16]Dezembro!$J$16</f>
        <v>36.72</v>
      </c>
      <c r="N20" s="18">
        <f>[16]Dezembro!$J$17</f>
        <v>23.040000000000003</v>
      </c>
      <c r="O20" s="18">
        <f>[16]Dezembro!$J$18</f>
        <v>16.2</v>
      </c>
      <c r="P20" s="18">
        <f>[16]Dezembro!$J$19</f>
        <v>39.24</v>
      </c>
      <c r="Q20" s="18">
        <f>[16]Dezembro!$J$20</f>
        <v>40.680000000000007</v>
      </c>
      <c r="R20" s="18">
        <f>[16]Dezembro!$J$21</f>
        <v>27.720000000000002</v>
      </c>
      <c r="S20" s="18">
        <f>[16]Dezembro!$J$22</f>
        <v>10.44</v>
      </c>
      <c r="T20" s="18">
        <f>[16]Dezembro!$J$23</f>
        <v>23.759999999999998</v>
      </c>
      <c r="U20" s="18">
        <f>[16]Dezembro!$J$24</f>
        <v>37.440000000000005</v>
      </c>
      <c r="V20" s="18">
        <f>[16]Dezembro!$J$25</f>
        <v>57.6</v>
      </c>
      <c r="W20" s="18">
        <f>[16]Dezembro!$J$26</f>
        <v>25.92</v>
      </c>
      <c r="X20" s="18">
        <f>[16]Dezembro!$J$27</f>
        <v>28.08</v>
      </c>
      <c r="Y20" s="18">
        <f>[16]Dezembro!$J$28</f>
        <v>34.200000000000003</v>
      </c>
      <c r="Z20" s="18">
        <f>[16]Dezembro!$J$29</f>
        <v>25.2</v>
      </c>
      <c r="AA20" s="18">
        <f>[16]Dezembro!$J$30</f>
        <v>29.880000000000003</v>
      </c>
      <c r="AB20" s="18">
        <f>[16]Dezembro!$J$31</f>
        <v>18.720000000000002</v>
      </c>
      <c r="AC20" s="18">
        <f>[16]Dezembro!$J$32</f>
        <v>23.400000000000002</v>
      </c>
      <c r="AD20" s="18">
        <f>[16]Dezembro!$J$33</f>
        <v>40.680000000000007</v>
      </c>
      <c r="AE20" s="18">
        <f>[16]Dezembro!$J$34</f>
        <v>39.24</v>
      </c>
      <c r="AF20" s="18">
        <f>[16]Dezembro!$J$35</f>
        <v>44.28</v>
      </c>
      <c r="AG20" s="47">
        <f t="shared" si="2"/>
        <v>57.6</v>
      </c>
      <c r="AH20" s="2"/>
    </row>
    <row r="21" spans="1:34" ht="17.100000000000001" customHeight="1" x14ac:dyDescent="0.2">
      <c r="A21" s="16" t="s">
        <v>11</v>
      </c>
      <c r="B21" s="18">
        <f>[17]Dezembro!$J$5</f>
        <v>41.76</v>
      </c>
      <c r="C21" s="18">
        <f>[17]Dezembro!$J$6</f>
        <v>29.16</v>
      </c>
      <c r="D21" s="18">
        <f>[17]Dezembro!$J$7</f>
        <v>18.36</v>
      </c>
      <c r="E21" s="18">
        <f>[17]Dezembro!$J$8</f>
        <v>23.040000000000003</v>
      </c>
      <c r="F21" s="18">
        <f>[17]Dezembro!$J$9</f>
        <v>29.880000000000003</v>
      </c>
      <c r="G21" s="18">
        <f>[17]Dezembro!$J$10</f>
        <v>31.680000000000003</v>
      </c>
      <c r="H21" s="18">
        <f>[17]Dezembro!$J$11</f>
        <v>33.480000000000004</v>
      </c>
      <c r="I21" s="18">
        <f>[17]Dezembro!$J$12</f>
        <v>37.800000000000004</v>
      </c>
      <c r="J21" s="18">
        <f>[17]Dezembro!$J$13</f>
        <v>32.76</v>
      </c>
      <c r="K21" s="18">
        <f>[17]Dezembro!$J$14</f>
        <v>32.04</v>
      </c>
      <c r="L21" s="18">
        <f>[17]Dezembro!$J$15</f>
        <v>38.519999999999996</v>
      </c>
      <c r="M21" s="18">
        <f>[17]Dezembro!$J$16</f>
        <v>28.44</v>
      </c>
      <c r="N21" s="18">
        <f>[17]Dezembro!$J$17</f>
        <v>32.76</v>
      </c>
      <c r="O21" s="18">
        <f>[17]Dezembro!$J$18</f>
        <v>22.32</v>
      </c>
      <c r="P21" s="18">
        <f>[17]Dezembro!$J$19</f>
        <v>27.720000000000002</v>
      </c>
      <c r="Q21" s="18">
        <f>[17]Dezembro!$J$20</f>
        <v>25.92</v>
      </c>
      <c r="R21" s="18">
        <f>[17]Dezembro!$J$21</f>
        <v>31.680000000000003</v>
      </c>
      <c r="S21" s="18">
        <f>[17]Dezembro!$J$22</f>
        <v>25.56</v>
      </c>
      <c r="T21" s="18">
        <f>[17]Dezembro!$J$23</f>
        <v>29.16</v>
      </c>
      <c r="U21" s="18">
        <f>[17]Dezembro!$J$24</f>
        <v>34.92</v>
      </c>
      <c r="V21" s="18">
        <f>[17]Dezembro!$J$25</f>
        <v>44.64</v>
      </c>
      <c r="W21" s="18">
        <f>[17]Dezembro!$J$26</f>
        <v>28.44</v>
      </c>
      <c r="X21" s="18">
        <f>[17]Dezembro!$J$27</f>
        <v>26.28</v>
      </c>
      <c r="Y21" s="18">
        <f>[17]Dezembro!$J$28</f>
        <v>27</v>
      </c>
      <c r="Z21" s="18">
        <f>[17]Dezembro!$J$29</f>
        <v>25.92</v>
      </c>
      <c r="AA21" s="18">
        <f>[17]Dezembro!$J$30</f>
        <v>21.96</v>
      </c>
      <c r="AB21" s="18">
        <f>[17]Dezembro!$J$31</f>
        <v>17.28</v>
      </c>
      <c r="AC21" s="18">
        <f>[17]Dezembro!$J$32</f>
        <v>28.44</v>
      </c>
      <c r="AD21" s="18">
        <f>[17]Dezembro!$J$33</f>
        <v>69.48</v>
      </c>
      <c r="AE21" s="18">
        <f>[17]Dezembro!$J$34</f>
        <v>29.52</v>
      </c>
      <c r="AF21" s="18">
        <f>[17]Dezembro!$J$35</f>
        <v>37.440000000000005</v>
      </c>
      <c r="AG21" s="47">
        <f t="shared" si="2"/>
        <v>69.48</v>
      </c>
      <c r="AH21" s="2"/>
    </row>
    <row r="22" spans="1:34" ht="17.100000000000001" customHeight="1" x14ac:dyDescent="0.2">
      <c r="A22" s="16" t="s">
        <v>12</v>
      </c>
      <c r="B22" s="18">
        <f>[18]Dezembro!$J$5</f>
        <v>33.840000000000003</v>
      </c>
      <c r="C22" s="18">
        <f>[18]Dezembro!$J$6</f>
        <v>21.6</v>
      </c>
      <c r="D22" s="18">
        <f>[18]Dezembro!$J$7</f>
        <v>23.759999999999998</v>
      </c>
      <c r="E22" s="18">
        <f>[18]Dezembro!$J$8</f>
        <v>14.76</v>
      </c>
      <c r="F22" s="18">
        <f>[18]Dezembro!$J$9</f>
        <v>20.16</v>
      </c>
      <c r="G22" s="18">
        <f>[18]Dezembro!$J$10</f>
        <v>20.16</v>
      </c>
      <c r="H22" s="18">
        <f>[18]Dezembro!$J$11</f>
        <v>29.52</v>
      </c>
      <c r="I22" s="18">
        <f>[18]Dezembro!$J$12</f>
        <v>40.32</v>
      </c>
      <c r="J22" s="18">
        <f>[18]Dezembro!$J$13</f>
        <v>24.48</v>
      </c>
      <c r="K22" s="18">
        <f>[18]Dezembro!$J$14</f>
        <v>26.64</v>
      </c>
      <c r="L22" s="18">
        <f>[18]Dezembro!$J$15</f>
        <v>39.6</v>
      </c>
      <c r="M22" s="18">
        <f>[18]Dezembro!$J$16</f>
        <v>22.32</v>
      </c>
      <c r="N22" s="18">
        <f>[18]Dezembro!$J$17</f>
        <v>23.759999999999998</v>
      </c>
      <c r="O22" s="18">
        <f>[18]Dezembro!$J$18</f>
        <v>23.400000000000002</v>
      </c>
      <c r="P22" s="18">
        <f>[18]Dezembro!$J$19</f>
        <v>36</v>
      </c>
      <c r="Q22" s="18">
        <f>[18]Dezembro!$J$20</f>
        <v>28.44</v>
      </c>
      <c r="R22" s="18">
        <f>[18]Dezembro!$J$21</f>
        <v>37.800000000000004</v>
      </c>
      <c r="S22" s="18">
        <f>[18]Dezembro!$J$22</f>
        <v>27</v>
      </c>
      <c r="T22" s="18">
        <f>[18]Dezembro!$J$23</f>
        <v>24.12</v>
      </c>
      <c r="U22" s="18">
        <f>[18]Dezembro!$J$24</f>
        <v>39.24</v>
      </c>
      <c r="V22" s="18">
        <f>[18]Dezembro!$J$25</f>
        <v>47.16</v>
      </c>
      <c r="W22" s="18">
        <f>[18]Dezembro!$J$26</f>
        <v>41.76</v>
      </c>
      <c r="X22" s="18">
        <f>[18]Dezembro!$J$27</f>
        <v>22.68</v>
      </c>
      <c r="Y22" s="18">
        <f>[18]Dezembro!$J$28</f>
        <v>22.32</v>
      </c>
      <c r="Z22" s="18">
        <f>[18]Dezembro!$J$29</f>
        <v>26.28</v>
      </c>
      <c r="AA22" s="18">
        <f>[18]Dezembro!$J$30</f>
        <v>23.400000000000002</v>
      </c>
      <c r="AB22" s="18">
        <f>[18]Dezembro!$J$31</f>
        <v>31.680000000000003</v>
      </c>
      <c r="AC22" s="18">
        <f>[18]Dezembro!$J$32</f>
        <v>38.159999999999997</v>
      </c>
      <c r="AD22" s="18">
        <f>[18]Dezembro!$J$33</f>
        <v>33.480000000000004</v>
      </c>
      <c r="AE22" s="18">
        <f>[18]Dezembro!$J$34</f>
        <v>33.119999999999997</v>
      </c>
      <c r="AF22" s="18">
        <f>[18]Dezembro!$J$35</f>
        <v>47.519999999999996</v>
      </c>
      <c r="AG22" s="47">
        <f t="shared" si="2"/>
        <v>47.519999999999996</v>
      </c>
      <c r="AH22" s="2"/>
    </row>
    <row r="23" spans="1:34" ht="17.100000000000001" customHeight="1" x14ac:dyDescent="0.2">
      <c r="A23" s="16" t="s">
        <v>13</v>
      </c>
      <c r="B23" s="18">
        <f>[19]Dezembro!$J$5</f>
        <v>37.080000000000005</v>
      </c>
      <c r="C23" s="18">
        <f>[19]Dezembro!$J$6</f>
        <v>31.319999999999997</v>
      </c>
      <c r="D23" s="18">
        <f>[19]Dezembro!$J$7</f>
        <v>28.08</v>
      </c>
      <c r="E23" s="18">
        <f>[19]Dezembro!$J$8</f>
        <v>19.440000000000001</v>
      </c>
      <c r="F23" s="18">
        <f>[19]Dezembro!$J$9</f>
        <v>30.240000000000002</v>
      </c>
      <c r="G23" s="18">
        <f>[19]Dezembro!$J$10</f>
        <v>47.88</v>
      </c>
      <c r="H23" s="18">
        <f>[19]Dezembro!$J$11</f>
        <v>63.72</v>
      </c>
      <c r="I23" s="18">
        <f>[19]Dezembro!$J$12</f>
        <v>36.36</v>
      </c>
      <c r="J23" s="18">
        <f>[19]Dezembro!$J$13</f>
        <v>34.92</v>
      </c>
      <c r="K23" s="18">
        <f>[19]Dezembro!$J$14</f>
        <v>34.200000000000003</v>
      </c>
      <c r="L23" s="18">
        <f>[19]Dezembro!$J$15</f>
        <v>36.36</v>
      </c>
      <c r="M23" s="18">
        <f>[19]Dezembro!$J$16</f>
        <v>28.08</v>
      </c>
      <c r="N23" s="18">
        <f>[19]Dezembro!$J$17</f>
        <v>26.28</v>
      </c>
      <c r="O23" s="18">
        <f>[19]Dezembro!$J$18</f>
        <v>55.080000000000005</v>
      </c>
      <c r="P23" s="18">
        <f>[19]Dezembro!$J$19</f>
        <v>34.56</v>
      </c>
      <c r="Q23" s="18">
        <f>[19]Dezembro!$J$20</f>
        <v>37.080000000000005</v>
      </c>
      <c r="R23" s="18">
        <f>[19]Dezembro!$J$21</f>
        <v>38.880000000000003</v>
      </c>
      <c r="S23" s="18">
        <f>[19]Dezembro!$J$22</f>
        <v>31.680000000000003</v>
      </c>
      <c r="T23" s="18">
        <f>[19]Dezembro!$J$23</f>
        <v>30.240000000000002</v>
      </c>
      <c r="U23" s="18">
        <f>[19]Dezembro!$J$24</f>
        <v>46.440000000000005</v>
      </c>
      <c r="V23" s="18">
        <f>[19]Dezembro!$J$25</f>
        <v>57.6</v>
      </c>
      <c r="W23" s="18">
        <f>[19]Dezembro!$J$26</f>
        <v>59.04</v>
      </c>
      <c r="X23" s="18">
        <f>[19]Dezembro!$J$27</f>
        <v>36.36</v>
      </c>
      <c r="Y23" s="18">
        <f>[19]Dezembro!$J$28</f>
        <v>27.36</v>
      </c>
      <c r="Z23" s="18">
        <f>[19]Dezembro!$J$29</f>
        <v>36.72</v>
      </c>
      <c r="AA23" s="18">
        <f>[19]Dezembro!$J$30</f>
        <v>28.44</v>
      </c>
      <c r="AB23" s="18">
        <f>[19]Dezembro!$J$31</f>
        <v>32.4</v>
      </c>
      <c r="AC23" s="18">
        <f>[19]Dezembro!$J$32</f>
        <v>73.44</v>
      </c>
      <c r="AD23" s="18">
        <f>[19]Dezembro!$J$33</f>
        <v>77.400000000000006</v>
      </c>
      <c r="AE23" s="18">
        <f>[19]Dezembro!$J$34</f>
        <v>45</v>
      </c>
      <c r="AF23" s="18">
        <f>[19]Dezembro!$J$35</f>
        <v>45.72</v>
      </c>
      <c r="AG23" s="47">
        <f t="shared" si="2"/>
        <v>77.400000000000006</v>
      </c>
      <c r="AH23" s="2"/>
    </row>
    <row r="24" spans="1:34" ht="17.100000000000001" customHeight="1" x14ac:dyDescent="0.2">
      <c r="A24" s="16" t="s">
        <v>14</v>
      </c>
      <c r="B24" s="18">
        <f>[20]Dezembro!$J$5</f>
        <v>25.92</v>
      </c>
      <c r="C24" s="18">
        <f>[20]Dezembro!$J$6</f>
        <v>35.64</v>
      </c>
      <c r="D24" s="18">
        <f>[20]Dezembro!$J$7</f>
        <v>38.519999999999996</v>
      </c>
      <c r="E24" s="18">
        <f>[20]Dezembro!$J$8</f>
        <v>39.24</v>
      </c>
      <c r="F24" s="18">
        <f>[20]Dezembro!$J$9</f>
        <v>47.519999999999996</v>
      </c>
      <c r="G24" s="18">
        <f>[20]Dezembro!$J$10</f>
        <v>39.96</v>
      </c>
      <c r="H24" s="18">
        <f>[20]Dezembro!$J$11</f>
        <v>37.800000000000004</v>
      </c>
      <c r="I24" s="18">
        <f>[20]Dezembro!$J$12</f>
        <v>46.440000000000005</v>
      </c>
      <c r="J24" s="18">
        <f>[20]Dezembro!$J$13</f>
        <v>38.880000000000003</v>
      </c>
      <c r="K24" s="18">
        <f>[20]Dezembro!$J$14</f>
        <v>29.880000000000003</v>
      </c>
      <c r="L24" s="18">
        <f>[20]Dezembro!$J$15</f>
        <v>33.119999999999997</v>
      </c>
      <c r="M24" s="18">
        <f>[20]Dezembro!$J$16</f>
        <v>40.680000000000007</v>
      </c>
      <c r="N24" s="18">
        <f>[20]Dezembro!$J$17</f>
        <v>44.28</v>
      </c>
      <c r="O24" s="18">
        <f>[20]Dezembro!$J$18</f>
        <v>17.28</v>
      </c>
      <c r="P24" s="18">
        <f>[20]Dezembro!$J$19</f>
        <v>27</v>
      </c>
      <c r="Q24" s="18">
        <f>[20]Dezembro!$J$20</f>
        <v>20.88</v>
      </c>
      <c r="R24" s="18">
        <f>[20]Dezembro!$J$21</f>
        <v>50.76</v>
      </c>
      <c r="S24" s="18">
        <f>[20]Dezembro!$J$22</f>
        <v>39.96</v>
      </c>
      <c r="T24" s="18">
        <f>[20]Dezembro!$J$23</f>
        <v>38.159999999999997</v>
      </c>
      <c r="U24" s="18">
        <f>[20]Dezembro!$J$24</f>
        <v>42.84</v>
      </c>
      <c r="V24" s="18">
        <f>[20]Dezembro!$J$25</f>
        <v>40.32</v>
      </c>
      <c r="W24" s="18">
        <f>[20]Dezembro!$J$26</f>
        <v>53.64</v>
      </c>
      <c r="X24" s="18">
        <f>[20]Dezembro!$J$27</f>
        <v>39.24</v>
      </c>
      <c r="Y24" s="18">
        <f>[20]Dezembro!$J$28</f>
        <v>32.76</v>
      </c>
      <c r="Z24" s="18">
        <f>[20]Dezembro!$J$29</f>
        <v>38.880000000000003</v>
      </c>
      <c r="AA24" s="18">
        <f>[20]Dezembro!$J$30</f>
        <v>27.36</v>
      </c>
      <c r="AB24" s="18">
        <f>[20]Dezembro!$J$31</f>
        <v>26.64</v>
      </c>
      <c r="AC24" s="18">
        <f>[20]Dezembro!$J$32</f>
        <v>32.04</v>
      </c>
      <c r="AD24" s="18">
        <f>[20]Dezembro!$J$33</f>
        <v>59.4</v>
      </c>
      <c r="AE24" s="18">
        <f>[20]Dezembro!$J$34</f>
        <v>82.44</v>
      </c>
      <c r="AF24" s="18">
        <f>[20]Dezembro!$J$35</f>
        <v>34.200000000000003</v>
      </c>
      <c r="AG24" s="47">
        <f t="shared" si="2"/>
        <v>82.44</v>
      </c>
      <c r="AH24" s="2"/>
    </row>
    <row r="25" spans="1:34" ht="17.100000000000001" customHeight="1" x14ac:dyDescent="0.2">
      <c r="A25" s="16" t="s">
        <v>15</v>
      </c>
      <c r="B25" s="18">
        <f>[21]Dezembro!$J$5</f>
        <v>38.880000000000003</v>
      </c>
      <c r="C25" s="18">
        <f>[21]Dezembro!$J$6</f>
        <v>30.96</v>
      </c>
      <c r="D25" s="18">
        <f>[21]Dezembro!$J$7</f>
        <v>25.56</v>
      </c>
      <c r="E25" s="18">
        <f>[21]Dezembro!$J$8</f>
        <v>25.2</v>
      </c>
      <c r="F25" s="18">
        <f>[21]Dezembro!$J$9</f>
        <v>39.96</v>
      </c>
      <c r="G25" s="18">
        <f>[21]Dezembro!$J$10</f>
        <v>48.6</v>
      </c>
      <c r="H25" s="18">
        <f>[21]Dezembro!$J$11</f>
        <v>50.4</v>
      </c>
      <c r="I25" s="18">
        <f>[21]Dezembro!$J$12</f>
        <v>52.2</v>
      </c>
      <c r="J25" s="18">
        <f>[21]Dezembro!$J$13</f>
        <v>48.96</v>
      </c>
      <c r="K25" s="18">
        <f>[21]Dezembro!$J$14</f>
        <v>42.12</v>
      </c>
      <c r="L25" s="18">
        <f>[21]Dezembro!$J$15</f>
        <v>29.16</v>
      </c>
      <c r="M25" s="18">
        <f>[21]Dezembro!$J$16</f>
        <v>51.84</v>
      </c>
      <c r="N25" s="18">
        <f>[21]Dezembro!$J$17</f>
        <v>43.2</v>
      </c>
      <c r="O25" s="18">
        <f>[21]Dezembro!$J$18</f>
        <v>20.88</v>
      </c>
      <c r="P25" s="18">
        <f>[21]Dezembro!$J$19</f>
        <v>33.480000000000004</v>
      </c>
      <c r="Q25" s="18">
        <f>[21]Dezembro!$J$20</f>
        <v>44.28</v>
      </c>
      <c r="R25" s="18">
        <f>[21]Dezembro!$J$21</f>
        <v>36</v>
      </c>
      <c r="S25" s="18">
        <f>[21]Dezembro!$J$22</f>
        <v>27.720000000000002</v>
      </c>
      <c r="T25" s="18">
        <f>[21]Dezembro!$J$23</f>
        <v>29.52</v>
      </c>
      <c r="U25" s="18">
        <f>[21]Dezembro!$J$24</f>
        <v>44.28</v>
      </c>
      <c r="V25" s="18">
        <f>[21]Dezembro!$J$25</f>
        <v>65.52</v>
      </c>
      <c r="W25" s="18">
        <f>[21]Dezembro!$J$26</f>
        <v>38.880000000000003</v>
      </c>
      <c r="X25" s="18">
        <f>[21]Dezembro!$J$27</f>
        <v>33.480000000000004</v>
      </c>
      <c r="Y25" s="18">
        <f>[21]Dezembro!$J$28</f>
        <v>46.800000000000004</v>
      </c>
      <c r="Z25" s="18">
        <f>[21]Dezembro!$J$29</f>
        <v>42.12</v>
      </c>
      <c r="AA25" s="18">
        <f>[21]Dezembro!$J$30</f>
        <v>30.6</v>
      </c>
      <c r="AB25" s="18">
        <f>[21]Dezembro!$J$31</f>
        <v>29.880000000000003</v>
      </c>
      <c r="AC25" s="18">
        <f>[21]Dezembro!$J$32</f>
        <v>49.680000000000007</v>
      </c>
      <c r="AD25" s="18">
        <f>[21]Dezembro!$J$33</f>
        <v>41.76</v>
      </c>
      <c r="AE25" s="18">
        <f>[21]Dezembro!$J$34</f>
        <v>53.28</v>
      </c>
      <c r="AF25" s="18">
        <f>[21]Dezembro!$J$35</f>
        <v>49.680000000000007</v>
      </c>
      <c r="AG25" s="47">
        <f t="shared" si="2"/>
        <v>65.52</v>
      </c>
      <c r="AH25" s="2"/>
    </row>
    <row r="26" spans="1:34" ht="17.100000000000001" customHeight="1" x14ac:dyDescent="0.2">
      <c r="A26" s="16" t="s">
        <v>62</v>
      </c>
      <c r="B26" s="18">
        <f>[22]Dezembro!$J$5</f>
        <v>25.2</v>
      </c>
      <c r="C26" s="18">
        <f>[22]Dezembro!$J$6</f>
        <v>11.16</v>
      </c>
      <c r="D26" s="18">
        <f>[22]Dezembro!$J$7</f>
        <v>16.559999999999999</v>
      </c>
      <c r="E26" s="18">
        <f>[22]Dezembro!$J$8</f>
        <v>24.48</v>
      </c>
      <c r="F26" s="18">
        <f>[22]Dezembro!$J$9</f>
        <v>36.72</v>
      </c>
      <c r="G26" s="18">
        <f>[22]Dezembro!$J$10</f>
        <v>32.04</v>
      </c>
      <c r="H26" s="18">
        <f>[22]Dezembro!$J$11</f>
        <v>25.56</v>
      </c>
      <c r="I26" s="18">
        <f>[22]Dezembro!$J$12</f>
        <v>39.96</v>
      </c>
      <c r="J26" s="18">
        <f>[22]Dezembro!$J$13</f>
        <v>27.36</v>
      </c>
      <c r="K26" s="18">
        <f>[22]Dezembro!$J$14</f>
        <v>32.4</v>
      </c>
      <c r="L26" s="18">
        <f>[22]Dezembro!$J$15</f>
        <v>25.2</v>
      </c>
      <c r="M26" s="18">
        <f>[22]Dezembro!$J$16</f>
        <v>21.240000000000002</v>
      </c>
      <c r="N26" s="18">
        <f>[22]Dezembro!$J$17</f>
        <v>30.6</v>
      </c>
      <c r="O26" s="18">
        <f>[22]Dezembro!$J$18</f>
        <v>20.16</v>
      </c>
      <c r="P26" s="18">
        <f>[22]Dezembro!$J$19</f>
        <v>24.12</v>
      </c>
      <c r="Q26" s="18">
        <f>[22]Dezembro!$J$20</f>
        <v>47.519999999999996</v>
      </c>
      <c r="R26" s="18">
        <f>[22]Dezembro!$J$21</f>
        <v>53.28</v>
      </c>
      <c r="S26" s="18">
        <f>[22]Dezembro!$J$22</f>
        <v>19.079999999999998</v>
      </c>
      <c r="T26" s="18">
        <f>[22]Dezembro!$J$23</f>
        <v>36</v>
      </c>
      <c r="U26" s="18">
        <f>[22]Dezembro!$J$24</f>
        <v>48.24</v>
      </c>
      <c r="V26" s="18">
        <f>[22]Dezembro!$J$25</f>
        <v>59.760000000000005</v>
      </c>
      <c r="W26" s="18">
        <f>[22]Dezembro!$J$26</f>
        <v>35.64</v>
      </c>
      <c r="X26" s="18">
        <f>[22]Dezembro!$J$27</f>
        <v>42.12</v>
      </c>
      <c r="Y26" s="18">
        <f>[22]Dezembro!$J$28</f>
        <v>22.68</v>
      </c>
      <c r="Z26" s="18">
        <f>[22]Dezembro!$J$29</f>
        <v>32.76</v>
      </c>
      <c r="AA26" s="18">
        <f>[22]Dezembro!$J$30</f>
        <v>34.92</v>
      </c>
      <c r="AB26" s="18">
        <f>[22]Dezembro!$J$31</f>
        <v>35.28</v>
      </c>
      <c r="AC26" s="18">
        <f>[22]Dezembro!$J$32</f>
        <v>30.240000000000002</v>
      </c>
      <c r="AD26" s="18">
        <f>[22]Dezembro!$J$33</f>
        <v>36.72</v>
      </c>
      <c r="AE26" s="18">
        <f>[22]Dezembro!$J$34</f>
        <v>48.6</v>
      </c>
      <c r="AF26" s="18">
        <f>[22]Dezembro!$J$35</f>
        <v>51.84</v>
      </c>
      <c r="AG26" s="47">
        <f t="shared" ref="AG26:AG32" si="3">MAX(B26:AF26)</f>
        <v>59.760000000000005</v>
      </c>
      <c r="AH26" s="2"/>
    </row>
    <row r="27" spans="1:34" ht="17.100000000000001" customHeight="1" x14ac:dyDescent="0.2">
      <c r="A27" s="16" t="s">
        <v>17</v>
      </c>
      <c r="B27" s="18">
        <f>[23]Dezembro!$J$5</f>
        <v>0</v>
      </c>
      <c r="C27" s="18">
        <f>[23]Dezembro!$J$6</f>
        <v>0</v>
      </c>
      <c r="D27" s="18">
        <f>[23]Dezembro!$J$7</f>
        <v>0</v>
      </c>
      <c r="E27" s="18">
        <f>[23]Dezembro!$J$8</f>
        <v>0</v>
      </c>
      <c r="F27" s="18">
        <f>[23]Dezembro!$J$9</f>
        <v>0</v>
      </c>
      <c r="G27" s="18">
        <f>[23]Dezembro!$J$10</f>
        <v>0</v>
      </c>
      <c r="H27" s="18">
        <f>[23]Dezembro!$J$11</f>
        <v>0</v>
      </c>
      <c r="I27" s="18">
        <f>[23]Dezembro!$J$12</f>
        <v>0</v>
      </c>
      <c r="J27" s="18">
        <f>[23]Dezembro!$J$13</f>
        <v>0</v>
      </c>
      <c r="K27" s="18">
        <f>[23]Dezembro!$J$14</f>
        <v>0</v>
      </c>
      <c r="L27" s="18">
        <f>[23]Dezembro!$J$15</f>
        <v>0</v>
      </c>
      <c r="M27" s="18">
        <f>[23]Dezembro!$J$16</f>
        <v>0</v>
      </c>
      <c r="N27" s="18">
        <f>[23]Dezembro!$J$17</f>
        <v>0</v>
      </c>
      <c r="O27" s="18">
        <f>[23]Dezembro!$J$18</f>
        <v>0</v>
      </c>
      <c r="P27" s="18">
        <f>[23]Dezembro!$J$19</f>
        <v>0</v>
      </c>
      <c r="Q27" s="18">
        <f>[23]Dezembro!$J$20</f>
        <v>0</v>
      </c>
      <c r="R27" s="18">
        <f>[23]Dezembro!$J$21</f>
        <v>0</v>
      </c>
      <c r="S27" s="18">
        <f>[23]Dezembro!$J$22</f>
        <v>0</v>
      </c>
      <c r="T27" s="18">
        <f>[23]Dezembro!$J$23</f>
        <v>0</v>
      </c>
      <c r="U27" s="18">
        <f>[23]Dezembro!$J$24</f>
        <v>0</v>
      </c>
      <c r="V27" s="18">
        <f>[23]Dezembro!$J$25</f>
        <v>0</v>
      </c>
      <c r="W27" s="18">
        <f>[23]Dezembro!$J$26</f>
        <v>0</v>
      </c>
      <c r="X27" s="18">
        <f>[23]Dezembro!$J$27</f>
        <v>0</v>
      </c>
      <c r="Y27" s="18">
        <f>[23]Dezembro!$J$28</f>
        <v>0</v>
      </c>
      <c r="Z27" s="18">
        <f>[23]Dezembro!$J$29</f>
        <v>0</v>
      </c>
      <c r="AA27" s="18">
        <f>[23]Dezembro!$J$30</f>
        <v>0</v>
      </c>
      <c r="AB27" s="18">
        <f>[23]Dezembro!$J$31</f>
        <v>0</v>
      </c>
      <c r="AC27" s="18">
        <f>[23]Dezembro!$J$32</f>
        <v>0</v>
      </c>
      <c r="AD27" s="18">
        <f>[23]Dezembro!$J$33</f>
        <v>0</v>
      </c>
      <c r="AE27" s="18">
        <f>[23]Dezembro!$J$34</f>
        <v>0</v>
      </c>
      <c r="AF27" s="18">
        <f>[23]Dezembro!$J$35</f>
        <v>0</v>
      </c>
      <c r="AG27" s="47">
        <f t="shared" si="3"/>
        <v>0</v>
      </c>
      <c r="AH27" s="2"/>
    </row>
    <row r="28" spans="1:34" ht="17.100000000000001" customHeight="1" x14ac:dyDescent="0.2">
      <c r="A28" s="16" t="s">
        <v>18</v>
      </c>
      <c r="B28" s="18">
        <f>[24]Dezembro!$J$5</f>
        <v>44.64</v>
      </c>
      <c r="C28" s="18">
        <f>[24]Dezembro!$J$6</f>
        <v>23.040000000000003</v>
      </c>
      <c r="D28" s="18">
        <f>[24]Dezembro!$J$7</f>
        <v>19.8</v>
      </c>
      <c r="E28" s="18">
        <f>[24]Dezembro!$J$8</f>
        <v>23.040000000000003</v>
      </c>
      <c r="F28" s="18">
        <f>[24]Dezembro!$J$9</f>
        <v>29.880000000000003</v>
      </c>
      <c r="G28" s="18">
        <f>[24]Dezembro!$J$10</f>
        <v>30.96</v>
      </c>
      <c r="H28" s="18">
        <f>[24]Dezembro!$J$11</f>
        <v>30.96</v>
      </c>
      <c r="I28" s="18">
        <f>[24]Dezembro!$J$12</f>
        <v>29.16</v>
      </c>
      <c r="J28" s="18">
        <f>[24]Dezembro!$J$13</f>
        <v>0</v>
      </c>
      <c r="K28" s="18">
        <f>[24]Dezembro!$J$14</f>
        <v>41.4</v>
      </c>
      <c r="L28" s="18">
        <f>[24]Dezembro!$J$15</f>
        <v>29.880000000000003</v>
      </c>
      <c r="M28" s="18">
        <f>[24]Dezembro!$J$16</f>
        <v>9</v>
      </c>
      <c r="N28" s="18">
        <f>[24]Dezembro!$J$17</f>
        <v>0</v>
      </c>
      <c r="O28" s="18">
        <f>[24]Dezembro!$J$18</f>
        <v>0</v>
      </c>
      <c r="P28" s="18">
        <f>[24]Dezembro!$J$19</f>
        <v>12.6</v>
      </c>
      <c r="Q28" s="18">
        <f>[24]Dezembro!$J$20</f>
        <v>13.68</v>
      </c>
      <c r="R28" s="18">
        <f>[24]Dezembro!$J$21</f>
        <v>7.2</v>
      </c>
      <c r="S28" s="18">
        <f>[24]Dezembro!$J$22</f>
        <v>16.920000000000002</v>
      </c>
      <c r="T28" s="18">
        <f>[24]Dezembro!$J$23</f>
        <v>29.880000000000003</v>
      </c>
      <c r="U28" s="18" t="str">
        <f>[24]Dezembro!$J$24</f>
        <v>*</v>
      </c>
      <c r="V28" s="18">
        <f>[24]Dezembro!$J$25</f>
        <v>59.04</v>
      </c>
      <c r="W28" s="18" t="str">
        <f>[24]Dezembro!$J$26</f>
        <v>*</v>
      </c>
      <c r="X28" s="18">
        <f>[24]Dezembro!$J$27</f>
        <v>24.48</v>
      </c>
      <c r="Y28" s="18">
        <f>[24]Dezembro!$J$28</f>
        <v>42.12</v>
      </c>
      <c r="Z28" s="18">
        <f>[24]Dezembro!$J$29</f>
        <v>0</v>
      </c>
      <c r="AA28" s="18">
        <f>[24]Dezembro!$J$30</f>
        <v>24.840000000000003</v>
      </c>
      <c r="AB28" s="18" t="str">
        <f>[24]Dezembro!$J$31</f>
        <v>*</v>
      </c>
      <c r="AC28" s="18" t="str">
        <f>[24]Dezembro!$J$32</f>
        <v>*</v>
      </c>
      <c r="AD28" s="18" t="str">
        <f>[24]Dezembro!$J$33</f>
        <v>*</v>
      </c>
      <c r="AE28" s="18" t="str">
        <f>[24]Dezembro!$J$34</f>
        <v>*</v>
      </c>
      <c r="AF28" s="18" t="str">
        <f>[24]Dezembro!$J$35</f>
        <v>*</v>
      </c>
      <c r="AG28" s="47">
        <f t="shared" si="3"/>
        <v>59.04</v>
      </c>
      <c r="AH28" s="2"/>
    </row>
    <row r="29" spans="1:34" ht="17.100000000000001" customHeight="1" x14ac:dyDescent="0.2">
      <c r="A29" s="16" t="s">
        <v>19</v>
      </c>
      <c r="B29" s="18">
        <f>[25]Dezembro!$J$5</f>
        <v>29.16</v>
      </c>
      <c r="C29" s="18">
        <f>[25]Dezembro!$J$6</f>
        <v>24.12</v>
      </c>
      <c r="D29" s="18">
        <f>[25]Dezembro!$J$7</f>
        <v>28.44</v>
      </c>
      <c r="E29" s="18">
        <f>[25]Dezembro!$J$8</f>
        <v>27</v>
      </c>
      <c r="F29" s="18">
        <f>[25]Dezembro!$J$9</f>
        <v>43.2</v>
      </c>
      <c r="G29" s="18">
        <f>[25]Dezembro!$J$10</f>
        <v>44.64</v>
      </c>
      <c r="H29" s="18">
        <f>[25]Dezembro!$J$11</f>
        <v>43.2</v>
      </c>
      <c r="I29" s="18">
        <f>[25]Dezembro!$J$12</f>
        <v>66.960000000000008</v>
      </c>
      <c r="J29" s="18">
        <f>[25]Dezembro!$J$13</f>
        <v>31.680000000000003</v>
      </c>
      <c r="K29" s="18">
        <f>[25]Dezembro!$J$14</f>
        <v>45</v>
      </c>
      <c r="L29" s="18">
        <f>[25]Dezembro!$J$15</f>
        <v>19.079999999999998</v>
      </c>
      <c r="M29" s="18">
        <f>[25]Dezembro!$J$16</f>
        <v>35.64</v>
      </c>
      <c r="N29" s="18">
        <f>[25]Dezembro!$J$17</f>
        <v>24.12</v>
      </c>
      <c r="O29" s="18">
        <f>[25]Dezembro!$J$18</f>
        <v>23.040000000000003</v>
      </c>
      <c r="P29" s="18">
        <f>[25]Dezembro!$J$19</f>
        <v>38.880000000000003</v>
      </c>
      <c r="Q29" s="18">
        <f>[25]Dezembro!$J$20</f>
        <v>37.800000000000004</v>
      </c>
      <c r="R29" s="18">
        <f>[25]Dezembro!$J$21</f>
        <v>36.72</v>
      </c>
      <c r="S29" s="18">
        <f>[25]Dezembro!$J$22</f>
        <v>50.4</v>
      </c>
      <c r="T29" s="18">
        <f>[25]Dezembro!$J$23</f>
        <v>17.28</v>
      </c>
      <c r="U29" s="18">
        <f>[25]Dezembro!$J$24</f>
        <v>45.36</v>
      </c>
      <c r="V29" s="18">
        <f>[25]Dezembro!$J$25</f>
        <v>70.56</v>
      </c>
      <c r="W29" s="18">
        <f>[25]Dezembro!$J$26</f>
        <v>38.519999999999996</v>
      </c>
      <c r="X29" s="18">
        <f>[25]Dezembro!$J$27</f>
        <v>33.119999999999997</v>
      </c>
      <c r="Y29" s="18">
        <f>[25]Dezembro!$J$28</f>
        <v>38.880000000000003</v>
      </c>
      <c r="Z29" s="18">
        <f>[25]Dezembro!$J$29</f>
        <v>32.76</v>
      </c>
      <c r="AA29" s="18">
        <f>[25]Dezembro!$J$30</f>
        <v>38.519999999999996</v>
      </c>
      <c r="AB29" s="18">
        <f>[25]Dezembro!$J$31</f>
        <v>39.96</v>
      </c>
      <c r="AC29" s="18">
        <f>[25]Dezembro!$J$32</f>
        <v>37.800000000000004</v>
      </c>
      <c r="AD29" s="18">
        <f>[25]Dezembro!$J$33</f>
        <v>45</v>
      </c>
      <c r="AE29" s="18">
        <f>[25]Dezembro!$J$34</f>
        <v>42.12</v>
      </c>
      <c r="AF29" s="18">
        <f>[25]Dezembro!$J$35</f>
        <v>49.680000000000007</v>
      </c>
      <c r="AG29" s="47">
        <f t="shared" si="3"/>
        <v>70.56</v>
      </c>
      <c r="AH29" s="2"/>
    </row>
    <row r="30" spans="1:34" ht="17.100000000000001" customHeight="1" x14ac:dyDescent="0.2">
      <c r="A30" s="16" t="s">
        <v>31</v>
      </c>
      <c r="B30" s="18">
        <f>[26]Dezembro!$J$5</f>
        <v>43.2</v>
      </c>
      <c r="C30" s="18">
        <f>[26]Dezembro!$J$6</f>
        <v>21.240000000000002</v>
      </c>
      <c r="D30" s="18">
        <f>[26]Dezembro!$J$7</f>
        <v>30.6</v>
      </c>
      <c r="E30" s="18">
        <f>[26]Dezembro!$J$8</f>
        <v>23.040000000000003</v>
      </c>
      <c r="F30" s="18">
        <f>[26]Dezembro!$J$9</f>
        <v>34.200000000000003</v>
      </c>
      <c r="G30" s="18">
        <f>[26]Dezembro!$J$10</f>
        <v>31.680000000000003</v>
      </c>
      <c r="H30" s="18">
        <f>[26]Dezembro!$J$11</f>
        <v>45.72</v>
      </c>
      <c r="I30" s="18">
        <f>[26]Dezembro!$J$12</f>
        <v>33.840000000000003</v>
      </c>
      <c r="J30" s="18">
        <f>[26]Dezembro!$J$13</f>
        <v>32.76</v>
      </c>
      <c r="K30" s="18">
        <f>[26]Dezembro!$J$14</f>
        <v>36.72</v>
      </c>
      <c r="L30" s="18">
        <f>[26]Dezembro!$J$15</f>
        <v>33.119999999999997</v>
      </c>
      <c r="M30" s="18">
        <f>[26]Dezembro!$J$16</f>
        <v>32.04</v>
      </c>
      <c r="N30" s="18">
        <f>[26]Dezembro!$J$17</f>
        <v>35.28</v>
      </c>
      <c r="O30" s="18">
        <f>[26]Dezembro!$J$18</f>
        <v>25.2</v>
      </c>
      <c r="P30" s="18">
        <f>[26]Dezembro!$J$19</f>
        <v>31.680000000000003</v>
      </c>
      <c r="Q30" s="18">
        <f>[26]Dezembro!$J$20</f>
        <v>27.36</v>
      </c>
      <c r="R30" s="18">
        <f>[26]Dezembro!$J$21</f>
        <v>34.92</v>
      </c>
      <c r="S30" s="18">
        <f>[26]Dezembro!$J$22</f>
        <v>30.96</v>
      </c>
      <c r="T30" s="18">
        <f>[26]Dezembro!$J$23</f>
        <v>38.159999999999997</v>
      </c>
      <c r="U30" s="18">
        <f>[26]Dezembro!$J$24</f>
        <v>34.56</v>
      </c>
      <c r="V30" s="18">
        <f>[26]Dezembro!$J$25</f>
        <v>55.440000000000005</v>
      </c>
      <c r="W30" s="18">
        <f>[26]Dezembro!$J$26</f>
        <v>74.88000000000001</v>
      </c>
      <c r="X30" s="18">
        <f>[26]Dezembro!$J$27</f>
        <v>28.8</v>
      </c>
      <c r="Y30" s="18">
        <f>[26]Dezembro!$J$28</f>
        <v>29.52</v>
      </c>
      <c r="Z30" s="18">
        <f>[26]Dezembro!$J$29</f>
        <v>37.440000000000005</v>
      </c>
      <c r="AA30" s="18">
        <f>[26]Dezembro!$J$30</f>
        <v>39.96</v>
      </c>
      <c r="AB30" s="18">
        <f>[26]Dezembro!$J$31</f>
        <v>27</v>
      </c>
      <c r="AC30" s="18">
        <f>[26]Dezembro!$J$32</f>
        <v>54.36</v>
      </c>
      <c r="AD30" s="18">
        <f>[26]Dezembro!$J$33</f>
        <v>36.36</v>
      </c>
      <c r="AE30" s="18">
        <f>[26]Dezembro!$J$34</f>
        <v>41.76</v>
      </c>
      <c r="AF30" s="18">
        <f>[26]Dezembro!$J$35</f>
        <v>47.88</v>
      </c>
      <c r="AG30" s="47">
        <f>MAX(B30:AF30)</f>
        <v>74.88000000000001</v>
      </c>
      <c r="AH30" s="2"/>
    </row>
    <row r="31" spans="1:34" ht="17.100000000000001" customHeight="1" x14ac:dyDescent="0.2">
      <c r="A31" s="16" t="s">
        <v>51</v>
      </c>
      <c r="B31" s="18">
        <f>[27]Dezembro!$J$5</f>
        <v>51.12</v>
      </c>
      <c r="C31" s="18">
        <f>[27]Dezembro!$J$6</f>
        <v>35.64</v>
      </c>
      <c r="D31" s="18">
        <f>[27]Dezembro!$J$7</f>
        <v>21.96</v>
      </c>
      <c r="E31" s="18">
        <f>[27]Dezembro!$J$8</f>
        <v>30.240000000000002</v>
      </c>
      <c r="F31" s="18">
        <f>[27]Dezembro!$J$9</f>
        <v>50.04</v>
      </c>
      <c r="G31" s="18">
        <f>[27]Dezembro!$J$10</f>
        <v>44.28</v>
      </c>
      <c r="H31" s="18">
        <f>[27]Dezembro!$J$11</f>
        <v>37.440000000000005</v>
      </c>
      <c r="I31" s="18">
        <f>[27]Dezembro!$J$12</f>
        <v>43.56</v>
      </c>
      <c r="J31" s="18">
        <f>[27]Dezembro!$J$13</f>
        <v>51.480000000000004</v>
      </c>
      <c r="K31" s="18">
        <f>[27]Dezembro!$J$14</f>
        <v>52.92</v>
      </c>
      <c r="L31" s="18">
        <f>[27]Dezembro!$J$15</f>
        <v>27</v>
      </c>
      <c r="M31" s="18">
        <f>[27]Dezembro!$J$16</f>
        <v>36.36</v>
      </c>
      <c r="N31" s="18">
        <f>[27]Dezembro!$J$17</f>
        <v>27.720000000000002</v>
      </c>
      <c r="O31" s="18">
        <f>[27]Dezembro!$J$18</f>
        <v>27.720000000000002</v>
      </c>
      <c r="P31" s="18">
        <f>[27]Dezembro!$J$19</f>
        <v>27</v>
      </c>
      <c r="Q31" s="18">
        <f>[27]Dezembro!$J$20</f>
        <v>31.319999999999997</v>
      </c>
      <c r="R31" s="18">
        <f>[27]Dezembro!$J$21</f>
        <v>39.96</v>
      </c>
      <c r="S31" s="18">
        <f>[27]Dezembro!$J$22</f>
        <v>50.04</v>
      </c>
      <c r="T31" s="18">
        <f>[27]Dezembro!$J$23</f>
        <v>33.119999999999997</v>
      </c>
      <c r="U31" s="18">
        <f>[27]Dezembro!$J$24</f>
        <v>45.72</v>
      </c>
      <c r="V31" s="18">
        <f>[27]Dezembro!$J$25</f>
        <v>43.56</v>
      </c>
      <c r="W31" s="18">
        <f>[27]Dezembro!$J$26</f>
        <v>38.519999999999996</v>
      </c>
      <c r="X31" s="18">
        <f>[27]Dezembro!$J$27</f>
        <v>27.36</v>
      </c>
      <c r="Y31" s="18">
        <f>[27]Dezembro!$J$28</f>
        <v>37.440000000000005</v>
      </c>
      <c r="Z31" s="18">
        <f>[27]Dezembro!$J$29</f>
        <v>45</v>
      </c>
      <c r="AA31" s="18">
        <f>[27]Dezembro!$J$30</f>
        <v>42.480000000000004</v>
      </c>
      <c r="AB31" s="18">
        <f>[27]Dezembro!$J$31</f>
        <v>31.319999999999997</v>
      </c>
      <c r="AC31" s="18">
        <f>[27]Dezembro!$J$32</f>
        <v>33.840000000000003</v>
      </c>
      <c r="AD31" s="18">
        <f>[27]Dezembro!$J$33</f>
        <v>33.119999999999997</v>
      </c>
      <c r="AE31" s="18">
        <f>[27]Dezembro!$J$34</f>
        <v>46.440000000000005</v>
      </c>
      <c r="AF31" s="18">
        <f>[27]Dezembro!$J$35</f>
        <v>47.519999999999996</v>
      </c>
      <c r="AG31" s="47">
        <f>MAX(B31:AF31)</f>
        <v>52.92</v>
      </c>
      <c r="AH31" s="2"/>
    </row>
    <row r="32" spans="1:34" ht="17.100000000000001" customHeight="1" x14ac:dyDescent="0.2">
      <c r="A32" s="16" t="s">
        <v>20</v>
      </c>
      <c r="B32" s="18">
        <f>[28]Dezembro!$J$5</f>
        <v>31.680000000000003</v>
      </c>
      <c r="C32" s="18">
        <f>[28]Dezembro!$J$6</f>
        <v>39.24</v>
      </c>
      <c r="D32" s="18">
        <f>[28]Dezembro!$J$7</f>
        <v>28.44</v>
      </c>
      <c r="E32" s="18">
        <f>[28]Dezembro!$J$8</f>
        <v>25.2</v>
      </c>
      <c r="F32" s="18">
        <f>[28]Dezembro!$J$9</f>
        <v>47.16</v>
      </c>
      <c r="G32" s="18">
        <f>[28]Dezembro!$J$10</f>
        <v>34.56</v>
      </c>
      <c r="H32" s="18">
        <f>[28]Dezembro!$J$11</f>
        <v>37.440000000000005</v>
      </c>
      <c r="I32" s="18">
        <f>[28]Dezembro!$J$12</f>
        <v>42.12</v>
      </c>
      <c r="J32" s="18">
        <f>[28]Dezembro!$J$13</f>
        <v>39.24</v>
      </c>
      <c r="K32" s="18">
        <f>[28]Dezembro!$J$14</f>
        <v>39.24</v>
      </c>
      <c r="L32" s="18">
        <f>[28]Dezembro!$J$15</f>
        <v>29.16</v>
      </c>
      <c r="M32" s="18">
        <f>[28]Dezembro!$J$16</f>
        <v>21.6</v>
      </c>
      <c r="N32" s="18">
        <f>[28]Dezembro!$J$17</f>
        <v>34.200000000000003</v>
      </c>
      <c r="O32" s="18">
        <f>[28]Dezembro!$J$18</f>
        <v>44.64</v>
      </c>
      <c r="P32" s="18">
        <f>[28]Dezembro!$J$19</f>
        <v>27.36</v>
      </c>
      <c r="Q32" s="18">
        <f>[28]Dezembro!$J$20</f>
        <v>26.28</v>
      </c>
      <c r="R32" s="18">
        <f>[28]Dezembro!$J$21</f>
        <v>20.88</v>
      </c>
      <c r="S32" s="18">
        <f>[28]Dezembro!$J$22</f>
        <v>35.28</v>
      </c>
      <c r="T32" s="18">
        <f>[28]Dezembro!$J$23</f>
        <v>29.52</v>
      </c>
      <c r="U32" s="18">
        <f>[28]Dezembro!$J$24</f>
        <v>42.480000000000004</v>
      </c>
      <c r="V32" s="18">
        <f>[28]Dezembro!$J$25</f>
        <v>38.519999999999996</v>
      </c>
      <c r="W32" s="18">
        <f>[28]Dezembro!$J$26</f>
        <v>66.960000000000008</v>
      </c>
      <c r="X32" s="18">
        <f>[28]Dezembro!$J$27</f>
        <v>32.4</v>
      </c>
      <c r="Y32" s="18">
        <f>[28]Dezembro!$J$28</f>
        <v>33.480000000000004</v>
      </c>
      <c r="Z32" s="18">
        <f>[28]Dezembro!$J$29</f>
        <v>37.440000000000005</v>
      </c>
      <c r="AA32" s="18">
        <f>[28]Dezembro!$J$30</f>
        <v>25.92</v>
      </c>
      <c r="AB32" s="18">
        <f>[28]Dezembro!$J$31</f>
        <v>20.88</v>
      </c>
      <c r="AC32" s="18">
        <f>[28]Dezembro!$J$32</f>
        <v>29.880000000000003</v>
      </c>
      <c r="AD32" s="18">
        <f>[28]Dezembro!$J$33</f>
        <v>33.840000000000003</v>
      </c>
      <c r="AE32" s="18">
        <f>[28]Dezembro!$J$34</f>
        <v>41.04</v>
      </c>
      <c r="AF32" s="18">
        <f>[28]Dezembro!$J$35</f>
        <v>34.56</v>
      </c>
      <c r="AG32" s="47">
        <f t="shared" si="3"/>
        <v>66.960000000000008</v>
      </c>
      <c r="AH32" s="2"/>
    </row>
    <row r="33" spans="1:34" s="5" customFormat="1" ht="17.100000000000001" customHeight="1" x14ac:dyDescent="0.2">
      <c r="A33" s="38" t="s">
        <v>33</v>
      </c>
      <c r="B33" s="39">
        <f t="shared" ref="B33:AG33" si="4">MAX(B5:B32)</f>
        <v>51.12</v>
      </c>
      <c r="C33" s="39">
        <f t="shared" si="4"/>
        <v>45.72</v>
      </c>
      <c r="D33" s="39">
        <f t="shared" si="4"/>
        <v>38.519999999999996</v>
      </c>
      <c r="E33" s="39">
        <f t="shared" si="4"/>
        <v>57.24</v>
      </c>
      <c r="F33" s="39">
        <f t="shared" si="4"/>
        <v>50.04</v>
      </c>
      <c r="G33" s="39">
        <f t="shared" si="4"/>
        <v>59.04</v>
      </c>
      <c r="H33" s="39">
        <f t="shared" si="4"/>
        <v>63.72</v>
      </c>
      <c r="I33" s="39">
        <f t="shared" si="4"/>
        <v>66.960000000000008</v>
      </c>
      <c r="J33" s="39">
        <f t="shared" si="4"/>
        <v>64.8</v>
      </c>
      <c r="K33" s="39">
        <f t="shared" si="4"/>
        <v>52.92</v>
      </c>
      <c r="L33" s="39">
        <f t="shared" si="4"/>
        <v>50.76</v>
      </c>
      <c r="M33" s="39">
        <f t="shared" si="4"/>
        <v>51.84</v>
      </c>
      <c r="N33" s="39">
        <f t="shared" si="4"/>
        <v>44.28</v>
      </c>
      <c r="O33" s="39">
        <f t="shared" si="4"/>
        <v>55.080000000000005</v>
      </c>
      <c r="P33" s="39">
        <f t="shared" si="4"/>
        <v>42.84</v>
      </c>
      <c r="Q33" s="39">
        <f t="shared" si="4"/>
        <v>47.519999999999996</v>
      </c>
      <c r="R33" s="39">
        <f t="shared" si="4"/>
        <v>63.360000000000007</v>
      </c>
      <c r="S33" s="39">
        <f t="shared" si="4"/>
        <v>50.4</v>
      </c>
      <c r="T33" s="39">
        <f t="shared" si="4"/>
        <v>57.6</v>
      </c>
      <c r="U33" s="39">
        <f t="shared" si="4"/>
        <v>63.360000000000007</v>
      </c>
      <c r="V33" s="39">
        <f t="shared" si="4"/>
        <v>83.52</v>
      </c>
      <c r="W33" s="39">
        <f t="shared" si="4"/>
        <v>74.88000000000001</v>
      </c>
      <c r="X33" s="39">
        <f t="shared" si="4"/>
        <v>43.92</v>
      </c>
      <c r="Y33" s="39">
        <f t="shared" si="4"/>
        <v>50.4</v>
      </c>
      <c r="Z33" s="39">
        <f t="shared" si="4"/>
        <v>52.2</v>
      </c>
      <c r="AA33" s="39">
        <f t="shared" si="4"/>
        <v>43.2</v>
      </c>
      <c r="AB33" s="39">
        <f t="shared" si="4"/>
        <v>40.680000000000007</v>
      </c>
      <c r="AC33" s="39">
        <f t="shared" si="4"/>
        <v>73.44</v>
      </c>
      <c r="AD33" s="39">
        <f t="shared" si="4"/>
        <v>77.400000000000006</v>
      </c>
      <c r="AE33" s="39">
        <f t="shared" si="4"/>
        <v>82.44</v>
      </c>
      <c r="AF33" s="39">
        <f t="shared" si="4"/>
        <v>83.88000000000001</v>
      </c>
      <c r="AG33" s="46">
        <f t="shared" si="4"/>
        <v>83.88000000000001</v>
      </c>
      <c r="AH33" s="10"/>
    </row>
    <row r="34" spans="1:34" x14ac:dyDescent="0.2">
      <c r="AG34" s="9"/>
      <c r="AH34" s="2"/>
    </row>
    <row r="35" spans="1:34" x14ac:dyDescent="0.2">
      <c r="C35" s="31"/>
      <c r="D35" s="31" t="s">
        <v>53</v>
      </c>
      <c r="E35" s="31"/>
      <c r="F35" s="31"/>
      <c r="G35" s="31"/>
      <c r="N35" s="2" t="s">
        <v>54</v>
      </c>
      <c r="X35" s="2" t="s">
        <v>58</v>
      </c>
      <c r="AG35" s="9"/>
      <c r="AH35" s="2"/>
    </row>
    <row r="36" spans="1:34" x14ac:dyDescent="0.2">
      <c r="A36" s="74"/>
      <c r="K36" s="32"/>
      <c r="L36" s="32"/>
      <c r="M36" s="32"/>
      <c r="N36" s="32" t="s">
        <v>55</v>
      </c>
      <c r="O36" s="32"/>
      <c r="P36" s="32"/>
      <c r="Q36" s="32"/>
      <c r="X36" s="32" t="s">
        <v>59</v>
      </c>
      <c r="Y36" s="32"/>
      <c r="Z36" s="32"/>
      <c r="AA36" s="32"/>
      <c r="AG36" s="9"/>
      <c r="AH36" s="2"/>
    </row>
    <row r="37" spans="1:34" x14ac:dyDescent="0.2">
      <c r="AG37" s="9"/>
      <c r="AH37" s="2"/>
    </row>
    <row r="38" spans="1:34" x14ac:dyDescent="0.2">
      <c r="AG38" s="9"/>
      <c r="AH38" s="2"/>
    </row>
    <row r="39" spans="1:34" x14ac:dyDescent="0.2">
      <c r="N39" s="2" t="s">
        <v>52</v>
      </c>
    </row>
    <row r="40" spans="1:34" x14ac:dyDescent="0.2">
      <c r="H40" s="2" t="s">
        <v>52</v>
      </c>
      <c r="X40" s="2" t="s">
        <v>52</v>
      </c>
    </row>
    <row r="42" spans="1:34" x14ac:dyDescent="0.2">
      <c r="G42" s="2" t="s">
        <v>52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Plan1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2015-01-02T09:01:20Z</cp:lastPrinted>
  <dcterms:created xsi:type="dcterms:W3CDTF">2008-08-15T13:32:29Z</dcterms:created>
  <dcterms:modified xsi:type="dcterms:W3CDTF">2022-03-10T19:16:48Z</dcterms:modified>
</cp:coreProperties>
</file>