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5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62913"/>
</workbook>
</file>

<file path=xl/calcChain.xml><?xml version="1.0" encoding="utf-8"?>
<calcChain xmlns="http://schemas.openxmlformats.org/spreadsheetml/2006/main">
  <c r="AF10" i="14" l="1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14" l="1"/>
  <c r="O10" i="15"/>
  <c r="P11" i="13"/>
  <c r="O10" i="13"/>
  <c r="O10" i="12"/>
  <c r="O10" i="8"/>
  <c r="O10" i="6" l="1"/>
  <c r="O10" i="5"/>
  <c r="O10" i="4"/>
  <c r="N10" i="14" l="1"/>
  <c r="M10" i="14"/>
  <c r="L10" i="14"/>
  <c r="N10" i="15"/>
  <c r="M10" i="15"/>
  <c r="L10" i="15"/>
  <c r="N10" i="13"/>
  <c r="M10" i="13"/>
  <c r="L10" i="13"/>
  <c r="N10" i="12"/>
  <c r="M10" i="12"/>
  <c r="L10" i="12"/>
  <c r="N10" i="8"/>
  <c r="M10" i="8"/>
  <c r="L10" i="8"/>
  <c r="O10" i="7"/>
  <c r="N10" i="7"/>
  <c r="M10" i="7"/>
  <c r="L10" i="7"/>
  <c r="N10" i="6"/>
  <c r="M10" i="6"/>
  <c r="L10" i="6"/>
  <c r="N10" i="5"/>
  <c r="M10" i="5"/>
  <c r="L10" i="5"/>
  <c r="N10" i="4"/>
  <c r="M10" i="4"/>
  <c r="L10" i="4"/>
  <c r="K10" i="14" l="1"/>
  <c r="J10" i="14"/>
  <c r="J11" i="14"/>
  <c r="I10" i="14"/>
  <c r="H10" i="14"/>
  <c r="K10" i="15"/>
  <c r="J10" i="15"/>
  <c r="I10" i="15"/>
  <c r="H10" i="15"/>
  <c r="K10" i="13"/>
  <c r="J10" i="13"/>
  <c r="I10" i="13"/>
  <c r="H10" i="13"/>
  <c r="K10" i="12"/>
  <c r="J10" i="12"/>
  <c r="I10" i="12"/>
  <c r="H10" i="12"/>
  <c r="K10" i="8"/>
  <c r="J10" i="8"/>
  <c r="I10" i="8"/>
  <c r="H10" i="8"/>
  <c r="K10" i="7"/>
  <c r="J10" i="7"/>
  <c r="I10" i="7"/>
  <c r="H10" i="7"/>
  <c r="K10" i="6"/>
  <c r="J10" i="6"/>
  <c r="I10" i="6"/>
  <c r="H10" i="6"/>
  <c r="K10" i="5"/>
  <c r="J10" i="5"/>
  <c r="I10" i="5"/>
  <c r="H10" i="5"/>
  <c r="K10" i="4"/>
  <c r="J10" i="4"/>
  <c r="I10" i="4"/>
  <c r="H10" i="4"/>
  <c r="G10" i="14" l="1"/>
  <c r="F10" i="14"/>
  <c r="E10" i="14"/>
  <c r="G10" i="15"/>
  <c r="F10" i="15"/>
  <c r="E10" i="15"/>
  <c r="G10" i="13"/>
  <c r="F10" i="13"/>
  <c r="E10" i="13"/>
  <c r="G10" i="12"/>
  <c r="F10" i="12"/>
  <c r="E10" i="12"/>
  <c r="G10" i="8"/>
  <c r="F10" i="8"/>
  <c r="E10" i="8"/>
  <c r="G10" i="7"/>
  <c r="F10" i="7"/>
  <c r="E10" i="7"/>
  <c r="G10" i="6"/>
  <c r="F10" i="6"/>
  <c r="E10" i="6"/>
  <c r="G10" i="5"/>
  <c r="F10" i="5"/>
  <c r="E10" i="5"/>
  <c r="G10" i="4"/>
  <c r="E10" i="4"/>
  <c r="F10" i="4"/>
  <c r="C10" i="14" l="1"/>
  <c r="D10" i="14"/>
  <c r="B10" i="14"/>
  <c r="D10" i="15"/>
  <c r="C10" i="15"/>
  <c r="B10" i="15"/>
  <c r="D10" i="13"/>
  <c r="C10" i="13"/>
  <c r="B10" i="13"/>
  <c r="D10" i="12"/>
  <c r="C10" i="12"/>
  <c r="B10" i="12"/>
  <c r="D10" i="8"/>
  <c r="C10" i="8"/>
  <c r="B10" i="8"/>
  <c r="D10" i="7"/>
  <c r="C10" i="7"/>
  <c r="B10" i="7"/>
  <c r="D10" i="6"/>
  <c r="C10" i="6"/>
  <c r="B10" i="6"/>
  <c r="D10" i="5"/>
  <c r="C10" i="5"/>
  <c r="B10" i="5"/>
  <c r="D10" i="4"/>
  <c r="C10" i="4"/>
  <c r="B10" i="4"/>
  <c r="AF32" i="5" l="1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I11" i="14"/>
  <c r="H11" i="14"/>
  <c r="G11" i="14"/>
  <c r="F11" i="14"/>
  <c r="E11" i="14"/>
  <c r="D11" i="14"/>
  <c r="C11" i="14"/>
  <c r="B11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30" i="7" l="1"/>
  <c r="AH30" i="6"/>
  <c r="AG30" i="6"/>
  <c r="AH30" i="8"/>
  <c r="AG30" i="8"/>
  <c r="AG30" i="4"/>
  <c r="AG30" i="9"/>
  <c r="AH30" i="9"/>
  <c r="AH30" i="5"/>
  <c r="AG30" i="5"/>
  <c r="AG8" i="6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I16" i="14" l="1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20" i="14" l="1"/>
  <c r="AG20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H16" i="9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4" i="15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2" i="5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7" i="9"/>
  <c r="AG7" i="7"/>
  <c r="AH7" i="14"/>
  <c r="AH7" i="9"/>
  <c r="AH6" i="6"/>
  <c r="AH33" i="6" l="1"/>
  <c r="AH33" i="14"/>
  <c r="AH33" i="9"/>
  <c r="AH33" i="8"/>
  <c r="AG33" i="8"/>
  <c r="AG33" i="7"/>
  <c r="AH33" i="5"/>
  <c r="AG33" i="4"/>
  <c r="AG33" i="15"/>
  <c r="AG33" i="6"/>
  <c r="AG33" i="12"/>
  <c r="AG33" i="9"/>
  <c r="AG34" i="14"/>
  <c r="AG33" i="5"/>
  <c r="AG33" i="14"/>
</calcChain>
</file>

<file path=xl/sharedStrings.xml><?xml version="1.0" encoding="utf-8"?>
<sst xmlns="http://schemas.openxmlformats.org/spreadsheetml/2006/main" count="563" uniqueCount="92">
  <si>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</si>
  <si>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</si>
  <si>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</si>
  <si>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</si>
  <si>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</si>
  <si>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</si>
  <si>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</si>
  <si>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</si>
  <si>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</si>
  <si>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</si>
  <si>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</si>
  <si>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</si>
  <si>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</si>
  <si>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</si>
  <si>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</si>
  <si>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</si>
  <si>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</si>
  <si>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</si>
  <si>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</si>
  <si>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</si>
  <si>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</si>
  <si>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</si>
  <si>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</si>
  <si>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</si>
  <si>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</si>
  <si>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</si>
  <si>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</si>
  <si>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</si>
  <si>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</si>
  <si>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</si>
  <si>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</si>
  <si>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</si>
  <si>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</si>
  <si>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</si>
  <si>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</si>
  <si>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</si>
  <si>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</si>
  <si>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</si>
  <si>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</si>
  <si>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</si>
  <si>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</si>
  <si>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</si>
  <si>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</si>
  <si>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</si>
  <si>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</si>
  <si>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</si>
  <si>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</si>
  <si>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</si>
  <si>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</si>
  <si>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</si>
  <si>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</si>
  <si>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</si>
  <si>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</si>
  <si>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</si>
  <si>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Bataguassu</t>
  </si>
  <si>
    <t>L</t>
  </si>
  <si>
    <t>NE</t>
  </si>
  <si>
    <t>N</t>
  </si>
  <si>
    <t>Cátia Braga</t>
  </si>
  <si>
    <t>Meteorologista/Cemtec</t>
  </si>
  <si>
    <t>SO</t>
  </si>
  <si>
    <r>
      <t xml:space="preserve">Porto Murtinho </t>
    </r>
    <r>
      <rPr>
        <sz val="9"/>
        <color rgb="FFC00000"/>
        <rFont val="Arial"/>
        <family val="2"/>
      </rPr>
      <t>*</t>
    </r>
  </si>
  <si>
    <t xml:space="preserve">Porto Murtinho  </t>
  </si>
  <si>
    <t>Dezembro/2015</t>
  </si>
  <si>
    <t>Fonte : Inmet/Sepaf/Agraer/Cemtec-MS</t>
  </si>
  <si>
    <t>(*)_NID_Nenhuma Informação Disponivel</t>
  </si>
  <si>
    <t>36</t>
  </si>
  <si>
    <t>61</t>
  </si>
  <si>
    <t>39</t>
  </si>
  <si>
    <t xml:space="preserve">Porto Murtinho </t>
  </si>
  <si>
    <t>63</t>
  </si>
  <si>
    <t>52</t>
  </si>
  <si>
    <t>51</t>
  </si>
  <si>
    <t>45</t>
  </si>
  <si>
    <t>46</t>
  </si>
  <si>
    <t>66</t>
  </si>
  <si>
    <t>47</t>
  </si>
  <si>
    <t>54</t>
  </si>
  <si>
    <t>*</t>
  </si>
  <si>
    <t>49,643</t>
  </si>
  <si>
    <t>EMAs com(*), encontram-se com problemas</t>
  </si>
  <si>
    <t>48</t>
  </si>
  <si>
    <t>38</t>
  </si>
  <si>
    <t>42</t>
  </si>
  <si>
    <t>44</t>
  </si>
  <si>
    <t>40</t>
  </si>
  <si>
    <t>57</t>
  </si>
  <si>
    <t>69</t>
  </si>
  <si>
    <t>62</t>
  </si>
  <si>
    <r>
      <t>Amambai</t>
    </r>
    <r>
      <rPr>
        <sz val="9"/>
        <color rgb="FFC00000"/>
        <rFont val="Arial"/>
        <family val="2"/>
      </rPr>
      <t>**</t>
    </r>
  </si>
  <si>
    <t>B</t>
  </si>
  <si>
    <t>Porto Murtinho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</si>
</sst>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rgb="FFC00000"/>
      <name val="Arial"/>
      <family val="2"/>
    </font>
    <font>
      <sz val="10"/>
      <color rgb="FFC0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6"/>
      <color rgb="FFC00000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7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4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4" fillId="5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2" fontId="8" fillId="8" borderId="4" xfId="0" applyNumberFormat="1" applyFont="1" applyFill="1" applyBorder="1" applyAlignment="1">
      <alignment horizontal="center" vertical="center"/>
    </xf>
    <xf numFmtId="2" fontId="2" fillId="8" borderId="5" xfId="0" applyNumberFormat="1" applyFont="1" applyFill="1" applyBorder="1" applyAlignment="1">
      <alignment vertical="center"/>
    </xf>
    <xf numFmtId="0" fontId="8" fillId="8" borderId="0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11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vertical="center"/>
    </xf>
    <xf numFmtId="0" fontId="8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49" fontId="2" fillId="8" borderId="4" xfId="0" applyNumberFormat="1" applyFont="1" applyFill="1" applyBorder="1" applyAlignment="1">
      <alignment horizontal="center" vertical="center"/>
    </xf>
    <xf numFmtId="49" fontId="0" fillId="8" borderId="5" xfId="0" applyNumberFormat="1" applyFill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center"/>
    </xf>
    <xf numFmtId="49" fontId="2" fillId="8" borderId="0" xfId="0" applyNumberFormat="1" applyFont="1" applyFill="1" applyBorder="1" applyAlignment="1">
      <alignment horizontal="center" vertical="center"/>
    </xf>
    <xf numFmtId="49" fontId="0" fillId="8" borderId="7" xfId="0" applyNumberFormat="1" applyFill="1" applyBorder="1" applyAlignment="1">
      <alignment horizontal="center" vertical="center"/>
    </xf>
    <xf numFmtId="49" fontId="17" fillId="8" borderId="8" xfId="0" applyNumberFormat="1" applyFont="1" applyFill="1" applyBorder="1" applyAlignment="1">
      <alignment horizontal="center" vertical="center"/>
    </xf>
    <xf numFmtId="49" fontId="3" fillId="8" borderId="9" xfId="0" applyNumberFormat="1" applyFont="1" applyFill="1" applyBorder="1" applyAlignment="1">
      <alignment horizontal="center" vertical="center"/>
    </xf>
    <xf numFmtId="49" fontId="12" fillId="8" borderId="9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0" fillId="8" borderId="10" xfId="0" applyNumberFormat="1" applyFill="1" applyBorder="1" applyAlignment="1">
      <alignment horizontal="center" vertical="center"/>
    </xf>
    <xf numFmtId="2" fontId="3" fillId="8" borderId="0" xfId="0" applyNumberFormat="1" applyFont="1" applyFill="1" applyBorder="1" applyAlignment="1">
      <alignment horizontal="center" vertical="center"/>
    </xf>
    <xf numFmtId="49" fontId="17" fillId="8" borderId="9" xfId="0" applyNumberFormat="1" applyFont="1" applyFill="1" applyBorder="1" applyAlignment="1">
      <alignment horizontal="center" vertical="center"/>
    </xf>
    <xf numFmtId="2" fontId="3" fillId="8" borderId="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2" fontId="11" fillId="0" borderId="2" xfId="0" applyNumberFormat="1" applyFont="1" applyBorder="1" applyAlignment="1">
      <alignment horizontal="center" vertical="center"/>
    </xf>
    <xf numFmtId="0" fontId="18" fillId="8" borderId="8" xfId="0" applyFont="1" applyFill="1" applyBorder="1"/>
    <xf numFmtId="0" fontId="16" fillId="8" borderId="9" xfId="1" applyFont="1" applyFill="1" applyBorder="1"/>
    <xf numFmtId="0" fontId="16" fillId="8" borderId="9" xfId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0" fontId="0" fillId="8" borderId="4" xfId="0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1" fontId="8" fillId="8" borderId="7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1" fontId="8" fillId="8" borderId="10" xfId="0" applyNumberFormat="1" applyFont="1" applyFill="1" applyBorder="1" applyAlignment="1">
      <alignment horizontal="center"/>
    </xf>
    <xf numFmtId="0" fontId="22" fillId="8" borderId="1" xfId="1" applyFont="1" applyFill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</cellXfs>
  <cellStyles count="2">
    <cellStyle name="Bom" xfId="1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K5">
            <v>21.599999999999998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27.574999999999999</v>
          </cell>
          <cell r="C5">
            <v>34.1</v>
          </cell>
          <cell r="D5">
            <v>22.5</v>
          </cell>
          <cell r="E5">
            <v>75.291666666666671</v>
          </cell>
          <cell r="F5">
            <v>100</v>
          </cell>
          <cell r="G5">
            <v>46</v>
          </cell>
          <cell r="H5">
            <v>10.8</v>
          </cell>
          <cell r="I5" t="str">
            <v>SO</v>
          </cell>
          <cell r="J5">
            <v>23.040000000000003</v>
          </cell>
          <cell r="K5">
            <v>0</v>
          </cell>
        </row>
        <row r="6">
          <cell r="B6">
            <v>25.0625</v>
          </cell>
          <cell r="C6">
            <v>29.1</v>
          </cell>
          <cell r="D6">
            <v>21.2</v>
          </cell>
          <cell r="E6">
            <v>80.958333333333329</v>
          </cell>
          <cell r="F6">
            <v>100</v>
          </cell>
          <cell r="G6">
            <v>62</v>
          </cell>
          <cell r="H6">
            <v>15.120000000000001</v>
          </cell>
          <cell r="I6" t="str">
            <v>NE</v>
          </cell>
          <cell r="J6">
            <v>40.680000000000007</v>
          </cell>
          <cell r="K6">
            <v>0</v>
          </cell>
        </row>
        <row r="7">
          <cell r="B7">
            <v>26.908333333333331</v>
          </cell>
          <cell r="C7">
            <v>35.6</v>
          </cell>
          <cell r="D7">
            <v>22.6</v>
          </cell>
          <cell r="E7">
            <v>76.75</v>
          </cell>
          <cell r="F7">
            <v>100</v>
          </cell>
          <cell r="G7">
            <v>38</v>
          </cell>
          <cell r="H7">
            <v>13.32</v>
          </cell>
          <cell r="I7" t="str">
            <v>SE</v>
          </cell>
          <cell r="J7">
            <v>43.92</v>
          </cell>
          <cell r="K7">
            <v>0</v>
          </cell>
        </row>
        <row r="8">
          <cell r="B8">
            <v>27.212500000000002</v>
          </cell>
          <cell r="C8">
            <v>36.799999999999997</v>
          </cell>
          <cell r="D8">
            <v>21.7</v>
          </cell>
          <cell r="E8">
            <v>64.083333333333329</v>
          </cell>
          <cell r="F8">
            <v>97</v>
          </cell>
          <cell r="G8">
            <v>29</v>
          </cell>
          <cell r="H8">
            <v>18</v>
          </cell>
          <cell r="I8" t="str">
            <v>L</v>
          </cell>
          <cell r="J8">
            <v>63.72</v>
          </cell>
          <cell r="K8">
            <v>0</v>
          </cell>
        </row>
        <row r="9">
          <cell r="B9">
            <v>24.445833333333329</v>
          </cell>
          <cell r="C9">
            <v>34.5</v>
          </cell>
          <cell r="D9">
            <v>20.5</v>
          </cell>
          <cell r="E9">
            <v>79.958333333333329</v>
          </cell>
          <cell r="F9">
            <v>100</v>
          </cell>
          <cell r="G9">
            <v>42</v>
          </cell>
          <cell r="H9">
            <v>13.68</v>
          </cell>
          <cell r="I9" t="str">
            <v>NE</v>
          </cell>
          <cell r="J9">
            <v>51.480000000000004</v>
          </cell>
          <cell r="K9">
            <v>0</v>
          </cell>
        </row>
        <row r="10">
          <cell r="B10">
            <v>23.962499999999995</v>
          </cell>
          <cell r="C10">
            <v>29.3</v>
          </cell>
          <cell r="D10">
            <v>21</v>
          </cell>
          <cell r="E10">
            <v>82.208333333333329</v>
          </cell>
          <cell r="F10">
            <v>100</v>
          </cell>
          <cell r="G10">
            <v>52</v>
          </cell>
          <cell r="H10">
            <v>11.520000000000001</v>
          </cell>
          <cell r="I10" t="str">
            <v>NE</v>
          </cell>
          <cell r="J10">
            <v>23.040000000000003</v>
          </cell>
          <cell r="K10">
            <v>0</v>
          </cell>
        </row>
        <row r="11">
          <cell r="B11">
            <v>26.2</v>
          </cell>
          <cell r="C11">
            <v>33.1</v>
          </cell>
          <cell r="D11">
            <v>21.4</v>
          </cell>
          <cell r="E11">
            <v>73.375</v>
          </cell>
          <cell r="F11">
            <v>100</v>
          </cell>
          <cell r="G11">
            <v>42</v>
          </cell>
          <cell r="H11">
            <v>6.12</v>
          </cell>
          <cell r="I11" t="str">
            <v>L</v>
          </cell>
          <cell r="J11">
            <v>18</v>
          </cell>
          <cell r="K11">
            <v>0</v>
          </cell>
        </row>
        <row r="12">
          <cell r="B12">
            <v>28.291666666666668</v>
          </cell>
          <cell r="C12">
            <v>35.6</v>
          </cell>
          <cell r="D12">
            <v>22.8</v>
          </cell>
          <cell r="E12">
            <v>68.625</v>
          </cell>
          <cell r="F12">
            <v>99</v>
          </cell>
          <cell r="G12">
            <v>33</v>
          </cell>
          <cell r="H12">
            <v>13.68</v>
          </cell>
          <cell r="I12" t="str">
            <v>S</v>
          </cell>
          <cell r="J12">
            <v>44.28</v>
          </cell>
          <cell r="K12">
            <v>0</v>
          </cell>
        </row>
        <row r="13">
          <cell r="B13">
            <v>28.337500000000002</v>
          </cell>
          <cell r="C13">
            <v>35.9</v>
          </cell>
          <cell r="D13">
            <v>23.9</v>
          </cell>
          <cell r="E13">
            <v>65.458333333333329</v>
          </cell>
          <cell r="F13">
            <v>95</v>
          </cell>
          <cell r="G13">
            <v>33</v>
          </cell>
          <cell r="H13">
            <v>13.32</v>
          </cell>
          <cell r="I13" t="str">
            <v>L</v>
          </cell>
          <cell r="J13">
            <v>36</v>
          </cell>
          <cell r="K13">
            <v>0</v>
          </cell>
        </row>
        <row r="14">
          <cell r="B14">
            <v>23.833333333333329</v>
          </cell>
          <cell r="C14">
            <v>28.6</v>
          </cell>
          <cell r="D14">
            <v>21.5</v>
          </cell>
          <cell r="E14">
            <v>84.875</v>
          </cell>
          <cell r="F14">
            <v>100</v>
          </cell>
          <cell r="G14">
            <v>60</v>
          </cell>
          <cell r="H14">
            <v>11.879999999999999</v>
          </cell>
          <cell r="I14" t="str">
            <v>O</v>
          </cell>
          <cell r="J14">
            <v>35.28</v>
          </cell>
          <cell r="K14">
            <v>0</v>
          </cell>
        </row>
        <row r="15">
          <cell r="B15">
            <v>23.237499999999997</v>
          </cell>
          <cell r="C15">
            <v>31.3</v>
          </cell>
          <cell r="D15">
            <v>20.5</v>
          </cell>
          <cell r="E15">
            <v>92.041666666666671</v>
          </cell>
          <cell r="F15">
            <v>100</v>
          </cell>
          <cell r="G15">
            <v>57</v>
          </cell>
          <cell r="H15">
            <v>27</v>
          </cell>
          <cell r="I15" t="str">
            <v>O</v>
          </cell>
          <cell r="J15">
            <v>48.6</v>
          </cell>
          <cell r="K15">
            <v>0</v>
          </cell>
        </row>
        <row r="16">
          <cell r="B16">
            <v>22.900000000000002</v>
          </cell>
          <cell r="C16">
            <v>28.7</v>
          </cell>
          <cell r="D16">
            <v>20.7</v>
          </cell>
          <cell r="E16">
            <v>91.166666666666671</v>
          </cell>
          <cell r="F16">
            <v>100</v>
          </cell>
          <cell r="G16">
            <v>64</v>
          </cell>
          <cell r="H16">
            <v>16.559999999999999</v>
          </cell>
          <cell r="I16" t="str">
            <v>O</v>
          </cell>
          <cell r="J16">
            <v>40.680000000000007</v>
          </cell>
          <cell r="K16">
            <v>0</v>
          </cell>
        </row>
        <row r="17">
          <cell r="B17">
            <v>23.520833333333329</v>
          </cell>
          <cell r="C17">
            <v>32.700000000000003</v>
          </cell>
          <cell r="D17">
            <v>18.899999999999999</v>
          </cell>
          <cell r="E17">
            <v>88.666666666666671</v>
          </cell>
          <cell r="F17">
            <v>100</v>
          </cell>
          <cell r="G17">
            <v>53</v>
          </cell>
          <cell r="H17">
            <v>24.48</v>
          </cell>
          <cell r="I17" t="str">
            <v>SE</v>
          </cell>
          <cell r="J17">
            <v>48.96</v>
          </cell>
          <cell r="K17">
            <v>0</v>
          </cell>
        </row>
        <row r="18">
          <cell r="B18">
            <v>26.508333333333329</v>
          </cell>
          <cell r="C18">
            <v>35.799999999999997</v>
          </cell>
          <cell r="D18">
            <v>21.2</v>
          </cell>
          <cell r="E18">
            <v>74.666666666666671</v>
          </cell>
          <cell r="F18">
            <v>100</v>
          </cell>
          <cell r="G18">
            <v>34</v>
          </cell>
          <cell r="H18">
            <v>13.32</v>
          </cell>
          <cell r="I18" t="str">
            <v>L</v>
          </cell>
          <cell r="J18">
            <v>50.04</v>
          </cell>
          <cell r="K18">
            <v>0</v>
          </cell>
        </row>
        <row r="19">
          <cell r="B19">
            <v>23.816666666666666</v>
          </cell>
          <cell r="C19">
            <v>26</v>
          </cell>
          <cell r="D19">
            <v>22.8</v>
          </cell>
          <cell r="E19">
            <v>90.5</v>
          </cell>
          <cell r="F19">
            <v>100</v>
          </cell>
          <cell r="G19">
            <v>70</v>
          </cell>
          <cell r="H19">
            <v>5.4</v>
          </cell>
          <cell r="I19" t="str">
            <v>SE</v>
          </cell>
          <cell r="J19">
            <v>21.96</v>
          </cell>
          <cell r="K19">
            <v>0</v>
          </cell>
        </row>
        <row r="20">
          <cell r="B20">
            <v>25.525000000000002</v>
          </cell>
          <cell r="C20">
            <v>30.3</v>
          </cell>
          <cell r="D20">
            <v>22.8</v>
          </cell>
          <cell r="E20">
            <v>79.416666666666671</v>
          </cell>
          <cell r="F20">
            <v>100</v>
          </cell>
          <cell r="G20">
            <v>58</v>
          </cell>
          <cell r="H20">
            <v>19.079999999999998</v>
          </cell>
          <cell r="I20" t="str">
            <v>SE</v>
          </cell>
          <cell r="J20">
            <v>47.519999999999996</v>
          </cell>
          <cell r="K20">
            <v>0</v>
          </cell>
        </row>
        <row r="21">
          <cell r="B21">
            <v>25.895833333333332</v>
          </cell>
          <cell r="C21">
            <v>33.6</v>
          </cell>
          <cell r="D21">
            <v>20.6</v>
          </cell>
          <cell r="E21">
            <v>78.125</v>
          </cell>
          <cell r="F21">
            <v>100</v>
          </cell>
          <cell r="G21">
            <v>39</v>
          </cell>
          <cell r="H21">
            <v>11.879999999999999</v>
          </cell>
          <cell r="I21" t="str">
            <v>SO</v>
          </cell>
          <cell r="J21">
            <v>24.840000000000003</v>
          </cell>
          <cell r="K21">
            <v>0</v>
          </cell>
        </row>
        <row r="22">
          <cell r="B22">
            <v>28.091666666666672</v>
          </cell>
          <cell r="C22">
            <v>36.4</v>
          </cell>
          <cell r="D22">
            <v>22.3</v>
          </cell>
          <cell r="E22">
            <v>68</v>
          </cell>
          <cell r="F22">
            <v>100</v>
          </cell>
          <cell r="G22">
            <v>32</v>
          </cell>
          <cell r="H22">
            <v>18.36</v>
          </cell>
          <cell r="I22" t="str">
            <v>SE</v>
          </cell>
          <cell r="J22">
            <v>58.680000000000007</v>
          </cell>
          <cell r="K22">
            <v>0</v>
          </cell>
        </row>
        <row r="23">
          <cell r="B23">
            <v>27.249999999999996</v>
          </cell>
          <cell r="C23">
            <v>36.700000000000003</v>
          </cell>
          <cell r="D23">
            <v>21.7</v>
          </cell>
          <cell r="E23">
            <v>69.75</v>
          </cell>
          <cell r="F23">
            <v>99</v>
          </cell>
          <cell r="G23">
            <v>31</v>
          </cell>
          <cell r="H23">
            <v>18</v>
          </cell>
          <cell r="I23" t="str">
            <v>L</v>
          </cell>
          <cell r="J23">
            <v>49.32</v>
          </cell>
          <cell r="K23">
            <v>0</v>
          </cell>
        </row>
        <row r="24">
          <cell r="B24">
            <v>26.791666666666661</v>
          </cell>
          <cell r="C24">
            <v>34.299999999999997</v>
          </cell>
          <cell r="D24">
            <v>23</v>
          </cell>
          <cell r="E24">
            <v>76.375</v>
          </cell>
          <cell r="F24">
            <v>99</v>
          </cell>
          <cell r="G24">
            <v>41</v>
          </cell>
          <cell r="H24">
            <v>12.24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25.316666666666666</v>
          </cell>
          <cell r="C25">
            <v>33.1</v>
          </cell>
          <cell r="D25">
            <v>21.4</v>
          </cell>
          <cell r="E25">
            <v>82.791666666666671</v>
          </cell>
          <cell r="F25">
            <v>100</v>
          </cell>
          <cell r="G25">
            <v>43</v>
          </cell>
          <cell r="H25">
            <v>9.7200000000000006</v>
          </cell>
          <cell r="I25" t="str">
            <v>SE</v>
          </cell>
          <cell r="J25">
            <v>41.4</v>
          </cell>
          <cell r="K25">
            <v>0</v>
          </cell>
        </row>
        <row r="26">
          <cell r="B26">
            <v>27.374999999999996</v>
          </cell>
          <cell r="C26">
            <v>34.200000000000003</v>
          </cell>
          <cell r="D26">
            <v>22.5</v>
          </cell>
          <cell r="E26">
            <v>76.666666666666671</v>
          </cell>
          <cell r="F26">
            <v>100</v>
          </cell>
          <cell r="G26">
            <v>40</v>
          </cell>
          <cell r="H26">
            <v>9.7200000000000006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29.154166666666672</v>
          </cell>
          <cell r="C27">
            <v>35.1</v>
          </cell>
          <cell r="D27">
            <v>23.7</v>
          </cell>
          <cell r="E27">
            <v>67.5</v>
          </cell>
          <cell r="F27">
            <v>99</v>
          </cell>
          <cell r="G27">
            <v>39</v>
          </cell>
          <cell r="H27">
            <v>20.16</v>
          </cell>
          <cell r="I27" t="str">
            <v>SE</v>
          </cell>
          <cell r="J27">
            <v>42.480000000000004</v>
          </cell>
          <cell r="K27">
            <v>0</v>
          </cell>
        </row>
        <row r="28">
          <cell r="B28">
            <v>27.733333333333334</v>
          </cell>
          <cell r="C28">
            <v>36.6</v>
          </cell>
          <cell r="D28">
            <v>23.7</v>
          </cell>
          <cell r="E28">
            <v>74.5</v>
          </cell>
          <cell r="F28">
            <v>98</v>
          </cell>
          <cell r="G28">
            <v>35</v>
          </cell>
          <cell r="H28">
            <v>21.240000000000002</v>
          </cell>
          <cell r="I28" t="str">
            <v>L</v>
          </cell>
          <cell r="J28">
            <v>50.04</v>
          </cell>
          <cell r="K28">
            <v>0</v>
          </cell>
        </row>
        <row r="29">
          <cell r="B29">
            <v>28.212500000000002</v>
          </cell>
          <cell r="C29">
            <v>36.4</v>
          </cell>
          <cell r="D29">
            <v>22.9</v>
          </cell>
          <cell r="E29">
            <v>74.583333333333329</v>
          </cell>
          <cell r="F29">
            <v>100</v>
          </cell>
          <cell r="G29">
            <v>34</v>
          </cell>
          <cell r="H29">
            <v>14.4</v>
          </cell>
          <cell r="I29" t="str">
            <v>NO</v>
          </cell>
          <cell r="J29">
            <v>34.92</v>
          </cell>
          <cell r="K29">
            <v>0</v>
          </cell>
        </row>
        <row r="30">
          <cell r="B30">
            <v>25.870833333333337</v>
          </cell>
          <cell r="C30">
            <v>33.4</v>
          </cell>
          <cell r="D30">
            <v>22.9</v>
          </cell>
          <cell r="E30">
            <v>84.791666666666671</v>
          </cell>
          <cell r="F30">
            <v>100</v>
          </cell>
          <cell r="G30">
            <v>49</v>
          </cell>
          <cell r="H30">
            <v>30.6</v>
          </cell>
          <cell r="I30" t="str">
            <v>SO</v>
          </cell>
          <cell r="J30">
            <v>65.160000000000011</v>
          </cell>
          <cell r="K30">
            <v>0</v>
          </cell>
        </row>
        <row r="31">
          <cell r="B31">
            <v>26.729166666666661</v>
          </cell>
          <cell r="C31">
            <v>33.200000000000003</v>
          </cell>
          <cell r="D31">
            <v>23.6</v>
          </cell>
          <cell r="E31">
            <v>79.875</v>
          </cell>
          <cell r="F31">
            <v>100</v>
          </cell>
          <cell r="G31">
            <v>41</v>
          </cell>
          <cell r="H31">
            <v>6.12</v>
          </cell>
          <cell r="I31" t="str">
            <v>O</v>
          </cell>
          <cell r="J31">
            <v>19.440000000000001</v>
          </cell>
          <cell r="K31">
            <v>0</v>
          </cell>
        </row>
        <row r="32">
          <cell r="B32">
            <v>28.012499999999999</v>
          </cell>
          <cell r="C32">
            <v>35.700000000000003</v>
          </cell>
          <cell r="D32">
            <v>24.1</v>
          </cell>
          <cell r="E32">
            <v>64.833333333333329</v>
          </cell>
          <cell r="F32">
            <v>83</v>
          </cell>
          <cell r="G32">
            <v>33</v>
          </cell>
          <cell r="H32">
            <v>11.879999999999999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25.904166666666672</v>
          </cell>
          <cell r="C33">
            <v>31.9</v>
          </cell>
          <cell r="D33">
            <v>22.8</v>
          </cell>
          <cell r="E33">
            <v>80.125</v>
          </cell>
          <cell r="F33">
            <v>100</v>
          </cell>
          <cell r="G33">
            <v>47</v>
          </cell>
          <cell r="H33">
            <v>10.8</v>
          </cell>
          <cell r="I33" t="str">
            <v>L</v>
          </cell>
          <cell r="J33">
            <v>29.880000000000003</v>
          </cell>
          <cell r="K33">
            <v>0</v>
          </cell>
        </row>
        <row r="34">
          <cell r="B34">
            <v>26.912499999999998</v>
          </cell>
          <cell r="C34">
            <v>32.4</v>
          </cell>
          <cell r="D34">
            <v>23.2</v>
          </cell>
          <cell r="E34">
            <v>75.458333333333329</v>
          </cell>
          <cell r="F34">
            <v>97</v>
          </cell>
          <cell r="G34">
            <v>51</v>
          </cell>
          <cell r="H34">
            <v>14.76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B35">
            <v>24.879166666666666</v>
          </cell>
          <cell r="C35">
            <v>31.6</v>
          </cell>
          <cell r="D35">
            <v>22.7</v>
          </cell>
          <cell r="E35">
            <v>85.875</v>
          </cell>
          <cell r="F35">
            <v>100</v>
          </cell>
          <cell r="G35">
            <v>54</v>
          </cell>
          <cell r="H35">
            <v>13.32</v>
          </cell>
          <cell r="I35" t="str">
            <v>SE</v>
          </cell>
          <cell r="J35">
            <v>50.76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0.2</v>
          </cell>
        </row>
      </sheetData>
      <sheetData sheetId="11">
        <row r="5">
          <cell r="B5">
            <v>25.529166666666669</v>
          </cell>
          <cell r="C5">
            <v>33.6</v>
          </cell>
          <cell r="D5">
            <v>20.6</v>
          </cell>
          <cell r="E5">
            <v>74.166666666666671</v>
          </cell>
          <cell r="F5">
            <v>94</v>
          </cell>
          <cell r="G5">
            <v>36</v>
          </cell>
          <cell r="H5">
            <v>20.52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23.375</v>
          </cell>
          <cell r="C6">
            <v>27.6</v>
          </cell>
          <cell r="D6">
            <v>20.7</v>
          </cell>
          <cell r="E6">
            <v>81.833333333333329</v>
          </cell>
          <cell r="F6">
            <v>94</v>
          </cell>
          <cell r="G6">
            <v>58</v>
          </cell>
          <cell r="H6">
            <v>21.240000000000002</v>
          </cell>
          <cell r="I6" t="str">
            <v>NE</v>
          </cell>
          <cell r="J6">
            <v>33.480000000000004</v>
          </cell>
          <cell r="K6">
            <v>6.6000000000000005</v>
          </cell>
        </row>
        <row r="7">
          <cell r="B7">
            <v>26.025000000000002</v>
          </cell>
          <cell r="C7">
            <v>33.4</v>
          </cell>
          <cell r="D7">
            <v>20.8</v>
          </cell>
          <cell r="E7">
            <v>69.041666666666671</v>
          </cell>
          <cell r="F7">
            <v>93</v>
          </cell>
          <cell r="G7">
            <v>35</v>
          </cell>
          <cell r="H7">
            <v>18</v>
          </cell>
          <cell r="I7" t="str">
            <v>NE</v>
          </cell>
          <cell r="J7">
            <v>39.24</v>
          </cell>
          <cell r="K7">
            <v>0</v>
          </cell>
        </row>
        <row r="8">
          <cell r="B8">
            <v>26.062500000000004</v>
          </cell>
          <cell r="C8">
            <v>33.700000000000003</v>
          </cell>
          <cell r="D8">
            <v>20.399999999999999</v>
          </cell>
          <cell r="E8">
            <v>64.916666666666671</v>
          </cell>
          <cell r="F8">
            <v>93</v>
          </cell>
          <cell r="G8">
            <v>32</v>
          </cell>
          <cell r="H8">
            <v>23.040000000000003</v>
          </cell>
          <cell r="I8" t="str">
            <v>NE</v>
          </cell>
          <cell r="J8">
            <v>46.800000000000004</v>
          </cell>
          <cell r="K8">
            <v>2.4</v>
          </cell>
        </row>
        <row r="9">
          <cell r="B9">
            <v>22.866666666666664</v>
          </cell>
          <cell r="C9">
            <v>31</v>
          </cell>
          <cell r="D9">
            <v>18.5</v>
          </cell>
          <cell r="E9">
            <v>75.916666666666671</v>
          </cell>
          <cell r="F9">
            <v>91</v>
          </cell>
          <cell r="G9">
            <v>50</v>
          </cell>
          <cell r="H9">
            <v>33.480000000000004</v>
          </cell>
          <cell r="I9" t="str">
            <v>NO</v>
          </cell>
          <cell r="J9">
            <v>68.039999999999992</v>
          </cell>
          <cell r="K9">
            <v>0.8</v>
          </cell>
        </row>
        <row r="10">
          <cell r="B10">
            <v>22.433333333333334</v>
          </cell>
          <cell r="C10">
            <v>27.8</v>
          </cell>
          <cell r="D10">
            <v>19</v>
          </cell>
          <cell r="E10">
            <v>81.875</v>
          </cell>
          <cell r="F10">
            <v>96</v>
          </cell>
          <cell r="G10">
            <v>57</v>
          </cell>
          <cell r="H10">
            <v>19.8</v>
          </cell>
          <cell r="I10" t="str">
            <v>O</v>
          </cell>
          <cell r="J10">
            <v>30.96</v>
          </cell>
          <cell r="K10">
            <v>13</v>
          </cell>
        </row>
        <row r="11">
          <cell r="B11">
            <v>23.979166666666668</v>
          </cell>
          <cell r="C11">
            <v>30</v>
          </cell>
          <cell r="D11">
            <v>20.100000000000001</v>
          </cell>
          <cell r="E11">
            <v>77.833333333333329</v>
          </cell>
          <cell r="F11">
            <v>96</v>
          </cell>
          <cell r="G11">
            <v>52</v>
          </cell>
          <cell r="H11">
            <v>19.8</v>
          </cell>
          <cell r="I11" t="str">
            <v>NO</v>
          </cell>
          <cell r="J11">
            <v>33.840000000000003</v>
          </cell>
          <cell r="K11">
            <v>0</v>
          </cell>
        </row>
        <row r="12">
          <cell r="B12">
            <v>24.679166666666671</v>
          </cell>
          <cell r="C12">
            <v>33</v>
          </cell>
          <cell r="D12">
            <v>20</v>
          </cell>
          <cell r="E12">
            <v>74.791666666666671</v>
          </cell>
          <cell r="F12">
            <v>95</v>
          </cell>
          <cell r="G12">
            <v>40</v>
          </cell>
          <cell r="H12">
            <v>21.6</v>
          </cell>
          <cell r="I12" t="str">
            <v>NE</v>
          </cell>
          <cell r="J12">
            <v>50.4</v>
          </cell>
          <cell r="K12">
            <v>30.2</v>
          </cell>
        </row>
        <row r="13">
          <cell r="B13">
            <v>24.754166666666663</v>
          </cell>
          <cell r="C13">
            <v>30.7</v>
          </cell>
          <cell r="D13">
            <v>20.5</v>
          </cell>
          <cell r="E13">
            <v>75.166666666666671</v>
          </cell>
          <cell r="F13">
            <v>95</v>
          </cell>
          <cell r="G13">
            <v>45</v>
          </cell>
          <cell r="H13">
            <v>22.32</v>
          </cell>
          <cell r="I13" t="str">
            <v>NE</v>
          </cell>
          <cell r="J13">
            <v>36</v>
          </cell>
          <cell r="K13">
            <v>1.8</v>
          </cell>
        </row>
        <row r="14">
          <cell r="B14">
            <v>24.674999999999997</v>
          </cell>
          <cell r="C14">
            <v>31.5</v>
          </cell>
          <cell r="D14">
            <v>21</v>
          </cell>
          <cell r="E14">
            <v>76.333333333333329</v>
          </cell>
          <cell r="F14">
            <v>94</v>
          </cell>
          <cell r="G14">
            <v>48</v>
          </cell>
          <cell r="H14">
            <v>28.44</v>
          </cell>
          <cell r="I14" t="str">
            <v>NO</v>
          </cell>
          <cell r="J14">
            <v>50.04</v>
          </cell>
          <cell r="K14">
            <v>3</v>
          </cell>
        </row>
        <row r="15">
          <cell r="B15">
            <v>24.650000000000006</v>
          </cell>
          <cell r="C15">
            <v>32.200000000000003</v>
          </cell>
          <cell r="D15">
            <v>19.899999999999999</v>
          </cell>
          <cell r="E15">
            <v>75.083333333333329</v>
          </cell>
          <cell r="F15">
            <v>94</v>
          </cell>
          <cell r="G15">
            <v>40</v>
          </cell>
          <cell r="H15">
            <v>23.400000000000002</v>
          </cell>
          <cell r="I15" t="str">
            <v>NE</v>
          </cell>
          <cell r="J15">
            <v>39.24</v>
          </cell>
          <cell r="K15">
            <v>5.8000000000000007</v>
          </cell>
        </row>
        <row r="16">
          <cell r="B16">
            <v>24.974999999999998</v>
          </cell>
          <cell r="C16">
            <v>33.9</v>
          </cell>
          <cell r="D16">
            <v>19.600000000000001</v>
          </cell>
          <cell r="E16">
            <v>72.541666666666671</v>
          </cell>
          <cell r="F16">
            <v>96</v>
          </cell>
          <cell r="G16">
            <v>39</v>
          </cell>
          <cell r="H16">
            <v>35.28</v>
          </cell>
          <cell r="I16" t="str">
            <v>NE</v>
          </cell>
          <cell r="J16">
            <v>53.28</v>
          </cell>
          <cell r="K16">
            <v>7.6</v>
          </cell>
        </row>
        <row r="17">
          <cell r="B17">
            <v>22.279166666666669</v>
          </cell>
          <cell r="C17">
            <v>28.3</v>
          </cell>
          <cell r="D17">
            <v>19.7</v>
          </cell>
          <cell r="E17">
            <v>82.375</v>
          </cell>
          <cell r="F17">
            <v>94</v>
          </cell>
          <cell r="G17">
            <v>61</v>
          </cell>
          <cell r="H17">
            <v>41.4</v>
          </cell>
          <cell r="I17" t="str">
            <v>NE</v>
          </cell>
          <cell r="J17">
            <v>63.72</v>
          </cell>
          <cell r="K17">
            <v>2.8000000000000003</v>
          </cell>
        </row>
        <row r="18">
          <cell r="B18">
            <v>24.841666666666669</v>
          </cell>
          <cell r="C18">
            <v>32.6</v>
          </cell>
          <cell r="D18">
            <v>20.6</v>
          </cell>
          <cell r="E18">
            <v>70.625</v>
          </cell>
          <cell r="F18">
            <v>88</v>
          </cell>
          <cell r="G18">
            <v>40</v>
          </cell>
          <cell r="H18">
            <v>26.64</v>
          </cell>
          <cell r="I18" t="str">
            <v>NE</v>
          </cell>
          <cell r="J18">
            <v>75.239999999999995</v>
          </cell>
          <cell r="K18">
            <v>12.4</v>
          </cell>
        </row>
        <row r="19">
          <cell r="B19">
            <v>23.129166666666666</v>
          </cell>
          <cell r="C19">
            <v>31.4</v>
          </cell>
          <cell r="D19">
            <v>19.3</v>
          </cell>
          <cell r="E19">
            <v>80.708333333333329</v>
          </cell>
          <cell r="F19">
            <v>96</v>
          </cell>
          <cell r="G19">
            <v>45</v>
          </cell>
          <cell r="H19">
            <v>33.840000000000003</v>
          </cell>
          <cell r="I19" t="str">
            <v>NE</v>
          </cell>
          <cell r="J19">
            <v>57.24</v>
          </cell>
          <cell r="K19">
            <v>38.800000000000004</v>
          </cell>
        </row>
        <row r="20">
          <cell r="B20">
            <v>23.483333333333334</v>
          </cell>
          <cell r="C20">
            <v>32.1</v>
          </cell>
          <cell r="D20">
            <v>19.7</v>
          </cell>
          <cell r="E20">
            <v>78.666666666666671</v>
          </cell>
          <cell r="F20">
            <v>95</v>
          </cell>
          <cell r="G20">
            <v>34</v>
          </cell>
          <cell r="H20">
            <v>17.64</v>
          </cell>
          <cell r="I20" t="str">
            <v>L</v>
          </cell>
          <cell r="J20">
            <v>25.56</v>
          </cell>
          <cell r="K20">
            <v>0.4</v>
          </cell>
        </row>
        <row r="21">
          <cell r="B21">
            <v>24.220833333333331</v>
          </cell>
          <cell r="C21">
            <v>33.5</v>
          </cell>
          <cell r="D21">
            <v>20.3</v>
          </cell>
          <cell r="E21">
            <v>72.5</v>
          </cell>
          <cell r="F21">
            <v>90</v>
          </cell>
          <cell r="G21">
            <v>34</v>
          </cell>
          <cell r="H21">
            <v>25.56</v>
          </cell>
          <cell r="I21" t="str">
            <v>NE</v>
          </cell>
          <cell r="J21">
            <v>52.56</v>
          </cell>
          <cell r="K21">
            <v>2.8</v>
          </cell>
        </row>
        <row r="22">
          <cell r="B22">
            <v>23.745833333333337</v>
          </cell>
          <cell r="C22">
            <v>32.1</v>
          </cell>
          <cell r="D22">
            <v>20.100000000000001</v>
          </cell>
          <cell r="E22">
            <v>75.333333333333329</v>
          </cell>
          <cell r="F22">
            <v>90</v>
          </cell>
          <cell r="G22">
            <v>45</v>
          </cell>
          <cell r="H22">
            <v>23.040000000000003</v>
          </cell>
          <cell r="I22" t="str">
            <v>NE</v>
          </cell>
          <cell r="J22">
            <v>53.28</v>
          </cell>
          <cell r="K22">
            <v>9.3999999999999986</v>
          </cell>
        </row>
        <row r="23">
          <cell r="B23">
            <v>23.966666666666669</v>
          </cell>
          <cell r="C23">
            <v>33.200000000000003</v>
          </cell>
          <cell r="D23">
            <v>20.399999999999999</v>
          </cell>
          <cell r="E23">
            <v>75.541666666666671</v>
          </cell>
          <cell r="F23">
            <v>94</v>
          </cell>
          <cell r="G23">
            <v>40</v>
          </cell>
          <cell r="H23">
            <v>34.200000000000003</v>
          </cell>
          <cell r="I23" t="str">
            <v>NE</v>
          </cell>
          <cell r="J23">
            <v>55.800000000000004</v>
          </cell>
          <cell r="K23">
            <v>12.2</v>
          </cell>
        </row>
        <row r="24">
          <cell r="B24">
            <v>22.858333333333324</v>
          </cell>
          <cell r="C24">
            <v>29</v>
          </cell>
          <cell r="D24">
            <v>20</v>
          </cell>
          <cell r="E24">
            <v>84.791666666666671</v>
          </cell>
          <cell r="F24">
            <v>95</v>
          </cell>
          <cell r="G24">
            <v>58</v>
          </cell>
          <cell r="H24">
            <v>22.68</v>
          </cell>
          <cell r="I24" t="str">
            <v>NE</v>
          </cell>
          <cell r="J24">
            <v>36.36</v>
          </cell>
          <cell r="K24">
            <v>19</v>
          </cell>
        </row>
        <row r="25">
          <cell r="B25">
            <v>23.845833333333331</v>
          </cell>
          <cell r="C25">
            <v>31.8</v>
          </cell>
          <cell r="D25">
            <v>19.899999999999999</v>
          </cell>
          <cell r="E25">
            <v>78.25</v>
          </cell>
          <cell r="F25">
            <v>92</v>
          </cell>
          <cell r="G25">
            <v>44</v>
          </cell>
          <cell r="H25">
            <v>18</v>
          </cell>
          <cell r="I25" t="str">
            <v>NE</v>
          </cell>
          <cell r="J25">
            <v>64.08</v>
          </cell>
          <cell r="K25">
            <v>5.2</v>
          </cell>
        </row>
        <row r="26">
          <cell r="B26">
            <v>25.400000000000002</v>
          </cell>
          <cell r="C26">
            <v>32.299999999999997</v>
          </cell>
          <cell r="D26">
            <v>20.8</v>
          </cell>
          <cell r="E26">
            <v>73.916666666666671</v>
          </cell>
          <cell r="F26">
            <v>94</v>
          </cell>
          <cell r="G26">
            <v>41</v>
          </cell>
          <cell r="H26">
            <v>22.32</v>
          </cell>
          <cell r="I26" t="str">
            <v>N</v>
          </cell>
          <cell r="J26">
            <v>35.28</v>
          </cell>
          <cell r="K26">
            <v>0</v>
          </cell>
        </row>
        <row r="27">
          <cell r="B27">
            <v>24.712500000000006</v>
          </cell>
          <cell r="C27">
            <v>33.1</v>
          </cell>
          <cell r="D27">
            <v>21</v>
          </cell>
          <cell r="E27">
            <v>78.333333333333329</v>
          </cell>
          <cell r="F27">
            <v>92</v>
          </cell>
          <cell r="G27">
            <v>43</v>
          </cell>
          <cell r="H27">
            <v>17.28</v>
          </cell>
          <cell r="I27" t="str">
            <v>N</v>
          </cell>
          <cell r="J27">
            <v>66.960000000000008</v>
          </cell>
          <cell r="K27">
            <v>19.799999999999997</v>
          </cell>
        </row>
        <row r="28">
          <cell r="B28">
            <v>24.945833333333329</v>
          </cell>
          <cell r="C28">
            <v>32.4</v>
          </cell>
          <cell r="D28">
            <v>20.9</v>
          </cell>
          <cell r="E28">
            <v>76.75</v>
          </cell>
          <cell r="F28">
            <v>94</v>
          </cell>
          <cell r="G28">
            <v>40</v>
          </cell>
          <cell r="H28">
            <v>26.64</v>
          </cell>
          <cell r="I28" t="str">
            <v>NE</v>
          </cell>
          <cell r="J28">
            <v>46.440000000000005</v>
          </cell>
          <cell r="K28">
            <v>1.8</v>
          </cell>
        </row>
        <row r="29">
          <cell r="B29">
            <v>26.266666666666666</v>
          </cell>
          <cell r="C29">
            <v>33.700000000000003</v>
          </cell>
          <cell r="D29">
            <v>20.9</v>
          </cell>
          <cell r="E29">
            <v>69.625</v>
          </cell>
          <cell r="F29">
            <v>93</v>
          </cell>
          <cell r="G29">
            <v>33</v>
          </cell>
          <cell r="H29">
            <v>19.440000000000001</v>
          </cell>
          <cell r="I29" t="str">
            <v>NE</v>
          </cell>
          <cell r="J29">
            <v>35.64</v>
          </cell>
          <cell r="K29">
            <v>0</v>
          </cell>
        </row>
        <row r="30">
          <cell r="B30">
            <v>23.745833333333337</v>
          </cell>
          <cell r="C30">
            <v>32.1</v>
          </cell>
          <cell r="D30">
            <v>20.5</v>
          </cell>
          <cell r="E30">
            <v>80.625</v>
          </cell>
          <cell r="F30">
            <v>95</v>
          </cell>
          <cell r="G30">
            <v>44</v>
          </cell>
          <cell r="H30">
            <v>21.240000000000002</v>
          </cell>
          <cell r="I30" t="str">
            <v>SE</v>
          </cell>
          <cell r="J30">
            <v>51.84</v>
          </cell>
          <cell r="K30">
            <v>12.4</v>
          </cell>
        </row>
        <row r="31">
          <cell r="B31">
            <v>24.450000000000003</v>
          </cell>
          <cell r="C31">
            <v>30.6</v>
          </cell>
          <cell r="D31">
            <v>20.8</v>
          </cell>
          <cell r="E31">
            <v>76.125</v>
          </cell>
          <cell r="F31">
            <v>92</v>
          </cell>
          <cell r="G31">
            <v>48</v>
          </cell>
          <cell r="H31">
            <v>20.16</v>
          </cell>
          <cell r="I31" t="str">
            <v>NE</v>
          </cell>
          <cell r="J31">
            <v>27</v>
          </cell>
          <cell r="K31">
            <v>0.4</v>
          </cell>
        </row>
        <row r="32">
          <cell r="B32">
            <v>24.399999999999995</v>
          </cell>
          <cell r="C32">
            <v>30.8</v>
          </cell>
          <cell r="D32">
            <v>19.8</v>
          </cell>
          <cell r="E32">
            <v>76.791666666666671</v>
          </cell>
          <cell r="F32">
            <v>93</v>
          </cell>
          <cell r="G32">
            <v>46</v>
          </cell>
          <cell r="H32">
            <v>28.8</v>
          </cell>
          <cell r="I32" t="str">
            <v>NE</v>
          </cell>
          <cell r="J32">
            <v>38.519999999999996</v>
          </cell>
          <cell r="K32">
            <v>9.7999999999999972</v>
          </cell>
        </row>
        <row r="33">
          <cell r="B33">
            <v>23.404166666666669</v>
          </cell>
          <cell r="C33">
            <v>28.3</v>
          </cell>
          <cell r="D33">
            <v>20.7</v>
          </cell>
          <cell r="E33">
            <v>82.75</v>
          </cell>
          <cell r="F33">
            <v>93</v>
          </cell>
          <cell r="G33">
            <v>57</v>
          </cell>
          <cell r="H33">
            <v>27.36</v>
          </cell>
          <cell r="I33" t="str">
            <v>N</v>
          </cell>
          <cell r="J33">
            <v>41.76</v>
          </cell>
          <cell r="K33">
            <v>16.2</v>
          </cell>
        </row>
        <row r="34">
          <cell r="B34">
            <v>23.741666666666671</v>
          </cell>
          <cell r="C34">
            <v>29.3</v>
          </cell>
          <cell r="D34">
            <v>21.1</v>
          </cell>
          <cell r="E34">
            <v>80.875</v>
          </cell>
          <cell r="F34">
            <v>90</v>
          </cell>
          <cell r="G34">
            <v>62</v>
          </cell>
          <cell r="H34">
            <v>25.56</v>
          </cell>
          <cell r="I34" t="str">
            <v>N</v>
          </cell>
          <cell r="J34">
            <v>42.12</v>
          </cell>
          <cell r="K34">
            <v>0</v>
          </cell>
        </row>
        <row r="35">
          <cell r="B35">
            <v>24.1875</v>
          </cell>
          <cell r="C35">
            <v>30.2</v>
          </cell>
          <cell r="D35">
            <v>21</v>
          </cell>
          <cell r="E35">
            <v>79.5</v>
          </cell>
          <cell r="F35">
            <v>93</v>
          </cell>
          <cell r="G35">
            <v>50</v>
          </cell>
          <cell r="H35">
            <v>20.16</v>
          </cell>
          <cell r="I35" t="str">
            <v>N</v>
          </cell>
          <cell r="J35">
            <v>50.04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2</v>
          </cell>
        </row>
      </sheetData>
      <sheetData sheetId="11">
        <row r="5">
          <cell r="B5">
            <v>28.520833333333339</v>
          </cell>
          <cell r="C5">
            <v>36.799999999999997</v>
          </cell>
          <cell r="D5">
            <v>22.7</v>
          </cell>
          <cell r="E5">
            <v>72.458333333333329</v>
          </cell>
          <cell r="F5">
            <v>95</v>
          </cell>
          <cell r="G5">
            <v>34</v>
          </cell>
          <cell r="H5">
            <v>9.7200000000000006</v>
          </cell>
          <cell r="I5" t="str">
            <v>SE</v>
          </cell>
          <cell r="J5">
            <v>25.92</v>
          </cell>
          <cell r="K5">
            <v>0</v>
          </cell>
        </row>
        <row r="6">
          <cell r="B6">
            <v>25.425000000000001</v>
          </cell>
          <cell r="C6">
            <v>29.3</v>
          </cell>
          <cell r="D6">
            <v>22.7</v>
          </cell>
          <cell r="E6">
            <v>82.333333333333329</v>
          </cell>
          <cell r="F6">
            <v>94</v>
          </cell>
          <cell r="G6">
            <v>62</v>
          </cell>
          <cell r="H6">
            <v>12.24</v>
          </cell>
          <cell r="I6" t="str">
            <v>L</v>
          </cell>
          <cell r="J6">
            <v>30.240000000000002</v>
          </cell>
          <cell r="K6">
            <v>9.8000000000000007</v>
          </cell>
        </row>
        <row r="7">
          <cell r="B7">
            <v>27.545833333333334</v>
          </cell>
          <cell r="C7">
            <v>35.9</v>
          </cell>
          <cell r="D7">
            <v>22.1</v>
          </cell>
          <cell r="E7">
            <v>74.291666666666671</v>
          </cell>
          <cell r="F7">
            <v>96</v>
          </cell>
          <cell r="G7">
            <v>34</v>
          </cell>
          <cell r="H7">
            <v>6.84</v>
          </cell>
          <cell r="I7" t="str">
            <v>L</v>
          </cell>
          <cell r="J7">
            <v>17.64</v>
          </cell>
          <cell r="K7">
            <v>0</v>
          </cell>
        </row>
        <row r="8">
          <cell r="B8">
            <v>27.729166666666671</v>
          </cell>
          <cell r="C8">
            <v>36.299999999999997</v>
          </cell>
          <cell r="D8">
            <v>23.3</v>
          </cell>
          <cell r="E8">
            <v>70.541666666666671</v>
          </cell>
          <cell r="F8">
            <v>93</v>
          </cell>
          <cell r="G8">
            <v>32</v>
          </cell>
          <cell r="H8">
            <v>13.68</v>
          </cell>
          <cell r="I8" t="str">
            <v>SE</v>
          </cell>
          <cell r="J8">
            <v>57.6</v>
          </cell>
          <cell r="K8">
            <v>0.2</v>
          </cell>
        </row>
        <row r="9">
          <cell r="B9">
            <v>25.020833333333339</v>
          </cell>
          <cell r="C9">
            <v>34.200000000000003</v>
          </cell>
          <cell r="D9">
            <v>20</v>
          </cell>
          <cell r="E9">
            <v>78.375</v>
          </cell>
          <cell r="F9">
            <v>95</v>
          </cell>
          <cell r="G9">
            <v>48</v>
          </cell>
          <cell r="H9">
            <v>12.24</v>
          </cell>
          <cell r="I9" t="str">
            <v>L</v>
          </cell>
          <cell r="J9">
            <v>52.92</v>
          </cell>
          <cell r="K9">
            <v>5.2</v>
          </cell>
        </row>
        <row r="10">
          <cell r="B10">
            <v>23.970833333333335</v>
          </cell>
          <cell r="C10">
            <v>28.2</v>
          </cell>
          <cell r="D10">
            <v>20.9</v>
          </cell>
          <cell r="E10">
            <v>82.916666666666671</v>
          </cell>
          <cell r="F10">
            <v>96</v>
          </cell>
          <cell r="G10">
            <v>63</v>
          </cell>
          <cell r="H10">
            <v>13.32</v>
          </cell>
          <cell r="I10" t="str">
            <v>O</v>
          </cell>
          <cell r="J10">
            <v>28.8</v>
          </cell>
          <cell r="K10">
            <v>10.799999999999997</v>
          </cell>
        </row>
        <row r="11">
          <cell r="B11">
            <v>26.079166666666666</v>
          </cell>
          <cell r="C11">
            <v>32.700000000000003</v>
          </cell>
          <cell r="D11">
            <v>21.9</v>
          </cell>
          <cell r="E11">
            <v>76.75</v>
          </cell>
          <cell r="F11">
            <v>96</v>
          </cell>
          <cell r="G11">
            <v>48</v>
          </cell>
          <cell r="H11">
            <v>12.96</v>
          </cell>
          <cell r="I11" t="str">
            <v>O</v>
          </cell>
          <cell r="J11">
            <v>23.400000000000002</v>
          </cell>
          <cell r="K11">
            <v>0.2</v>
          </cell>
        </row>
        <row r="12">
          <cell r="B12">
            <v>27.370833333333334</v>
          </cell>
          <cell r="C12">
            <v>35.200000000000003</v>
          </cell>
          <cell r="D12">
            <v>22.2</v>
          </cell>
          <cell r="E12">
            <v>75.458333333333329</v>
          </cell>
          <cell r="F12">
            <v>96</v>
          </cell>
          <cell r="G12">
            <v>42</v>
          </cell>
          <cell r="H12">
            <v>10.44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26.845833333333328</v>
          </cell>
          <cell r="C13">
            <v>34.5</v>
          </cell>
          <cell r="D13">
            <v>22.9</v>
          </cell>
          <cell r="E13">
            <v>75.416666666666671</v>
          </cell>
          <cell r="F13">
            <v>94</v>
          </cell>
          <cell r="G13">
            <v>40</v>
          </cell>
          <cell r="H13">
            <v>15.840000000000002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27.650000000000002</v>
          </cell>
          <cell r="C14">
            <v>34.299999999999997</v>
          </cell>
          <cell r="D14">
            <v>22.6</v>
          </cell>
          <cell r="E14">
            <v>73.125</v>
          </cell>
          <cell r="F14">
            <v>94</v>
          </cell>
          <cell r="G14">
            <v>48</v>
          </cell>
          <cell r="H14">
            <v>16.559999999999999</v>
          </cell>
          <cell r="I14" t="str">
            <v>NE</v>
          </cell>
          <cell r="J14">
            <v>42.84</v>
          </cell>
          <cell r="K14">
            <v>2.8</v>
          </cell>
        </row>
        <row r="15">
          <cell r="B15">
            <v>27.441666666666663</v>
          </cell>
          <cell r="C15">
            <v>35.5</v>
          </cell>
          <cell r="D15">
            <v>22</v>
          </cell>
          <cell r="E15">
            <v>73.375</v>
          </cell>
          <cell r="F15">
            <v>95</v>
          </cell>
          <cell r="G15">
            <v>40</v>
          </cell>
          <cell r="H15">
            <v>11.16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25.679166666666664</v>
          </cell>
          <cell r="C16">
            <v>36.4</v>
          </cell>
          <cell r="D16">
            <v>20.7</v>
          </cell>
          <cell r="E16">
            <v>81.416666666666671</v>
          </cell>
          <cell r="F16">
            <v>96</v>
          </cell>
          <cell r="G16">
            <v>42</v>
          </cell>
          <cell r="H16">
            <v>15.120000000000001</v>
          </cell>
          <cell r="I16" t="str">
            <v>L</v>
          </cell>
          <cell r="J16">
            <v>57.6</v>
          </cell>
          <cell r="K16">
            <v>35</v>
          </cell>
        </row>
        <row r="17">
          <cell r="B17">
            <v>26.75</v>
          </cell>
          <cell r="C17">
            <v>35.4</v>
          </cell>
          <cell r="D17">
            <v>20.6</v>
          </cell>
          <cell r="E17">
            <v>74.375</v>
          </cell>
          <cell r="F17">
            <v>96</v>
          </cell>
          <cell r="G17">
            <v>41</v>
          </cell>
          <cell r="H17">
            <v>14.4</v>
          </cell>
          <cell r="I17" t="str">
            <v>S</v>
          </cell>
          <cell r="J17">
            <v>35.28</v>
          </cell>
          <cell r="K17">
            <v>0.2</v>
          </cell>
        </row>
        <row r="18">
          <cell r="B18">
            <v>27.920833333333334</v>
          </cell>
          <cell r="C18">
            <v>35.9</v>
          </cell>
          <cell r="D18">
            <v>21.6</v>
          </cell>
          <cell r="E18">
            <v>69.208333333333329</v>
          </cell>
          <cell r="F18">
            <v>95</v>
          </cell>
          <cell r="G18">
            <v>36</v>
          </cell>
          <cell r="H18">
            <v>16.559999999999999</v>
          </cell>
          <cell r="I18" t="str">
            <v>L</v>
          </cell>
          <cell r="J18">
            <v>34.200000000000003</v>
          </cell>
          <cell r="K18">
            <v>0</v>
          </cell>
        </row>
        <row r="19">
          <cell r="B19">
            <v>25.766666666666676</v>
          </cell>
          <cell r="C19">
            <v>35.299999999999997</v>
          </cell>
          <cell r="D19">
            <v>22.8</v>
          </cell>
          <cell r="E19">
            <v>80.625</v>
          </cell>
          <cell r="F19">
            <v>95</v>
          </cell>
          <cell r="G19">
            <v>39</v>
          </cell>
          <cell r="H19">
            <v>17.64</v>
          </cell>
          <cell r="I19" t="str">
            <v>SE</v>
          </cell>
          <cell r="J19">
            <v>50.4</v>
          </cell>
          <cell r="K19">
            <v>14.600000000000001</v>
          </cell>
        </row>
        <row r="20">
          <cell r="B20">
            <v>26.382608695652177</v>
          </cell>
          <cell r="C20">
            <v>33.200000000000003</v>
          </cell>
          <cell r="D20">
            <v>22.1</v>
          </cell>
          <cell r="E20">
            <v>75.826086956521735</v>
          </cell>
          <cell r="F20">
            <v>96</v>
          </cell>
          <cell r="G20">
            <v>42</v>
          </cell>
          <cell r="H20">
            <v>8.2799999999999994</v>
          </cell>
          <cell r="I20" t="str">
            <v>L</v>
          </cell>
          <cell r="J20">
            <v>18.720000000000002</v>
          </cell>
          <cell r="K20">
            <v>14.600000000000001</v>
          </cell>
        </row>
        <row r="21">
          <cell r="B21">
            <v>27</v>
          </cell>
          <cell r="C21">
            <v>36.4</v>
          </cell>
          <cell r="D21">
            <v>21.4</v>
          </cell>
          <cell r="E21">
            <v>74.583333333333329</v>
          </cell>
          <cell r="F21">
            <v>93</v>
          </cell>
          <cell r="G21">
            <v>35</v>
          </cell>
          <cell r="H21">
            <v>12.6</v>
          </cell>
          <cell r="I21" t="str">
            <v>L</v>
          </cell>
          <cell r="J21">
            <v>36</v>
          </cell>
          <cell r="K21">
            <v>3.4</v>
          </cell>
        </row>
        <row r="22">
          <cell r="B22">
            <v>26.945833333333329</v>
          </cell>
          <cell r="C22">
            <v>36.6</v>
          </cell>
          <cell r="D22">
            <v>22</v>
          </cell>
          <cell r="E22">
            <v>73.875</v>
          </cell>
          <cell r="F22">
            <v>96</v>
          </cell>
          <cell r="G22">
            <v>36</v>
          </cell>
          <cell r="H22">
            <v>14.04</v>
          </cell>
          <cell r="I22" t="str">
            <v>L</v>
          </cell>
          <cell r="J22">
            <v>64.08</v>
          </cell>
          <cell r="K22">
            <v>0.2</v>
          </cell>
        </row>
        <row r="23">
          <cell r="B23">
            <v>26.833333333333329</v>
          </cell>
          <cell r="C23">
            <v>35</v>
          </cell>
          <cell r="D23">
            <v>22.1</v>
          </cell>
          <cell r="E23">
            <v>74.25</v>
          </cell>
          <cell r="F23">
            <v>94</v>
          </cell>
          <cell r="G23">
            <v>43</v>
          </cell>
          <cell r="H23">
            <v>18.720000000000002</v>
          </cell>
          <cell r="I23" t="str">
            <v>SE</v>
          </cell>
          <cell r="J23">
            <v>41.4</v>
          </cell>
          <cell r="K23">
            <v>0</v>
          </cell>
        </row>
        <row r="24">
          <cell r="B24">
            <v>25.779166666666665</v>
          </cell>
          <cell r="C24">
            <v>30.8</v>
          </cell>
          <cell r="D24">
            <v>21.8</v>
          </cell>
          <cell r="E24">
            <v>78.75</v>
          </cell>
          <cell r="F24">
            <v>95</v>
          </cell>
          <cell r="G24">
            <v>60</v>
          </cell>
          <cell r="H24">
            <v>13.68</v>
          </cell>
          <cell r="I24" t="str">
            <v>NE</v>
          </cell>
          <cell r="J24">
            <v>29.880000000000003</v>
          </cell>
          <cell r="K24">
            <v>2</v>
          </cell>
        </row>
        <row r="25">
          <cell r="B25">
            <v>27.641666666666666</v>
          </cell>
          <cell r="C25">
            <v>35.200000000000003</v>
          </cell>
          <cell r="D25">
            <v>22</v>
          </cell>
          <cell r="E25">
            <v>71.083333333333329</v>
          </cell>
          <cell r="F25">
            <v>95</v>
          </cell>
          <cell r="G25">
            <v>33</v>
          </cell>
          <cell r="H25">
            <v>19.079999999999998</v>
          </cell>
          <cell r="I25" t="str">
            <v>SE</v>
          </cell>
          <cell r="J25">
            <v>46.800000000000004</v>
          </cell>
          <cell r="K25">
            <v>0.4</v>
          </cell>
        </row>
        <row r="26">
          <cell r="B26">
            <v>27.708333333333332</v>
          </cell>
          <cell r="C26">
            <v>36</v>
          </cell>
          <cell r="D26">
            <v>23.2</v>
          </cell>
          <cell r="E26">
            <v>73.583333333333329</v>
          </cell>
          <cell r="F26">
            <v>96</v>
          </cell>
          <cell r="G26">
            <v>37</v>
          </cell>
          <cell r="H26">
            <v>12.6</v>
          </cell>
          <cell r="I26" t="str">
            <v>NO</v>
          </cell>
          <cell r="J26">
            <v>42.12</v>
          </cell>
          <cell r="K26">
            <v>0</v>
          </cell>
        </row>
        <row r="27">
          <cell r="B27">
            <v>28.974999999999998</v>
          </cell>
          <cell r="C27">
            <v>36.9</v>
          </cell>
          <cell r="D27">
            <v>23.4</v>
          </cell>
          <cell r="E27">
            <v>66.208333333333329</v>
          </cell>
          <cell r="F27">
            <v>94</v>
          </cell>
          <cell r="G27">
            <v>34</v>
          </cell>
          <cell r="H27">
            <v>11.879999999999999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27.170833333333334</v>
          </cell>
          <cell r="C28">
            <v>36.799999999999997</v>
          </cell>
          <cell r="D28">
            <v>22.9</v>
          </cell>
          <cell r="E28">
            <v>77</v>
          </cell>
          <cell r="F28">
            <v>95</v>
          </cell>
          <cell r="G28">
            <v>33</v>
          </cell>
          <cell r="H28">
            <v>16.2</v>
          </cell>
          <cell r="I28" t="str">
            <v>L</v>
          </cell>
          <cell r="J28">
            <v>47.16</v>
          </cell>
          <cell r="K28">
            <v>9.2000000000000011</v>
          </cell>
        </row>
        <row r="29">
          <cell r="B29">
            <v>27.479166666666661</v>
          </cell>
          <cell r="C29">
            <v>36.1</v>
          </cell>
          <cell r="D29">
            <v>23.4</v>
          </cell>
          <cell r="E29">
            <v>75.041666666666671</v>
          </cell>
          <cell r="F29">
            <v>94</v>
          </cell>
          <cell r="G29">
            <v>40</v>
          </cell>
          <cell r="H29">
            <v>15.48</v>
          </cell>
          <cell r="I29" t="str">
            <v>SE</v>
          </cell>
          <cell r="J29">
            <v>33.119999999999997</v>
          </cell>
          <cell r="K29">
            <v>1</v>
          </cell>
        </row>
        <row r="30">
          <cell r="B30">
            <v>27.558333333333334</v>
          </cell>
          <cell r="C30">
            <v>34.700000000000003</v>
          </cell>
          <cell r="D30">
            <v>23</v>
          </cell>
          <cell r="E30">
            <v>71.666666666666671</v>
          </cell>
          <cell r="F30">
            <v>94</v>
          </cell>
          <cell r="G30">
            <v>38</v>
          </cell>
          <cell r="H30">
            <v>8.2799999999999994</v>
          </cell>
          <cell r="I30" t="str">
            <v>S</v>
          </cell>
          <cell r="J30">
            <v>20.16</v>
          </cell>
          <cell r="K30">
            <v>0.2</v>
          </cell>
        </row>
        <row r="31">
          <cell r="B31">
            <v>26.5</v>
          </cell>
          <cell r="C31">
            <v>33.799999999999997</v>
          </cell>
          <cell r="D31">
            <v>22.9</v>
          </cell>
          <cell r="E31">
            <v>78.666666666666671</v>
          </cell>
          <cell r="F31">
            <v>94</v>
          </cell>
          <cell r="G31">
            <v>45</v>
          </cell>
          <cell r="H31">
            <v>15.48</v>
          </cell>
          <cell r="I31" t="str">
            <v>L</v>
          </cell>
          <cell r="J31">
            <v>64.08</v>
          </cell>
          <cell r="K31">
            <v>18.2</v>
          </cell>
        </row>
        <row r="32">
          <cell r="B32">
            <v>25.94583333333334</v>
          </cell>
          <cell r="C32">
            <v>33.299999999999997</v>
          </cell>
          <cell r="D32">
            <v>22.3</v>
          </cell>
          <cell r="E32">
            <v>81.875</v>
          </cell>
          <cell r="F32">
            <v>96</v>
          </cell>
          <cell r="G32">
            <v>51</v>
          </cell>
          <cell r="H32">
            <v>13.68</v>
          </cell>
          <cell r="I32" t="str">
            <v>L</v>
          </cell>
          <cell r="J32">
            <v>33.480000000000004</v>
          </cell>
          <cell r="K32">
            <v>50.2</v>
          </cell>
        </row>
        <row r="33">
          <cell r="B33">
            <v>25.150000000000002</v>
          </cell>
          <cell r="C33">
            <v>30.9</v>
          </cell>
          <cell r="D33">
            <v>22.2</v>
          </cell>
          <cell r="E33">
            <v>86.541666666666671</v>
          </cell>
          <cell r="F33">
            <v>95</v>
          </cell>
          <cell r="G33">
            <v>63</v>
          </cell>
          <cell r="H33">
            <v>15.840000000000002</v>
          </cell>
          <cell r="I33" t="str">
            <v>NE</v>
          </cell>
          <cell r="J33">
            <v>28.8</v>
          </cell>
          <cell r="K33">
            <v>25.400000000000002</v>
          </cell>
        </row>
        <row r="34">
          <cell r="B34">
            <v>26.837499999999995</v>
          </cell>
          <cell r="C34">
            <v>32.9</v>
          </cell>
          <cell r="D34">
            <v>22.9</v>
          </cell>
          <cell r="E34">
            <v>75.708333333333329</v>
          </cell>
          <cell r="F34">
            <v>95</v>
          </cell>
          <cell r="G34">
            <v>51</v>
          </cell>
          <cell r="H34">
            <v>18</v>
          </cell>
          <cell r="I34" t="str">
            <v>NO</v>
          </cell>
          <cell r="J34">
            <v>40.680000000000007</v>
          </cell>
          <cell r="K34">
            <v>0.4</v>
          </cell>
        </row>
        <row r="35">
          <cell r="B35">
            <v>26.8125</v>
          </cell>
          <cell r="C35">
            <v>33.799999999999997</v>
          </cell>
          <cell r="D35">
            <v>23.2</v>
          </cell>
          <cell r="E35">
            <v>78.208333333333329</v>
          </cell>
          <cell r="F35">
            <v>95</v>
          </cell>
          <cell r="G35">
            <v>48</v>
          </cell>
          <cell r="H35">
            <v>14.04</v>
          </cell>
          <cell r="I35" t="str">
            <v>NE</v>
          </cell>
          <cell r="J35">
            <v>36.72</v>
          </cell>
          <cell r="K35">
            <v>3</v>
          </cell>
        </row>
        <row r="36">
          <cell r="I36" t="str">
            <v>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24.116666666666671</v>
          </cell>
          <cell r="C5">
            <v>29.9</v>
          </cell>
          <cell r="D5">
            <v>21.5</v>
          </cell>
          <cell r="E5">
            <v>86</v>
          </cell>
          <cell r="F5">
            <v>95</v>
          </cell>
          <cell r="G5">
            <v>64</v>
          </cell>
          <cell r="H5">
            <v>13.68</v>
          </cell>
          <cell r="I5" t="str">
            <v>NE</v>
          </cell>
          <cell r="J5">
            <v>34.200000000000003</v>
          </cell>
          <cell r="K5">
            <v>0.6</v>
          </cell>
        </row>
        <row r="6">
          <cell r="B6">
            <v>24.666666666666668</v>
          </cell>
          <cell r="C6">
            <v>28.5</v>
          </cell>
          <cell r="D6">
            <v>22.1</v>
          </cell>
          <cell r="E6">
            <v>84</v>
          </cell>
          <cell r="F6">
            <v>96</v>
          </cell>
          <cell r="G6">
            <v>65</v>
          </cell>
          <cell r="H6">
            <v>15.120000000000001</v>
          </cell>
          <cell r="I6" t="str">
            <v>N</v>
          </cell>
          <cell r="J6">
            <v>30.96</v>
          </cell>
          <cell r="K6">
            <v>4</v>
          </cell>
        </row>
        <row r="7">
          <cell r="B7">
            <v>23.833333333333339</v>
          </cell>
          <cell r="C7">
            <v>29.7</v>
          </cell>
          <cell r="D7">
            <v>19.8</v>
          </cell>
          <cell r="E7">
            <v>85.666666666666671</v>
          </cell>
          <cell r="F7">
            <v>95</v>
          </cell>
          <cell r="G7">
            <v>66</v>
          </cell>
          <cell r="H7">
            <v>16.920000000000002</v>
          </cell>
          <cell r="I7" t="str">
            <v>N</v>
          </cell>
          <cell r="J7">
            <v>55.800000000000004</v>
          </cell>
          <cell r="K7">
            <v>5.2</v>
          </cell>
        </row>
        <row r="8">
          <cell r="B8">
            <v>22.613043478260867</v>
          </cell>
          <cell r="C8">
            <v>26.3</v>
          </cell>
          <cell r="D8">
            <v>18.5</v>
          </cell>
          <cell r="E8">
            <v>86.913043478260875</v>
          </cell>
          <cell r="F8">
            <v>96</v>
          </cell>
          <cell r="G8">
            <v>67</v>
          </cell>
          <cell r="H8">
            <v>28.44</v>
          </cell>
          <cell r="I8" t="str">
            <v>NE</v>
          </cell>
          <cell r="J8">
            <v>60.12</v>
          </cell>
          <cell r="K8">
            <v>25.6</v>
          </cell>
        </row>
        <row r="9">
          <cell r="B9">
            <v>19.633333333333329</v>
          </cell>
          <cell r="C9">
            <v>21.2</v>
          </cell>
          <cell r="D9">
            <v>17.899999999999999</v>
          </cell>
          <cell r="E9">
            <v>94.75</v>
          </cell>
          <cell r="F9">
            <v>97</v>
          </cell>
          <cell r="G9">
            <v>90</v>
          </cell>
          <cell r="H9">
            <v>16.2</v>
          </cell>
          <cell r="I9" t="str">
            <v>NE</v>
          </cell>
          <cell r="J9">
            <v>42.84</v>
          </cell>
          <cell r="K9">
            <v>30</v>
          </cell>
        </row>
        <row r="10">
          <cell r="B10">
            <v>21.862500000000001</v>
          </cell>
          <cell r="C10">
            <v>26.7</v>
          </cell>
          <cell r="D10">
            <v>19.3</v>
          </cell>
          <cell r="E10">
            <v>88.458333333333329</v>
          </cell>
          <cell r="F10">
            <v>97</v>
          </cell>
          <cell r="G10">
            <v>65</v>
          </cell>
          <cell r="H10">
            <v>9.7200000000000006</v>
          </cell>
          <cell r="I10" t="str">
            <v>SO</v>
          </cell>
          <cell r="J10">
            <v>23.759999999999998</v>
          </cell>
          <cell r="K10">
            <v>0</v>
          </cell>
        </row>
        <row r="11">
          <cell r="B11">
            <v>24.675000000000008</v>
          </cell>
          <cell r="C11">
            <v>30.1</v>
          </cell>
          <cell r="D11">
            <v>20.3</v>
          </cell>
          <cell r="E11">
            <v>75.958333333333329</v>
          </cell>
          <cell r="F11">
            <v>96</v>
          </cell>
          <cell r="G11">
            <v>50</v>
          </cell>
          <cell r="H11">
            <v>10.08</v>
          </cell>
          <cell r="I11" t="str">
            <v>N</v>
          </cell>
          <cell r="J11">
            <v>17.28</v>
          </cell>
          <cell r="K11">
            <v>0</v>
          </cell>
        </row>
        <row r="12">
          <cell r="B12">
            <v>27.095833333333331</v>
          </cell>
          <cell r="C12">
            <v>32.200000000000003</v>
          </cell>
          <cell r="D12">
            <v>21.4</v>
          </cell>
          <cell r="E12">
            <v>68.458333333333329</v>
          </cell>
          <cell r="F12">
            <v>87</v>
          </cell>
          <cell r="G12">
            <v>52</v>
          </cell>
          <cell r="H12">
            <v>13.68</v>
          </cell>
          <cell r="I12" t="str">
            <v>N</v>
          </cell>
          <cell r="J12">
            <v>29.880000000000003</v>
          </cell>
          <cell r="K12">
            <v>0</v>
          </cell>
        </row>
        <row r="13">
          <cell r="B13">
            <v>27.183333333333341</v>
          </cell>
          <cell r="C13">
            <v>32.200000000000003</v>
          </cell>
          <cell r="D13">
            <v>22.7</v>
          </cell>
          <cell r="E13">
            <v>76.375</v>
          </cell>
          <cell r="F13">
            <v>93</v>
          </cell>
          <cell r="G13">
            <v>55</v>
          </cell>
          <cell r="H13">
            <v>15.48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21.925000000000008</v>
          </cell>
          <cell r="C14">
            <v>26.3</v>
          </cell>
          <cell r="D14">
            <v>19.100000000000001</v>
          </cell>
          <cell r="E14">
            <v>88.916666666666671</v>
          </cell>
          <cell r="F14">
            <v>97</v>
          </cell>
          <cell r="G14">
            <v>74</v>
          </cell>
          <cell r="H14">
            <v>17.28</v>
          </cell>
          <cell r="I14" t="str">
            <v>N</v>
          </cell>
          <cell r="J14">
            <v>46.080000000000005</v>
          </cell>
          <cell r="K14">
            <v>90.6</v>
          </cell>
        </row>
        <row r="15">
          <cell r="B15">
            <v>23.849999999999998</v>
          </cell>
          <cell r="C15">
            <v>29.3</v>
          </cell>
          <cell r="D15">
            <v>20.7</v>
          </cell>
          <cell r="E15">
            <v>85.708333333333329</v>
          </cell>
          <cell r="F15">
            <v>97</v>
          </cell>
          <cell r="G15">
            <v>60</v>
          </cell>
          <cell r="H15">
            <v>13.68</v>
          </cell>
          <cell r="I15" t="str">
            <v>NE</v>
          </cell>
          <cell r="J15">
            <v>26.64</v>
          </cell>
          <cell r="K15">
            <v>2.6</v>
          </cell>
        </row>
        <row r="16">
          <cell r="B16">
            <v>20.412500000000005</v>
          </cell>
          <cell r="C16">
            <v>25.8</v>
          </cell>
          <cell r="D16">
            <v>18.100000000000001</v>
          </cell>
          <cell r="E16">
            <v>91.5</v>
          </cell>
          <cell r="F16">
            <v>96</v>
          </cell>
          <cell r="G16">
            <v>77</v>
          </cell>
          <cell r="H16">
            <v>21.96</v>
          </cell>
          <cell r="I16" t="str">
            <v>NE</v>
          </cell>
          <cell r="J16">
            <v>44.64</v>
          </cell>
          <cell r="K16">
            <v>65.8</v>
          </cell>
        </row>
        <row r="17">
          <cell r="B17">
            <v>24.154166666666669</v>
          </cell>
          <cell r="C17">
            <v>32.700000000000003</v>
          </cell>
          <cell r="D17">
            <v>18.8</v>
          </cell>
          <cell r="E17">
            <v>81.333333333333329</v>
          </cell>
          <cell r="F17">
            <v>96</v>
          </cell>
          <cell r="G17">
            <v>57</v>
          </cell>
          <cell r="H17">
            <v>18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26.329166666666666</v>
          </cell>
          <cell r="C18">
            <v>32.9</v>
          </cell>
          <cell r="D18">
            <v>21.1</v>
          </cell>
          <cell r="E18">
            <v>77.25</v>
          </cell>
          <cell r="F18">
            <v>95</v>
          </cell>
          <cell r="G18">
            <v>54</v>
          </cell>
          <cell r="H18">
            <v>18</v>
          </cell>
          <cell r="I18" t="str">
            <v>N</v>
          </cell>
          <cell r="J18">
            <v>39.6</v>
          </cell>
          <cell r="K18">
            <v>0</v>
          </cell>
        </row>
        <row r="19">
          <cell r="B19">
            <v>23.516666666666662</v>
          </cell>
          <cell r="C19">
            <v>27.4</v>
          </cell>
          <cell r="D19">
            <v>19.3</v>
          </cell>
          <cell r="E19">
            <v>84.083333333333329</v>
          </cell>
          <cell r="F19">
            <v>97</v>
          </cell>
          <cell r="G19">
            <v>66</v>
          </cell>
          <cell r="H19">
            <v>18.720000000000002</v>
          </cell>
          <cell r="I19" t="str">
            <v>S</v>
          </cell>
          <cell r="J19">
            <v>38.159999999999997</v>
          </cell>
          <cell r="K19">
            <v>15.4</v>
          </cell>
        </row>
        <row r="20">
          <cell r="B20">
            <v>25.824999999999999</v>
          </cell>
          <cell r="C20">
            <v>31.2</v>
          </cell>
          <cell r="D20">
            <v>20.399999999999999</v>
          </cell>
          <cell r="E20">
            <v>75.125</v>
          </cell>
          <cell r="F20">
            <v>97</v>
          </cell>
          <cell r="G20">
            <v>48</v>
          </cell>
          <cell r="H20">
            <v>9.7200000000000006</v>
          </cell>
          <cell r="I20" t="str">
            <v>SE</v>
          </cell>
          <cell r="J20">
            <v>28.44</v>
          </cell>
          <cell r="K20">
            <v>0</v>
          </cell>
        </row>
        <row r="21">
          <cell r="B21">
            <v>26.858333333333331</v>
          </cell>
          <cell r="C21">
            <v>33.5</v>
          </cell>
          <cell r="D21">
            <v>22</v>
          </cell>
          <cell r="E21">
            <v>74.083333333333329</v>
          </cell>
          <cell r="F21">
            <v>92</v>
          </cell>
          <cell r="G21">
            <v>49</v>
          </cell>
          <cell r="H21">
            <v>15.120000000000001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27.895833333333332</v>
          </cell>
          <cell r="C22">
            <v>33.799999999999997</v>
          </cell>
          <cell r="D22">
            <v>22.4</v>
          </cell>
          <cell r="E22">
            <v>69.958333333333329</v>
          </cell>
          <cell r="F22">
            <v>90</v>
          </cell>
          <cell r="G22">
            <v>47</v>
          </cell>
          <cell r="H22">
            <v>15.120000000000001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25.566666666666666</v>
          </cell>
          <cell r="C23">
            <v>31.6</v>
          </cell>
          <cell r="D23">
            <v>21.3</v>
          </cell>
          <cell r="E23">
            <v>78.041666666666671</v>
          </cell>
          <cell r="F23">
            <v>92</v>
          </cell>
          <cell r="G23">
            <v>54</v>
          </cell>
          <cell r="H23">
            <v>26.64</v>
          </cell>
          <cell r="I23" t="str">
            <v>N</v>
          </cell>
          <cell r="J23">
            <v>81</v>
          </cell>
          <cell r="K23">
            <v>18</v>
          </cell>
        </row>
        <row r="24">
          <cell r="B24">
            <v>24.541666666666668</v>
          </cell>
          <cell r="C24">
            <v>30.4</v>
          </cell>
          <cell r="D24">
            <v>20.9</v>
          </cell>
          <cell r="E24">
            <v>85.375</v>
          </cell>
          <cell r="F24">
            <v>96</v>
          </cell>
          <cell r="G24">
            <v>65</v>
          </cell>
          <cell r="H24">
            <v>12.24</v>
          </cell>
          <cell r="I24" t="str">
            <v>NE</v>
          </cell>
          <cell r="J24">
            <v>28.44</v>
          </cell>
          <cell r="K24">
            <v>33.799999999999997</v>
          </cell>
        </row>
        <row r="25">
          <cell r="B25">
            <v>26.016666666666666</v>
          </cell>
          <cell r="C25">
            <v>31.5</v>
          </cell>
          <cell r="D25">
            <v>22.4</v>
          </cell>
          <cell r="E25">
            <v>78.75</v>
          </cell>
          <cell r="F25">
            <v>95</v>
          </cell>
          <cell r="G25">
            <v>53</v>
          </cell>
          <cell r="H25">
            <v>12.24</v>
          </cell>
          <cell r="I25" t="str">
            <v>NE</v>
          </cell>
          <cell r="J25">
            <v>24.12</v>
          </cell>
          <cell r="K25">
            <v>0</v>
          </cell>
        </row>
        <row r="26">
          <cell r="B26">
            <v>27.824999999999999</v>
          </cell>
          <cell r="C26">
            <v>33.200000000000003</v>
          </cell>
          <cell r="D26">
            <v>23.9</v>
          </cell>
          <cell r="E26">
            <v>73.75</v>
          </cell>
          <cell r="F26">
            <v>89</v>
          </cell>
          <cell r="G26">
            <v>52</v>
          </cell>
          <cell r="H26">
            <v>15.48</v>
          </cell>
          <cell r="I26" t="str">
            <v>N</v>
          </cell>
          <cell r="J26">
            <v>34.56</v>
          </cell>
          <cell r="K26">
            <v>0</v>
          </cell>
        </row>
        <row r="27">
          <cell r="B27">
            <v>27.429166666666664</v>
          </cell>
          <cell r="C27">
            <v>32.6</v>
          </cell>
          <cell r="D27">
            <v>22.9</v>
          </cell>
          <cell r="E27">
            <v>75.583333333333329</v>
          </cell>
          <cell r="F27">
            <v>92</v>
          </cell>
          <cell r="G27">
            <v>53</v>
          </cell>
          <cell r="H27">
            <v>17.28</v>
          </cell>
          <cell r="I27" t="str">
            <v>N</v>
          </cell>
          <cell r="J27">
            <v>39.24</v>
          </cell>
          <cell r="K27">
            <v>0</v>
          </cell>
        </row>
        <row r="28">
          <cell r="B28">
            <v>25.912499999999998</v>
          </cell>
          <cell r="C28">
            <v>32.700000000000003</v>
          </cell>
          <cell r="D28">
            <v>22.9</v>
          </cell>
          <cell r="E28">
            <v>80.208333333333329</v>
          </cell>
          <cell r="F28">
            <v>93</v>
          </cell>
          <cell r="G28">
            <v>53</v>
          </cell>
          <cell r="H28">
            <v>29.16</v>
          </cell>
          <cell r="I28" t="str">
            <v>NE</v>
          </cell>
          <cell r="J28">
            <v>59.04</v>
          </cell>
          <cell r="K28">
            <v>6.8</v>
          </cell>
        </row>
        <row r="29">
          <cell r="B29">
            <v>25.066666666666652</v>
          </cell>
          <cell r="C29">
            <v>31.3</v>
          </cell>
          <cell r="D29">
            <v>21.9</v>
          </cell>
          <cell r="E29">
            <v>84.416666666666671</v>
          </cell>
          <cell r="F29">
            <v>96</v>
          </cell>
          <cell r="G29">
            <v>56</v>
          </cell>
          <cell r="H29">
            <v>24.12</v>
          </cell>
          <cell r="I29" t="str">
            <v>N</v>
          </cell>
          <cell r="J29">
            <v>37.800000000000004</v>
          </cell>
          <cell r="K29">
            <v>5.8</v>
          </cell>
        </row>
        <row r="30">
          <cell r="B30">
            <v>24.82083333333334</v>
          </cell>
          <cell r="C30">
            <v>30.8</v>
          </cell>
          <cell r="D30">
            <v>22.2</v>
          </cell>
          <cell r="E30">
            <v>83.208333333333329</v>
          </cell>
          <cell r="F30">
            <v>95</v>
          </cell>
          <cell r="G30">
            <v>55</v>
          </cell>
          <cell r="H30">
            <v>17.64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25.479166666666661</v>
          </cell>
          <cell r="C31">
            <v>31.8</v>
          </cell>
          <cell r="D31">
            <v>23</v>
          </cell>
          <cell r="E31">
            <v>79.75</v>
          </cell>
          <cell r="F31">
            <v>92</v>
          </cell>
          <cell r="G31">
            <v>58</v>
          </cell>
          <cell r="H31">
            <v>22.68</v>
          </cell>
          <cell r="I31" t="str">
            <v>SE</v>
          </cell>
          <cell r="J31">
            <v>47.519999999999996</v>
          </cell>
          <cell r="K31">
            <v>10.8</v>
          </cell>
        </row>
        <row r="32">
          <cell r="B32">
            <v>25.099999999999998</v>
          </cell>
          <cell r="C32">
            <v>31.4</v>
          </cell>
          <cell r="D32">
            <v>21.7</v>
          </cell>
          <cell r="E32">
            <v>84.291666666666671</v>
          </cell>
          <cell r="F32">
            <v>96</v>
          </cell>
          <cell r="G32">
            <v>60</v>
          </cell>
          <cell r="H32">
            <v>16.559999999999999</v>
          </cell>
          <cell r="I32" t="str">
            <v>N</v>
          </cell>
          <cell r="J32">
            <v>29.52</v>
          </cell>
          <cell r="K32">
            <v>0.4</v>
          </cell>
        </row>
        <row r="33">
          <cell r="B33">
            <v>24.849999999999998</v>
          </cell>
          <cell r="C33">
            <v>30.1</v>
          </cell>
          <cell r="D33">
            <v>22.4</v>
          </cell>
          <cell r="E33">
            <v>87.041666666666671</v>
          </cell>
          <cell r="F33">
            <v>95</v>
          </cell>
          <cell r="G33">
            <v>69</v>
          </cell>
          <cell r="H33">
            <v>18</v>
          </cell>
          <cell r="I33" t="str">
            <v>N</v>
          </cell>
          <cell r="J33">
            <v>49.680000000000007</v>
          </cell>
          <cell r="K33">
            <v>17</v>
          </cell>
        </row>
        <row r="34">
          <cell r="B34">
            <v>22.708333333333339</v>
          </cell>
          <cell r="C34">
            <v>24.9</v>
          </cell>
          <cell r="D34">
            <v>21.2</v>
          </cell>
          <cell r="E34">
            <v>91.875</v>
          </cell>
          <cell r="F34">
            <v>96</v>
          </cell>
          <cell r="G34">
            <v>80</v>
          </cell>
          <cell r="H34">
            <v>18.720000000000002</v>
          </cell>
          <cell r="I34" t="str">
            <v>N</v>
          </cell>
          <cell r="J34">
            <v>42.480000000000004</v>
          </cell>
          <cell r="K34">
            <v>10.8</v>
          </cell>
        </row>
        <row r="35">
          <cell r="B35">
            <v>25.729166666666671</v>
          </cell>
          <cell r="C35">
            <v>31.7</v>
          </cell>
          <cell r="D35">
            <v>21.3</v>
          </cell>
          <cell r="E35">
            <v>83.041666666666671</v>
          </cell>
          <cell r="F35">
            <v>97</v>
          </cell>
          <cell r="G35">
            <v>58</v>
          </cell>
          <cell r="H35">
            <v>18.720000000000002</v>
          </cell>
          <cell r="I35" t="str">
            <v>N</v>
          </cell>
          <cell r="J35">
            <v>37.080000000000005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2.4000000000000004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24.366666666666671</v>
          </cell>
          <cell r="C5">
            <v>29.3</v>
          </cell>
          <cell r="D5">
            <v>21.9</v>
          </cell>
          <cell r="E5">
            <v>88.25</v>
          </cell>
          <cell r="F5">
            <v>97</v>
          </cell>
          <cell r="G5">
            <v>70</v>
          </cell>
          <cell r="H5">
            <v>15.840000000000002</v>
          </cell>
          <cell r="I5" t="str">
            <v>NE</v>
          </cell>
          <cell r="J5">
            <v>27.36</v>
          </cell>
          <cell r="K5">
            <v>2.8000000000000003</v>
          </cell>
        </row>
        <row r="6">
          <cell r="B6">
            <v>25.862500000000001</v>
          </cell>
          <cell r="C6">
            <v>30.7</v>
          </cell>
          <cell r="D6">
            <v>22.8</v>
          </cell>
          <cell r="E6">
            <v>83.041666666666671</v>
          </cell>
          <cell r="F6">
            <v>95</v>
          </cell>
          <cell r="G6">
            <v>58</v>
          </cell>
          <cell r="H6">
            <v>16.559999999999999</v>
          </cell>
          <cell r="I6" t="str">
            <v>N</v>
          </cell>
          <cell r="J6">
            <v>37.080000000000005</v>
          </cell>
          <cell r="K6">
            <v>0</v>
          </cell>
        </row>
        <row r="7">
          <cell r="B7">
            <v>25.333333333333332</v>
          </cell>
          <cell r="C7">
            <v>33.200000000000003</v>
          </cell>
          <cell r="D7">
            <v>21.4</v>
          </cell>
          <cell r="E7">
            <v>80</v>
          </cell>
          <cell r="F7">
            <v>96</v>
          </cell>
          <cell r="G7">
            <v>44</v>
          </cell>
          <cell r="H7">
            <v>10.44</v>
          </cell>
          <cell r="I7" t="str">
            <v>N</v>
          </cell>
          <cell r="J7">
            <v>31.319999999999997</v>
          </cell>
          <cell r="K7">
            <v>1</v>
          </cell>
        </row>
        <row r="8">
          <cell r="B8">
            <v>22.287500000000005</v>
          </cell>
          <cell r="C8">
            <v>25.7</v>
          </cell>
          <cell r="D8">
            <v>19.7</v>
          </cell>
          <cell r="E8">
            <v>93.75</v>
          </cell>
          <cell r="F8">
            <v>97</v>
          </cell>
          <cell r="G8">
            <v>81</v>
          </cell>
          <cell r="H8">
            <v>23.040000000000003</v>
          </cell>
          <cell r="I8" t="str">
            <v>NE</v>
          </cell>
          <cell r="J8">
            <v>46.080000000000005</v>
          </cell>
          <cell r="K8">
            <v>28.4</v>
          </cell>
        </row>
        <row r="9">
          <cell r="B9">
            <v>20.504166666666666</v>
          </cell>
          <cell r="C9">
            <v>23.2</v>
          </cell>
          <cell r="D9">
            <v>18.8</v>
          </cell>
          <cell r="E9">
            <v>96.208333333333329</v>
          </cell>
          <cell r="F9">
            <v>99</v>
          </cell>
          <cell r="G9">
            <v>90</v>
          </cell>
          <cell r="H9">
            <v>10.08</v>
          </cell>
          <cell r="I9" t="str">
            <v>L</v>
          </cell>
          <cell r="J9">
            <v>22.68</v>
          </cell>
          <cell r="K9">
            <v>22.199999999999989</v>
          </cell>
        </row>
        <row r="10">
          <cell r="B10">
            <v>23.374999999999996</v>
          </cell>
          <cell r="C10">
            <v>28.6</v>
          </cell>
          <cell r="D10">
            <v>20.100000000000001</v>
          </cell>
          <cell r="E10">
            <v>85.958333333333329</v>
          </cell>
          <cell r="F10">
            <v>98</v>
          </cell>
          <cell r="G10">
            <v>58</v>
          </cell>
          <cell r="H10">
            <v>10.8</v>
          </cell>
          <cell r="I10" t="str">
            <v>O</v>
          </cell>
          <cell r="J10">
            <v>22.32</v>
          </cell>
          <cell r="K10">
            <v>1.5999999999999999</v>
          </cell>
        </row>
        <row r="11">
          <cell r="B11">
            <v>25.3125</v>
          </cell>
          <cell r="C11">
            <v>32.5</v>
          </cell>
          <cell r="D11">
            <v>19.399999999999999</v>
          </cell>
          <cell r="E11">
            <v>72.541666666666671</v>
          </cell>
          <cell r="F11">
            <v>92</v>
          </cell>
          <cell r="G11">
            <v>42</v>
          </cell>
          <cell r="H11">
            <v>9.3600000000000012</v>
          </cell>
          <cell r="I11" t="str">
            <v>SE</v>
          </cell>
          <cell r="J11">
            <v>16.559999999999999</v>
          </cell>
          <cell r="K11">
            <v>0</v>
          </cell>
        </row>
        <row r="12">
          <cell r="B12">
            <v>26.229166666666668</v>
          </cell>
          <cell r="C12">
            <v>32.5</v>
          </cell>
          <cell r="D12">
            <v>20.7</v>
          </cell>
          <cell r="E12">
            <v>75.666666666666671</v>
          </cell>
          <cell r="F12">
            <v>92</v>
          </cell>
          <cell r="G12">
            <v>52</v>
          </cell>
          <cell r="H12">
            <v>15.840000000000002</v>
          </cell>
          <cell r="I12" t="str">
            <v>NE</v>
          </cell>
          <cell r="J12">
            <v>35.28</v>
          </cell>
          <cell r="K12">
            <v>0</v>
          </cell>
        </row>
        <row r="13">
          <cell r="B13">
            <v>26.841666666666669</v>
          </cell>
          <cell r="C13">
            <v>32.200000000000003</v>
          </cell>
          <cell r="D13">
            <v>23.2</v>
          </cell>
          <cell r="E13">
            <v>80.5</v>
          </cell>
          <cell r="F13">
            <v>96</v>
          </cell>
          <cell r="G13">
            <v>58</v>
          </cell>
          <cell r="H13">
            <v>18.720000000000002</v>
          </cell>
          <cell r="I13" t="str">
            <v>NE</v>
          </cell>
          <cell r="J13">
            <v>61.2</v>
          </cell>
          <cell r="K13">
            <v>3</v>
          </cell>
        </row>
        <row r="14">
          <cell r="B14">
            <v>23.758333333333336</v>
          </cell>
          <cell r="C14">
            <v>28.9</v>
          </cell>
          <cell r="D14">
            <v>20.399999999999999</v>
          </cell>
          <cell r="E14">
            <v>84.666666666666671</v>
          </cell>
          <cell r="F14">
            <v>98</v>
          </cell>
          <cell r="G14">
            <v>65</v>
          </cell>
          <cell r="H14">
            <v>22.68</v>
          </cell>
          <cell r="I14" t="str">
            <v>NO</v>
          </cell>
          <cell r="J14">
            <v>46.440000000000005</v>
          </cell>
          <cell r="K14">
            <v>33.4</v>
          </cell>
        </row>
        <row r="15">
          <cell r="B15">
            <v>24.49166666666666</v>
          </cell>
          <cell r="C15">
            <v>31.8</v>
          </cell>
          <cell r="D15">
            <v>20.9</v>
          </cell>
          <cell r="E15">
            <v>83.125</v>
          </cell>
          <cell r="F15">
            <v>96</v>
          </cell>
          <cell r="G15">
            <v>59</v>
          </cell>
          <cell r="H15">
            <v>20.16</v>
          </cell>
          <cell r="I15" t="str">
            <v>N</v>
          </cell>
          <cell r="J15">
            <v>40.32</v>
          </cell>
          <cell r="K15">
            <v>7.6000000000000005</v>
          </cell>
        </row>
        <row r="16">
          <cell r="B16">
            <v>21.341666666666669</v>
          </cell>
          <cell r="C16">
            <v>25.4</v>
          </cell>
          <cell r="D16">
            <v>19</v>
          </cell>
          <cell r="E16">
            <v>89.666666666666671</v>
          </cell>
          <cell r="F16">
            <v>98</v>
          </cell>
          <cell r="G16">
            <v>68</v>
          </cell>
          <cell r="H16">
            <v>19.8</v>
          </cell>
          <cell r="I16" t="str">
            <v>NE</v>
          </cell>
          <cell r="J16">
            <v>44.28</v>
          </cell>
          <cell r="K16">
            <v>31</v>
          </cell>
        </row>
        <row r="17">
          <cell r="B17">
            <v>25.058333333333334</v>
          </cell>
          <cell r="C17">
            <v>33.200000000000003</v>
          </cell>
          <cell r="D17">
            <v>19.8</v>
          </cell>
          <cell r="E17">
            <v>80.625</v>
          </cell>
          <cell r="F17">
            <v>96</v>
          </cell>
          <cell r="G17">
            <v>55</v>
          </cell>
          <cell r="H17">
            <v>16.559999999999999</v>
          </cell>
          <cell r="I17" t="str">
            <v>N</v>
          </cell>
          <cell r="J17">
            <v>41.76</v>
          </cell>
          <cell r="K17">
            <v>11.599999999999998</v>
          </cell>
        </row>
        <row r="18">
          <cell r="B18">
            <v>27.120833333333337</v>
          </cell>
          <cell r="C18">
            <v>34.200000000000003</v>
          </cell>
          <cell r="D18">
            <v>21.8</v>
          </cell>
          <cell r="E18">
            <v>71.75</v>
          </cell>
          <cell r="F18">
            <v>90</v>
          </cell>
          <cell r="G18">
            <v>48</v>
          </cell>
          <cell r="H18">
            <v>22.32</v>
          </cell>
          <cell r="I18" t="str">
            <v>NO</v>
          </cell>
          <cell r="J18">
            <v>46.800000000000004</v>
          </cell>
          <cell r="K18">
            <v>0</v>
          </cell>
        </row>
        <row r="19">
          <cell r="B19">
            <v>24.55</v>
          </cell>
          <cell r="C19">
            <v>30.2</v>
          </cell>
          <cell r="D19">
            <v>20.100000000000001</v>
          </cell>
          <cell r="E19">
            <v>77.5</v>
          </cell>
          <cell r="F19">
            <v>94</v>
          </cell>
          <cell r="G19">
            <v>47</v>
          </cell>
          <cell r="H19">
            <v>18.36</v>
          </cell>
          <cell r="I19" t="str">
            <v>SE</v>
          </cell>
          <cell r="J19">
            <v>63</v>
          </cell>
          <cell r="K19">
            <v>2.8</v>
          </cell>
        </row>
        <row r="20">
          <cell r="B20">
            <v>26.129166666666674</v>
          </cell>
          <cell r="C20">
            <v>33.6</v>
          </cell>
          <cell r="D20">
            <v>19.8</v>
          </cell>
          <cell r="E20">
            <v>75.541666666666671</v>
          </cell>
          <cell r="F20">
            <v>97</v>
          </cell>
          <cell r="G20">
            <v>44</v>
          </cell>
          <cell r="H20">
            <v>9.3600000000000012</v>
          </cell>
          <cell r="I20" t="str">
            <v>SE</v>
          </cell>
          <cell r="J20">
            <v>19.8</v>
          </cell>
          <cell r="K20">
            <v>0</v>
          </cell>
        </row>
        <row r="21">
          <cell r="B21">
            <v>27.620833333333326</v>
          </cell>
          <cell r="C21">
            <v>34.6</v>
          </cell>
          <cell r="D21">
            <v>22.8</v>
          </cell>
          <cell r="E21">
            <v>74.375</v>
          </cell>
          <cell r="F21">
            <v>95</v>
          </cell>
          <cell r="G21">
            <v>41</v>
          </cell>
          <cell r="H21">
            <v>11.520000000000001</v>
          </cell>
          <cell r="I21" t="str">
            <v>N</v>
          </cell>
          <cell r="J21">
            <v>35.64</v>
          </cell>
          <cell r="K21">
            <v>0</v>
          </cell>
        </row>
        <row r="22">
          <cell r="B22">
            <v>28.666666666666668</v>
          </cell>
          <cell r="C22">
            <v>36.4</v>
          </cell>
          <cell r="D22">
            <v>22.4</v>
          </cell>
          <cell r="E22">
            <v>65.375</v>
          </cell>
          <cell r="F22">
            <v>90</v>
          </cell>
          <cell r="G22">
            <v>34</v>
          </cell>
          <cell r="H22">
            <v>17.64</v>
          </cell>
          <cell r="I22" t="str">
            <v>NO</v>
          </cell>
          <cell r="J22">
            <v>47.16</v>
          </cell>
          <cell r="K22">
            <v>0</v>
          </cell>
        </row>
        <row r="23">
          <cell r="B23">
            <v>24.641666666666666</v>
          </cell>
          <cell r="C23">
            <v>27.6</v>
          </cell>
          <cell r="D23">
            <v>22.1</v>
          </cell>
          <cell r="E23">
            <v>83.666666666666671</v>
          </cell>
          <cell r="F23">
            <v>96</v>
          </cell>
          <cell r="G23">
            <v>74</v>
          </cell>
          <cell r="H23">
            <v>21.240000000000002</v>
          </cell>
          <cell r="I23" t="str">
            <v>N</v>
          </cell>
          <cell r="J23">
            <v>54.36</v>
          </cell>
          <cell r="K23">
            <v>8.4</v>
          </cell>
        </row>
        <row r="24">
          <cell r="B24">
            <v>24.375</v>
          </cell>
          <cell r="C24">
            <v>31.2</v>
          </cell>
          <cell r="D24">
            <v>21.6</v>
          </cell>
          <cell r="E24">
            <v>88.333333333333329</v>
          </cell>
          <cell r="F24">
            <v>97</v>
          </cell>
          <cell r="G24">
            <v>59</v>
          </cell>
          <cell r="H24">
            <v>6.84</v>
          </cell>
          <cell r="I24" t="str">
            <v>NO</v>
          </cell>
          <cell r="J24">
            <v>27</v>
          </cell>
          <cell r="K24">
            <v>11.999999999999998</v>
          </cell>
        </row>
        <row r="25">
          <cell r="B25">
            <v>25.637499999999999</v>
          </cell>
          <cell r="C25">
            <v>32.1</v>
          </cell>
          <cell r="D25">
            <v>22</v>
          </cell>
          <cell r="E25">
            <v>84.708333333333329</v>
          </cell>
          <cell r="F25">
            <v>96</v>
          </cell>
          <cell r="G25">
            <v>58</v>
          </cell>
          <cell r="H25">
            <v>10.44</v>
          </cell>
          <cell r="I25" t="str">
            <v>NE</v>
          </cell>
          <cell r="J25">
            <v>28.44</v>
          </cell>
          <cell r="K25">
            <v>0.4</v>
          </cell>
        </row>
        <row r="26">
          <cell r="B26">
            <v>27.445833333333336</v>
          </cell>
          <cell r="C26">
            <v>34.700000000000003</v>
          </cell>
          <cell r="D26">
            <v>23.7</v>
          </cell>
          <cell r="E26">
            <v>79.583333333333329</v>
          </cell>
          <cell r="F26">
            <v>92</v>
          </cell>
          <cell r="G26">
            <v>51</v>
          </cell>
          <cell r="H26">
            <v>12.96</v>
          </cell>
          <cell r="I26" t="str">
            <v>NE</v>
          </cell>
          <cell r="J26">
            <v>45.36</v>
          </cell>
          <cell r="K26">
            <v>1.2</v>
          </cell>
        </row>
        <row r="27">
          <cell r="B27">
            <v>28.895833333333339</v>
          </cell>
          <cell r="C27">
            <v>34.799999999999997</v>
          </cell>
          <cell r="D27">
            <v>23.8</v>
          </cell>
          <cell r="E27">
            <v>71.916666666666671</v>
          </cell>
          <cell r="F27">
            <v>91</v>
          </cell>
          <cell r="G27">
            <v>46</v>
          </cell>
          <cell r="H27">
            <v>16.920000000000002</v>
          </cell>
          <cell r="I27" t="str">
            <v>NO</v>
          </cell>
          <cell r="J27">
            <v>45.36</v>
          </cell>
          <cell r="K27">
            <v>0</v>
          </cell>
        </row>
        <row r="28">
          <cell r="B28">
            <v>25.887499999999992</v>
          </cell>
          <cell r="C28">
            <v>33.4</v>
          </cell>
          <cell r="D28">
            <v>23.2</v>
          </cell>
          <cell r="E28">
            <v>84.791666666666671</v>
          </cell>
          <cell r="F28">
            <v>93</v>
          </cell>
          <cell r="G28">
            <v>59</v>
          </cell>
          <cell r="H28">
            <v>7.2</v>
          </cell>
          <cell r="I28" t="str">
            <v>N</v>
          </cell>
          <cell r="J28">
            <v>51.12</v>
          </cell>
          <cell r="K28">
            <v>6.1999999999999984</v>
          </cell>
        </row>
        <row r="29">
          <cell r="B29">
            <v>26.045833333333334</v>
          </cell>
          <cell r="C29">
            <v>32.700000000000003</v>
          </cell>
          <cell r="D29">
            <v>22.4</v>
          </cell>
          <cell r="E29">
            <v>85.666666666666671</v>
          </cell>
          <cell r="F29">
            <v>96</v>
          </cell>
          <cell r="G29">
            <v>61</v>
          </cell>
          <cell r="H29">
            <v>14.4</v>
          </cell>
          <cell r="I29" t="str">
            <v>NO</v>
          </cell>
          <cell r="J29">
            <v>32.76</v>
          </cell>
          <cell r="K29">
            <v>6.6000000000000005</v>
          </cell>
        </row>
        <row r="30">
          <cell r="B30">
            <v>26.283333333333331</v>
          </cell>
          <cell r="C30">
            <v>32.9</v>
          </cell>
          <cell r="D30">
            <v>23.1</v>
          </cell>
          <cell r="E30">
            <v>81.958333333333329</v>
          </cell>
          <cell r="F30">
            <v>93</v>
          </cell>
          <cell r="G30">
            <v>51</v>
          </cell>
          <cell r="H30">
            <v>13.32</v>
          </cell>
          <cell r="I30" t="str">
            <v>NO</v>
          </cell>
          <cell r="J30">
            <v>47.88</v>
          </cell>
          <cell r="K30">
            <v>0.2</v>
          </cell>
        </row>
        <row r="31">
          <cell r="B31">
            <v>26.320833333333336</v>
          </cell>
          <cell r="C31">
            <v>34.9</v>
          </cell>
          <cell r="D31">
            <v>23.3</v>
          </cell>
          <cell r="E31">
            <v>82</v>
          </cell>
          <cell r="F31">
            <v>94</v>
          </cell>
          <cell r="G31">
            <v>50</v>
          </cell>
          <cell r="H31">
            <v>13.32</v>
          </cell>
          <cell r="I31" t="str">
            <v>NO</v>
          </cell>
          <cell r="J31">
            <v>39.6</v>
          </cell>
          <cell r="K31">
            <v>0.2</v>
          </cell>
        </row>
        <row r="32">
          <cell r="B32">
            <v>24.154166666666669</v>
          </cell>
          <cell r="C32">
            <v>30.2</v>
          </cell>
          <cell r="D32">
            <v>20.9</v>
          </cell>
          <cell r="E32">
            <v>90.25</v>
          </cell>
          <cell r="F32">
            <v>98</v>
          </cell>
          <cell r="G32">
            <v>73</v>
          </cell>
          <cell r="H32">
            <v>27.36</v>
          </cell>
          <cell r="I32" t="str">
            <v>N</v>
          </cell>
          <cell r="J32">
            <v>55.800000000000004</v>
          </cell>
          <cell r="K32">
            <v>13.999999999999998</v>
          </cell>
        </row>
        <row r="33">
          <cell r="B33">
            <v>23.195833333333329</v>
          </cell>
          <cell r="C33">
            <v>25.9</v>
          </cell>
          <cell r="D33">
            <v>21.9</v>
          </cell>
          <cell r="E33">
            <v>94.833333333333329</v>
          </cell>
          <cell r="F33">
            <v>98</v>
          </cell>
          <cell r="G33">
            <v>89</v>
          </cell>
          <cell r="H33">
            <v>13.32</v>
          </cell>
          <cell r="I33" t="str">
            <v>N</v>
          </cell>
          <cell r="J33">
            <v>43.92</v>
          </cell>
          <cell r="K33">
            <v>32.400000000000006</v>
          </cell>
        </row>
        <row r="34">
          <cell r="B34">
            <v>23.712500000000002</v>
          </cell>
          <cell r="C34">
            <v>26.9</v>
          </cell>
          <cell r="D34">
            <v>22.5</v>
          </cell>
          <cell r="E34">
            <v>92.25</v>
          </cell>
          <cell r="F34">
            <v>96</v>
          </cell>
          <cell r="G34">
            <v>86</v>
          </cell>
          <cell r="H34">
            <v>12.6</v>
          </cell>
          <cell r="I34" t="str">
            <v>N</v>
          </cell>
          <cell r="J34">
            <v>45.36</v>
          </cell>
          <cell r="K34">
            <v>21.4</v>
          </cell>
        </row>
        <row r="35">
          <cell r="B35">
            <v>24.429166666666664</v>
          </cell>
          <cell r="C35">
            <v>32.5</v>
          </cell>
          <cell r="D35">
            <v>21.4</v>
          </cell>
          <cell r="E35">
            <v>86.875</v>
          </cell>
          <cell r="F35">
            <v>95</v>
          </cell>
          <cell r="G35">
            <v>62</v>
          </cell>
          <cell r="H35">
            <v>17.64</v>
          </cell>
          <cell r="I35" t="str">
            <v>N</v>
          </cell>
          <cell r="J35">
            <v>46.800000000000004</v>
          </cell>
          <cell r="K35">
            <v>12.199999999999994</v>
          </cell>
        </row>
        <row r="36">
          <cell r="I36" t="str">
            <v>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8.1999999999999993</v>
          </cell>
        </row>
      </sheetData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27.85</v>
          </cell>
          <cell r="C7">
            <v>31.2</v>
          </cell>
          <cell r="D7">
            <v>22.4</v>
          </cell>
          <cell r="E7">
            <v>71.75</v>
          </cell>
          <cell r="F7">
            <v>93</v>
          </cell>
          <cell r="G7">
            <v>57</v>
          </cell>
          <cell r="H7">
            <v>5.4</v>
          </cell>
          <cell r="I7" t="str">
            <v>NE</v>
          </cell>
          <cell r="J7">
            <v>14.76</v>
          </cell>
          <cell r="K7">
            <v>0</v>
          </cell>
        </row>
        <row r="8">
          <cell r="B8">
            <v>24.15</v>
          </cell>
          <cell r="C8">
            <v>25.3</v>
          </cell>
          <cell r="D8">
            <v>21.9</v>
          </cell>
          <cell r="E8">
            <v>82</v>
          </cell>
          <cell r="F8">
            <v>91</v>
          </cell>
          <cell r="G8">
            <v>76</v>
          </cell>
          <cell r="H8">
            <v>14.76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31.150000000000002</v>
          </cell>
          <cell r="C12">
            <v>33.4</v>
          </cell>
          <cell r="D12">
            <v>28.8</v>
          </cell>
          <cell r="E12">
            <v>58.5</v>
          </cell>
          <cell r="F12">
            <v>70</v>
          </cell>
          <cell r="G12">
            <v>45</v>
          </cell>
          <cell r="H12">
            <v>11.879999999999999</v>
          </cell>
          <cell r="I12" t="str">
            <v>NO</v>
          </cell>
          <cell r="J12">
            <v>26.28</v>
          </cell>
          <cell r="K12">
            <v>0.8</v>
          </cell>
        </row>
        <row r="13">
          <cell r="B13">
            <v>26.043749999999996</v>
          </cell>
          <cell r="C13">
            <v>32.1</v>
          </cell>
          <cell r="D13">
            <v>23.1</v>
          </cell>
          <cell r="E13">
            <v>80.625</v>
          </cell>
          <cell r="F13">
            <v>91</v>
          </cell>
          <cell r="G13">
            <v>56</v>
          </cell>
          <cell r="H13">
            <v>16.559999999999999</v>
          </cell>
          <cell r="I13" t="str">
            <v>NE</v>
          </cell>
          <cell r="J13">
            <v>33.119999999999997</v>
          </cell>
          <cell r="K13">
            <v>1.9999999999999998</v>
          </cell>
        </row>
        <row r="14">
          <cell r="B14">
            <v>22.1</v>
          </cell>
          <cell r="C14">
            <v>22.1</v>
          </cell>
          <cell r="D14">
            <v>21.3</v>
          </cell>
          <cell r="E14">
            <v>88</v>
          </cell>
          <cell r="F14">
            <v>93</v>
          </cell>
          <cell r="G14">
            <v>87</v>
          </cell>
          <cell r="H14">
            <v>7.2</v>
          </cell>
          <cell r="I14" t="str">
            <v>SO</v>
          </cell>
          <cell r="J14">
            <v>27</v>
          </cell>
          <cell r="K14">
            <v>1</v>
          </cell>
        </row>
        <row r="15">
          <cell r="B15">
            <v>24.233333333333334</v>
          </cell>
          <cell r="C15">
            <v>30.1</v>
          </cell>
          <cell r="D15">
            <v>20.9</v>
          </cell>
          <cell r="E15">
            <v>83.708333333333329</v>
          </cell>
          <cell r="F15">
            <v>96</v>
          </cell>
          <cell r="G15">
            <v>64</v>
          </cell>
          <cell r="H15">
            <v>17.28</v>
          </cell>
          <cell r="I15" t="str">
            <v>N</v>
          </cell>
          <cell r="J15">
            <v>32.04</v>
          </cell>
          <cell r="K15">
            <v>11.000000000000002</v>
          </cell>
        </row>
        <row r="16">
          <cell r="B16">
            <v>20.695833333333336</v>
          </cell>
          <cell r="C16">
            <v>25.1</v>
          </cell>
          <cell r="D16">
            <v>18.5</v>
          </cell>
          <cell r="E16">
            <v>90.875</v>
          </cell>
          <cell r="F16">
            <v>97</v>
          </cell>
          <cell r="G16">
            <v>72</v>
          </cell>
          <cell r="H16">
            <v>28.08</v>
          </cell>
          <cell r="I16" t="str">
            <v>L</v>
          </cell>
          <cell r="J16">
            <v>55.800000000000004</v>
          </cell>
          <cell r="K16">
            <v>11.000000000000002</v>
          </cell>
        </row>
        <row r="17">
          <cell r="B17">
            <v>24.254166666666666</v>
          </cell>
          <cell r="C17">
            <v>33.799999999999997</v>
          </cell>
          <cell r="D17">
            <v>18.399999999999999</v>
          </cell>
          <cell r="E17">
            <v>79.333333333333329</v>
          </cell>
          <cell r="F17">
            <v>96</v>
          </cell>
          <cell r="G17">
            <v>51</v>
          </cell>
          <cell r="H17">
            <v>19.440000000000001</v>
          </cell>
          <cell r="I17" t="str">
            <v>NE</v>
          </cell>
          <cell r="J17">
            <v>47.88</v>
          </cell>
          <cell r="K17">
            <v>7.8000000000000034</v>
          </cell>
        </row>
        <row r="18">
          <cell r="B18">
            <v>25.408333333333335</v>
          </cell>
          <cell r="C18">
            <v>34.200000000000003</v>
          </cell>
          <cell r="D18">
            <v>21</v>
          </cell>
          <cell r="E18">
            <v>75.666666666666671</v>
          </cell>
          <cell r="F18">
            <v>95</v>
          </cell>
          <cell r="G18">
            <v>47</v>
          </cell>
          <cell r="H18">
            <v>24.840000000000003</v>
          </cell>
          <cell r="I18" t="str">
            <v>NE</v>
          </cell>
          <cell r="J18">
            <v>45</v>
          </cell>
          <cell r="K18">
            <v>1.2</v>
          </cell>
        </row>
        <row r="19">
          <cell r="B19">
            <v>25.350000000000005</v>
          </cell>
          <cell r="C19">
            <v>30.9</v>
          </cell>
          <cell r="D19">
            <v>22.1</v>
          </cell>
          <cell r="E19">
            <v>71.5</v>
          </cell>
          <cell r="F19">
            <v>87</v>
          </cell>
          <cell r="G19">
            <v>45</v>
          </cell>
          <cell r="H19">
            <v>16.559999999999999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26.316666666666674</v>
          </cell>
          <cell r="C20">
            <v>32.9</v>
          </cell>
          <cell r="D20">
            <v>21.5</v>
          </cell>
          <cell r="E20">
            <v>72.125</v>
          </cell>
          <cell r="F20">
            <v>91</v>
          </cell>
          <cell r="G20">
            <v>47</v>
          </cell>
          <cell r="H20">
            <v>14.76</v>
          </cell>
          <cell r="I20" t="str">
            <v>SE</v>
          </cell>
          <cell r="J20">
            <v>46.800000000000004</v>
          </cell>
          <cell r="K20">
            <v>0</v>
          </cell>
        </row>
        <row r="21">
          <cell r="B21">
            <v>27.5</v>
          </cell>
          <cell r="C21">
            <v>34.5</v>
          </cell>
          <cell r="D21">
            <v>22.6</v>
          </cell>
          <cell r="E21">
            <v>71.875</v>
          </cell>
          <cell r="F21">
            <v>90</v>
          </cell>
          <cell r="G21">
            <v>44</v>
          </cell>
          <cell r="H21">
            <v>15.840000000000002</v>
          </cell>
          <cell r="I21" t="str">
            <v>L</v>
          </cell>
          <cell r="J21">
            <v>31.680000000000003</v>
          </cell>
          <cell r="K21">
            <v>0</v>
          </cell>
        </row>
        <row r="22">
          <cell r="B22">
            <v>27.458333333333332</v>
          </cell>
          <cell r="C22">
            <v>34.799999999999997</v>
          </cell>
          <cell r="D22">
            <v>22.7</v>
          </cell>
          <cell r="E22">
            <v>68.625</v>
          </cell>
          <cell r="F22">
            <v>88</v>
          </cell>
          <cell r="G22">
            <v>43</v>
          </cell>
          <cell r="H22">
            <v>28.44</v>
          </cell>
          <cell r="I22" t="str">
            <v>NE</v>
          </cell>
          <cell r="J22">
            <v>62.639999999999993</v>
          </cell>
          <cell r="K22">
            <v>0</v>
          </cell>
        </row>
        <row r="23">
          <cell r="B23">
            <v>25.583333333333339</v>
          </cell>
          <cell r="C23">
            <v>33.5</v>
          </cell>
          <cell r="D23">
            <v>21.5</v>
          </cell>
          <cell r="E23">
            <v>76.666666666666671</v>
          </cell>
          <cell r="F23">
            <v>93</v>
          </cell>
          <cell r="G23">
            <v>49</v>
          </cell>
          <cell r="H23">
            <v>29.52</v>
          </cell>
          <cell r="I23" t="str">
            <v>N</v>
          </cell>
          <cell r="J23">
            <v>59.04</v>
          </cell>
          <cell r="K23">
            <v>0</v>
          </cell>
        </row>
        <row r="24">
          <cell r="B24">
            <v>24.912499999999998</v>
          </cell>
          <cell r="C24">
            <v>31.1</v>
          </cell>
          <cell r="D24">
            <v>21.5</v>
          </cell>
          <cell r="E24">
            <v>82.958333333333329</v>
          </cell>
          <cell r="F24">
            <v>95</v>
          </cell>
          <cell r="G24">
            <v>58</v>
          </cell>
          <cell r="H24">
            <v>14.4</v>
          </cell>
          <cell r="I24" t="str">
            <v>N</v>
          </cell>
          <cell r="J24">
            <v>25.56</v>
          </cell>
          <cell r="K24">
            <v>0</v>
          </cell>
        </row>
        <row r="25">
          <cell r="B25">
            <v>26.587499999999995</v>
          </cell>
          <cell r="C25">
            <v>33.6</v>
          </cell>
          <cell r="D25">
            <v>22.2</v>
          </cell>
          <cell r="E25">
            <v>80.625</v>
          </cell>
          <cell r="F25">
            <v>95</v>
          </cell>
          <cell r="G25">
            <v>47</v>
          </cell>
          <cell r="H25">
            <v>15.120000000000001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28.095833333333335</v>
          </cell>
          <cell r="C26">
            <v>34.299999999999997</v>
          </cell>
          <cell r="D26">
            <v>24</v>
          </cell>
          <cell r="E26">
            <v>70.5</v>
          </cell>
          <cell r="F26">
            <v>86</v>
          </cell>
          <cell r="G26">
            <v>47</v>
          </cell>
          <cell r="H26">
            <v>20.88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28.087500000000002</v>
          </cell>
          <cell r="C27">
            <v>35.299999999999997</v>
          </cell>
          <cell r="D27">
            <v>23.6</v>
          </cell>
          <cell r="E27">
            <v>70.5</v>
          </cell>
          <cell r="F27">
            <v>91</v>
          </cell>
          <cell r="G27">
            <v>41</v>
          </cell>
          <cell r="H27">
            <v>21.240000000000002</v>
          </cell>
          <cell r="I27" t="str">
            <v>N</v>
          </cell>
          <cell r="J27">
            <v>40.680000000000007</v>
          </cell>
          <cell r="K27">
            <v>0</v>
          </cell>
        </row>
        <row r="28">
          <cell r="B28">
            <v>26.099999999999998</v>
          </cell>
          <cell r="C28">
            <v>34.700000000000003</v>
          </cell>
          <cell r="D28">
            <v>23.1</v>
          </cell>
          <cell r="E28">
            <v>81.041666666666671</v>
          </cell>
          <cell r="F28">
            <v>94</v>
          </cell>
          <cell r="G28">
            <v>46</v>
          </cell>
          <cell r="H28">
            <v>14.4</v>
          </cell>
          <cell r="I28" t="str">
            <v>NE</v>
          </cell>
          <cell r="J28">
            <v>43.2</v>
          </cell>
          <cell r="K28">
            <v>0</v>
          </cell>
        </row>
        <row r="29">
          <cell r="B29">
            <v>26.329166666666676</v>
          </cell>
          <cell r="C29">
            <v>33.4</v>
          </cell>
          <cell r="D29">
            <v>22.5</v>
          </cell>
          <cell r="E29">
            <v>80.708333333333329</v>
          </cell>
          <cell r="F29">
            <v>96</v>
          </cell>
          <cell r="G29">
            <v>51</v>
          </cell>
          <cell r="H29">
            <v>11.520000000000001</v>
          </cell>
          <cell r="I29" t="str">
            <v>N</v>
          </cell>
          <cell r="J29">
            <v>26.64</v>
          </cell>
          <cell r="K29">
            <v>0</v>
          </cell>
        </row>
        <row r="30">
          <cell r="B30">
            <v>27.041666666666657</v>
          </cell>
          <cell r="C30">
            <v>33.1</v>
          </cell>
          <cell r="D30">
            <v>23.2</v>
          </cell>
          <cell r="E30">
            <v>74.125</v>
          </cell>
          <cell r="F30">
            <v>93</v>
          </cell>
          <cell r="G30">
            <v>45</v>
          </cell>
          <cell r="H30">
            <v>18.720000000000002</v>
          </cell>
          <cell r="I30" t="str">
            <v>NO</v>
          </cell>
          <cell r="J30">
            <v>34.200000000000003</v>
          </cell>
          <cell r="K30">
            <v>0</v>
          </cell>
        </row>
        <row r="31">
          <cell r="B31">
            <v>27.175000000000001</v>
          </cell>
          <cell r="C31">
            <v>35.200000000000003</v>
          </cell>
          <cell r="D31">
            <v>24.1</v>
          </cell>
          <cell r="E31">
            <v>75.208333333333329</v>
          </cell>
          <cell r="F31">
            <v>91</v>
          </cell>
          <cell r="G31">
            <v>38</v>
          </cell>
          <cell r="H31">
            <v>19.8</v>
          </cell>
          <cell r="I31" t="str">
            <v>NO</v>
          </cell>
          <cell r="J31">
            <v>66.239999999999995</v>
          </cell>
          <cell r="K31">
            <v>0</v>
          </cell>
        </row>
        <row r="32">
          <cell r="B32">
            <v>24.924999999999997</v>
          </cell>
          <cell r="C32">
            <v>30.6</v>
          </cell>
          <cell r="D32">
            <v>21.7</v>
          </cell>
          <cell r="E32">
            <v>85.375</v>
          </cell>
          <cell r="F32">
            <v>96</v>
          </cell>
          <cell r="G32">
            <v>63</v>
          </cell>
          <cell r="H32">
            <v>19.079999999999998</v>
          </cell>
          <cell r="I32" t="str">
            <v>N</v>
          </cell>
          <cell r="J32">
            <v>33.480000000000004</v>
          </cell>
          <cell r="K32">
            <v>0</v>
          </cell>
        </row>
        <row r="33">
          <cell r="B33">
            <v>24.3125</v>
          </cell>
          <cell r="C33">
            <v>30.2</v>
          </cell>
          <cell r="D33">
            <v>21.9</v>
          </cell>
          <cell r="E33">
            <v>87.333333333333329</v>
          </cell>
          <cell r="F33">
            <v>96</v>
          </cell>
          <cell r="G33">
            <v>65</v>
          </cell>
          <cell r="H33">
            <v>19.079999999999998</v>
          </cell>
          <cell r="I33" t="str">
            <v>NE</v>
          </cell>
          <cell r="J33">
            <v>35.28</v>
          </cell>
          <cell r="K33">
            <v>0</v>
          </cell>
        </row>
        <row r="34">
          <cell r="B34">
            <v>24.441666666666663</v>
          </cell>
          <cell r="C34">
            <v>28.7</v>
          </cell>
          <cell r="D34">
            <v>22.4</v>
          </cell>
          <cell r="E34">
            <v>85.708333333333329</v>
          </cell>
          <cell r="F34">
            <v>96</v>
          </cell>
          <cell r="G34">
            <v>65</v>
          </cell>
          <cell r="H34">
            <v>24.48</v>
          </cell>
          <cell r="I34" t="str">
            <v>N</v>
          </cell>
          <cell r="J34">
            <v>46.080000000000005</v>
          </cell>
          <cell r="K34">
            <v>0</v>
          </cell>
        </row>
        <row r="35">
          <cell r="B35">
            <v>26.062500000000004</v>
          </cell>
          <cell r="C35">
            <v>33.1</v>
          </cell>
          <cell r="D35">
            <v>22.8</v>
          </cell>
          <cell r="E35">
            <v>81.166666666666671</v>
          </cell>
          <cell r="F35">
            <v>95</v>
          </cell>
          <cell r="G35">
            <v>53</v>
          </cell>
          <cell r="H35">
            <v>24.12</v>
          </cell>
          <cell r="I35" t="str">
            <v>N</v>
          </cell>
          <cell r="J35">
            <v>44.64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2.2000000000000002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26.75</v>
          </cell>
          <cell r="C5">
            <v>34.200000000000003</v>
          </cell>
          <cell r="D5">
            <v>22</v>
          </cell>
          <cell r="E5">
            <v>77.458333333333329</v>
          </cell>
          <cell r="F5">
            <v>96</v>
          </cell>
          <cell r="G5">
            <v>45</v>
          </cell>
          <cell r="H5">
            <v>8.2799999999999994</v>
          </cell>
          <cell r="I5" t="str">
            <v>SE</v>
          </cell>
          <cell r="J5">
            <v>36</v>
          </cell>
          <cell r="K5">
            <v>0</v>
          </cell>
        </row>
        <row r="6">
          <cell r="B6">
            <v>25.795833333333331</v>
          </cell>
          <cell r="C6">
            <v>31.6</v>
          </cell>
          <cell r="D6">
            <v>22.4</v>
          </cell>
          <cell r="E6">
            <v>80.375</v>
          </cell>
          <cell r="F6">
            <v>93</v>
          </cell>
          <cell r="G6">
            <v>62</v>
          </cell>
          <cell r="H6">
            <v>12.24</v>
          </cell>
          <cell r="I6" t="str">
            <v>N</v>
          </cell>
          <cell r="J6">
            <v>26.64</v>
          </cell>
          <cell r="K6">
            <v>3.0000000000000004</v>
          </cell>
        </row>
        <row r="7">
          <cell r="B7">
            <v>25.526086956521741</v>
          </cell>
          <cell r="C7">
            <v>30.8</v>
          </cell>
          <cell r="D7">
            <v>20.8</v>
          </cell>
          <cell r="E7">
            <v>83.043478260869563</v>
          </cell>
          <cell r="F7">
            <v>94</v>
          </cell>
          <cell r="G7">
            <v>64</v>
          </cell>
          <cell r="H7">
            <v>8.64</v>
          </cell>
          <cell r="I7" t="str">
            <v>L</v>
          </cell>
          <cell r="J7">
            <v>19.440000000000001</v>
          </cell>
          <cell r="K7">
            <v>0.8</v>
          </cell>
        </row>
        <row r="8">
          <cell r="B8">
            <v>26.162500000000009</v>
          </cell>
          <cell r="C8">
            <v>34.1</v>
          </cell>
          <cell r="D8">
            <v>20</v>
          </cell>
          <cell r="E8">
            <v>81.208333333333329</v>
          </cell>
          <cell r="F8">
            <v>97</v>
          </cell>
          <cell r="G8">
            <v>49</v>
          </cell>
          <cell r="H8">
            <v>28.8</v>
          </cell>
          <cell r="I8" t="str">
            <v>N</v>
          </cell>
          <cell r="J8">
            <v>82.44</v>
          </cell>
          <cell r="K8">
            <v>61.6</v>
          </cell>
        </row>
        <row r="9">
          <cell r="B9">
            <v>21.366666666666664</v>
          </cell>
          <cell r="C9">
            <v>23.2</v>
          </cell>
          <cell r="D9">
            <v>20.3</v>
          </cell>
          <cell r="E9">
            <v>93.5</v>
          </cell>
          <cell r="F9">
            <v>96</v>
          </cell>
          <cell r="G9">
            <v>88</v>
          </cell>
          <cell r="H9">
            <v>13.68</v>
          </cell>
          <cell r="I9" t="str">
            <v>L</v>
          </cell>
          <cell r="J9">
            <v>32.4</v>
          </cell>
          <cell r="K9">
            <v>5.0000000000000009</v>
          </cell>
        </row>
        <row r="10">
          <cell r="B10">
            <v>23.8</v>
          </cell>
          <cell r="C10">
            <v>30.2</v>
          </cell>
          <cell r="D10">
            <v>20.3</v>
          </cell>
          <cell r="E10">
            <v>82.916666666666671</v>
          </cell>
          <cell r="F10">
            <v>97</v>
          </cell>
          <cell r="G10">
            <v>51</v>
          </cell>
          <cell r="H10">
            <v>6.84</v>
          </cell>
          <cell r="I10" t="str">
            <v>SE</v>
          </cell>
          <cell r="J10">
            <v>18.36</v>
          </cell>
          <cell r="K10">
            <v>1.4</v>
          </cell>
        </row>
        <row r="11">
          <cell r="B11">
            <v>26.275000000000002</v>
          </cell>
          <cell r="C11">
            <v>32.4</v>
          </cell>
          <cell r="D11">
            <v>21.3</v>
          </cell>
          <cell r="E11">
            <v>72.625</v>
          </cell>
          <cell r="F11">
            <v>96</v>
          </cell>
          <cell r="G11">
            <v>44</v>
          </cell>
          <cell r="H11">
            <v>8.2799999999999994</v>
          </cell>
          <cell r="I11" t="str">
            <v>NE</v>
          </cell>
          <cell r="J11">
            <v>16.2</v>
          </cell>
          <cell r="K11">
            <v>0</v>
          </cell>
        </row>
        <row r="12">
          <cell r="B12">
            <v>27.991666666666664</v>
          </cell>
          <cell r="C12">
            <v>34</v>
          </cell>
          <cell r="D12">
            <v>22.1</v>
          </cell>
          <cell r="E12">
            <v>72.041666666666671</v>
          </cell>
          <cell r="F12">
            <v>96</v>
          </cell>
          <cell r="G12">
            <v>46</v>
          </cell>
          <cell r="H12">
            <v>15.120000000000001</v>
          </cell>
          <cell r="I12" t="str">
            <v>N</v>
          </cell>
          <cell r="J12">
            <v>31.680000000000003</v>
          </cell>
          <cell r="K12">
            <v>0</v>
          </cell>
        </row>
        <row r="13">
          <cell r="B13">
            <v>28.404166666666658</v>
          </cell>
          <cell r="C13">
            <v>33.5</v>
          </cell>
          <cell r="D13">
            <v>24.9</v>
          </cell>
          <cell r="E13">
            <v>69.541666666666671</v>
          </cell>
          <cell r="F13">
            <v>85</v>
          </cell>
          <cell r="G13">
            <v>49</v>
          </cell>
          <cell r="H13">
            <v>19.8</v>
          </cell>
          <cell r="I13" t="str">
            <v>N</v>
          </cell>
          <cell r="J13">
            <v>39.6</v>
          </cell>
          <cell r="K13">
            <v>0</v>
          </cell>
        </row>
        <row r="14">
          <cell r="B14">
            <v>26.670833333333334</v>
          </cell>
          <cell r="C14">
            <v>29.5</v>
          </cell>
          <cell r="D14">
            <v>21.7</v>
          </cell>
          <cell r="E14">
            <v>78.875</v>
          </cell>
          <cell r="F14">
            <v>91</v>
          </cell>
          <cell r="G14">
            <v>60</v>
          </cell>
          <cell r="H14">
            <v>11.879999999999999</v>
          </cell>
          <cell r="I14" t="str">
            <v>N</v>
          </cell>
          <cell r="J14">
            <v>43.56</v>
          </cell>
          <cell r="K14">
            <v>3.4</v>
          </cell>
        </row>
        <row r="15">
          <cell r="B15">
            <v>26.595833333333331</v>
          </cell>
          <cell r="C15">
            <v>33.1</v>
          </cell>
          <cell r="D15">
            <v>20.9</v>
          </cell>
          <cell r="E15">
            <v>79.375</v>
          </cell>
          <cell r="F15">
            <v>96</v>
          </cell>
          <cell r="G15">
            <v>54</v>
          </cell>
          <cell r="H15">
            <v>12.24</v>
          </cell>
          <cell r="I15" t="str">
            <v>N</v>
          </cell>
          <cell r="J15">
            <v>41.04</v>
          </cell>
          <cell r="K15">
            <v>31.999999999999996</v>
          </cell>
        </row>
        <row r="16">
          <cell r="B16">
            <v>25.416666666666668</v>
          </cell>
          <cell r="C16">
            <v>29.4</v>
          </cell>
          <cell r="D16">
            <v>19.5</v>
          </cell>
          <cell r="E16">
            <v>76.208333333333329</v>
          </cell>
          <cell r="F16">
            <v>94</v>
          </cell>
          <cell r="G16">
            <v>64</v>
          </cell>
          <cell r="H16">
            <v>15.840000000000002</v>
          </cell>
          <cell r="I16" t="str">
            <v>NE</v>
          </cell>
          <cell r="J16">
            <v>43.92</v>
          </cell>
          <cell r="K16">
            <v>17.799999999999997</v>
          </cell>
        </row>
        <row r="17">
          <cell r="B17">
            <v>26.370833333333334</v>
          </cell>
          <cell r="C17">
            <v>34</v>
          </cell>
          <cell r="D17">
            <v>20</v>
          </cell>
          <cell r="E17">
            <v>72.375</v>
          </cell>
          <cell r="F17">
            <v>96</v>
          </cell>
          <cell r="G17">
            <v>47</v>
          </cell>
          <cell r="H17">
            <v>19.8</v>
          </cell>
          <cell r="I17" t="str">
            <v>N</v>
          </cell>
          <cell r="J17">
            <v>43.56</v>
          </cell>
          <cell r="K17">
            <v>0</v>
          </cell>
        </row>
        <row r="18">
          <cell r="B18">
            <v>29.816666666666666</v>
          </cell>
          <cell r="C18">
            <v>34.200000000000003</v>
          </cell>
          <cell r="D18">
            <v>25</v>
          </cell>
          <cell r="E18">
            <v>64.541666666666671</v>
          </cell>
          <cell r="F18">
            <v>86</v>
          </cell>
          <cell r="G18">
            <v>47</v>
          </cell>
          <cell r="H18">
            <v>19.440000000000001</v>
          </cell>
          <cell r="I18" t="str">
            <v>N</v>
          </cell>
          <cell r="J18">
            <v>47.88</v>
          </cell>
          <cell r="K18">
            <v>0</v>
          </cell>
        </row>
        <row r="19">
          <cell r="B19">
            <v>24.779166666666669</v>
          </cell>
          <cell r="C19">
            <v>30</v>
          </cell>
          <cell r="D19">
            <v>19.8</v>
          </cell>
          <cell r="E19">
            <v>82.166666666666671</v>
          </cell>
          <cell r="F19">
            <v>97</v>
          </cell>
          <cell r="G19">
            <v>62</v>
          </cell>
          <cell r="H19">
            <v>9.3600000000000012</v>
          </cell>
          <cell r="I19" t="str">
            <v>N</v>
          </cell>
          <cell r="J19">
            <v>47.16</v>
          </cell>
          <cell r="K19">
            <v>43.8</v>
          </cell>
        </row>
        <row r="20">
          <cell r="B20">
            <v>26.991666666666664</v>
          </cell>
          <cell r="C20">
            <v>34.700000000000003</v>
          </cell>
          <cell r="D20">
            <v>22</v>
          </cell>
          <cell r="E20">
            <v>76.5</v>
          </cell>
          <cell r="F20">
            <v>96</v>
          </cell>
          <cell r="G20">
            <v>42</v>
          </cell>
          <cell r="H20">
            <v>6.12</v>
          </cell>
          <cell r="I20" t="str">
            <v>S</v>
          </cell>
          <cell r="J20">
            <v>23.759999999999998</v>
          </cell>
          <cell r="K20">
            <v>3.6000000000000005</v>
          </cell>
        </row>
        <row r="21">
          <cell r="B21">
            <v>28.291666666666675</v>
          </cell>
          <cell r="C21">
            <v>34.4</v>
          </cell>
          <cell r="D21">
            <v>23.6</v>
          </cell>
          <cell r="E21">
            <v>71.583333333333329</v>
          </cell>
          <cell r="F21">
            <v>92</v>
          </cell>
          <cell r="G21">
            <v>43</v>
          </cell>
          <cell r="H21">
            <v>17.64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29.600000000000005</v>
          </cell>
          <cell r="C22">
            <v>35</v>
          </cell>
          <cell r="D22">
            <v>24.7</v>
          </cell>
          <cell r="E22">
            <v>61.791666666666664</v>
          </cell>
          <cell r="F22">
            <v>82</v>
          </cell>
          <cell r="G22">
            <v>39</v>
          </cell>
          <cell r="H22">
            <v>20.16</v>
          </cell>
          <cell r="I22" t="str">
            <v>N</v>
          </cell>
          <cell r="J22">
            <v>41.4</v>
          </cell>
          <cell r="K22">
            <v>0</v>
          </cell>
        </row>
        <row r="23">
          <cell r="B23">
            <v>26.987499999999994</v>
          </cell>
          <cell r="C23">
            <v>32.200000000000003</v>
          </cell>
          <cell r="D23">
            <v>23.3</v>
          </cell>
          <cell r="E23">
            <v>73.291666666666671</v>
          </cell>
          <cell r="F23">
            <v>86</v>
          </cell>
          <cell r="G23">
            <v>52</v>
          </cell>
          <cell r="H23">
            <v>16.2</v>
          </cell>
          <cell r="I23" t="str">
            <v>N</v>
          </cell>
          <cell r="J23">
            <v>45</v>
          </cell>
          <cell r="K23">
            <v>0.4</v>
          </cell>
        </row>
        <row r="24">
          <cell r="B24">
            <v>25.545833333333334</v>
          </cell>
          <cell r="C24">
            <v>32.6</v>
          </cell>
          <cell r="D24">
            <v>22.4</v>
          </cell>
          <cell r="E24">
            <v>81.833333333333329</v>
          </cell>
          <cell r="F24">
            <v>94</v>
          </cell>
          <cell r="G24">
            <v>54</v>
          </cell>
          <cell r="H24">
            <v>13.32</v>
          </cell>
          <cell r="I24" t="str">
            <v>N</v>
          </cell>
          <cell r="J24">
            <v>37.440000000000005</v>
          </cell>
          <cell r="K24">
            <v>0.8</v>
          </cell>
        </row>
        <row r="25">
          <cell r="B25">
            <v>28.291666666666671</v>
          </cell>
          <cell r="C25">
            <v>34.799999999999997</v>
          </cell>
          <cell r="D25">
            <v>23.7</v>
          </cell>
          <cell r="E25">
            <v>72.458333333333329</v>
          </cell>
          <cell r="F25">
            <v>94</v>
          </cell>
          <cell r="G25">
            <v>42</v>
          </cell>
          <cell r="H25">
            <v>14.76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28.783333333333335</v>
          </cell>
          <cell r="C26">
            <v>34.4</v>
          </cell>
          <cell r="D26">
            <v>23.8</v>
          </cell>
          <cell r="E26">
            <v>68.208333333333329</v>
          </cell>
          <cell r="F26">
            <v>89</v>
          </cell>
          <cell r="G26">
            <v>44</v>
          </cell>
          <cell r="H26">
            <v>17.28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29.304166666666656</v>
          </cell>
          <cell r="C27">
            <v>34.700000000000003</v>
          </cell>
          <cell r="D27">
            <v>24.7</v>
          </cell>
          <cell r="E27">
            <v>65.291666666666671</v>
          </cell>
          <cell r="F27">
            <v>85</v>
          </cell>
          <cell r="G27">
            <v>40</v>
          </cell>
          <cell r="H27">
            <v>19.8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27.412499999999998</v>
          </cell>
          <cell r="C28">
            <v>34.799999999999997</v>
          </cell>
          <cell r="D28">
            <v>23.7</v>
          </cell>
          <cell r="E28">
            <v>75.083333333333329</v>
          </cell>
          <cell r="F28">
            <v>90</v>
          </cell>
          <cell r="G28">
            <v>49</v>
          </cell>
          <cell r="H28">
            <v>20.16</v>
          </cell>
          <cell r="I28" t="str">
            <v>N</v>
          </cell>
          <cell r="J28">
            <v>50.4</v>
          </cell>
          <cell r="K28">
            <v>6.8000000000000007</v>
          </cell>
        </row>
        <row r="29">
          <cell r="B29">
            <v>27.325000000000003</v>
          </cell>
          <cell r="C29">
            <v>33.299999999999997</v>
          </cell>
          <cell r="D29">
            <v>23.9</v>
          </cell>
          <cell r="E29">
            <v>78.791666666666671</v>
          </cell>
          <cell r="F29">
            <v>95</v>
          </cell>
          <cell r="G29">
            <v>49</v>
          </cell>
          <cell r="H29">
            <v>7.2</v>
          </cell>
          <cell r="I29" t="str">
            <v>N</v>
          </cell>
          <cell r="J29">
            <v>17.28</v>
          </cell>
          <cell r="K29">
            <v>0</v>
          </cell>
        </row>
        <row r="30">
          <cell r="B30">
            <v>27.395833333333332</v>
          </cell>
          <cell r="C30">
            <v>33.5</v>
          </cell>
          <cell r="D30">
            <v>22.3</v>
          </cell>
          <cell r="E30">
            <v>70.458333333333329</v>
          </cell>
          <cell r="F30">
            <v>93</v>
          </cell>
          <cell r="G30">
            <v>40</v>
          </cell>
          <cell r="H30">
            <v>15.48</v>
          </cell>
          <cell r="I30" t="str">
            <v>N</v>
          </cell>
          <cell r="J30">
            <v>37.080000000000005</v>
          </cell>
          <cell r="K30">
            <v>0.4</v>
          </cell>
        </row>
        <row r="31">
          <cell r="B31">
            <v>27.991666666666671</v>
          </cell>
          <cell r="C31">
            <v>34</v>
          </cell>
          <cell r="D31">
            <v>25.2</v>
          </cell>
          <cell r="E31">
            <v>73.416666666666671</v>
          </cell>
          <cell r="F31">
            <v>88</v>
          </cell>
          <cell r="G31">
            <v>49</v>
          </cell>
          <cell r="H31">
            <v>15.120000000000001</v>
          </cell>
          <cell r="I31" t="str">
            <v>N</v>
          </cell>
          <cell r="J31">
            <v>40.32</v>
          </cell>
          <cell r="K31">
            <v>0</v>
          </cell>
        </row>
        <row r="32">
          <cell r="B32">
            <v>27.679166666666664</v>
          </cell>
          <cell r="C32">
            <v>31.6</v>
          </cell>
          <cell r="D32">
            <v>23.7</v>
          </cell>
          <cell r="E32">
            <v>74.75</v>
          </cell>
          <cell r="F32">
            <v>88</v>
          </cell>
          <cell r="G32">
            <v>58</v>
          </cell>
          <cell r="H32">
            <v>18.720000000000002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26.808333333333337</v>
          </cell>
          <cell r="C33">
            <v>30</v>
          </cell>
          <cell r="D33">
            <v>24.9</v>
          </cell>
          <cell r="E33">
            <v>79.25</v>
          </cell>
          <cell r="F33">
            <v>91</v>
          </cell>
          <cell r="G33">
            <v>68</v>
          </cell>
          <cell r="H33">
            <v>13.68</v>
          </cell>
          <cell r="I33" t="str">
            <v>N</v>
          </cell>
          <cell r="J33">
            <v>34.56</v>
          </cell>
          <cell r="K33">
            <v>11.6</v>
          </cell>
        </row>
        <row r="34">
          <cell r="B34">
            <v>25.470833333333331</v>
          </cell>
          <cell r="C34">
            <v>29.6</v>
          </cell>
          <cell r="D34">
            <v>23.5</v>
          </cell>
          <cell r="E34">
            <v>85.333333333333329</v>
          </cell>
          <cell r="F34">
            <v>95</v>
          </cell>
          <cell r="G34">
            <v>70</v>
          </cell>
          <cell r="H34">
            <v>18</v>
          </cell>
          <cell r="I34" t="str">
            <v>N</v>
          </cell>
          <cell r="J34">
            <v>30.96</v>
          </cell>
          <cell r="K34">
            <v>15.600000000000001</v>
          </cell>
        </row>
        <row r="35">
          <cell r="B35">
            <v>26.741666666666671</v>
          </cell>
          <cell r="C35">
            <v>32.200000000000003</v>
          </cell>
          <cell r="D35">
            <v>23.2</v>
          </cell>
          <cell r="E35">
            <v>79.5</v>
          </cell>
          <cell r="F35">
            <v>95</v>
          </cell>
          <cell r="G35">
            <v>59</v>
          </cell>
          <cell r="H35">
            <v>15.120000000000001</v>
          </cell>
          <cell r="I35" t="str">
            <v>N</v>
          </cell>
          <cell r="J35">
            <v>41.04</v>
          </cell>
          <cell r="K35">
            <v>7.3999999999999995</v>
          </cell>
        </row>
        <row r="36">
          <cell r="I36" t="str">
            <v>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25.179166666666671</v>
          </cell>
          <cell r="C5">
            <v>32.1</v>
          </cell>
          <cell r="D5">
            <v>21.6</v>
          </cell>
          <cell r="E5">
            <v>84.75</v>
          </cell>
          <cell r="F5">
            <v>97</v>
          </cell>
          <cell r="G5">
            <v>57</v>
          </cell>
          <cell r="H5">
            <v>12.24</v>
          </cell>
          <cell r="I5" t="str">
            <v>O</v>
          </cell>
          <cell r="J5">
            <v>25.92</v>
          </cell>
          <cell r="K5">
            <v>0.2</v>
          </cell>
        </row>
        <row r="6">
          <cell r="B6">
            <v>26.158333333333335</v>
          </cell>
          <cell r="C6">
            <v>29.9</v>
          </cell>
          <cell r="D6">
            <v>23.7</v>
          </cell>
          <cell r="E6">
            <v>80.666666666666671</v>
          </cell>
          <cell r="F6">
            <v>92</v>
          </cell>
          <cell r="G6">
            <v>62</v>
          </cell>
          <cell r="H6">
            <v>14.04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24.633333333333336</v>
          </cell>
          <cell r="C7">
            <v>31.7</v>
          </cell>
          <cell r="D7">
            <v>21.7</v>
          </cell>
          <cell r="E7">
            <v>83.75</v>
          </cell>
          <cell r="F7">
            <v>95</v>
          </cell>
          <cell r="G7">
            <v>54</v>
          </cell>
          <cell r="H7">
            <v>17.64</v>
          </cell>
          <cell r="I7" t="str">
            <v>S</v>
          </cell>
          <cell r="J7">
            <v>34.200000000000003</v>
          </cell>
          <cell r="K7">
            <v>11.8</v>
          </cell>
        </row>
        <row r="8">
          <cell r="B8">
            <v>22.116666666666671</v>
          </cell>
          <cell r="C8">
            <v>24.6</v>
          </cell>
          <cell r="D8">
            <v>19</v>
          </cell>
          <cell r="E8">
            <v>91</v>
          </cell>
          <cell r="F8">
            <v>97</v>
          </cell>
          <cell r="G8">
            <v>81</v>
          </cell>
          <cell r="H8">
            <v>15.48</v>
          </cell>
          <cell r="I8" t="str">
            <v>SO</v>
          </cell>
          <cell r="J8">
            <v>51.480000000000004</v>
          </cell>
          <cell r="K8">
            <v>67.8</v>
          </cell>
        </row>
        <row r="9">
          <cell r="B9">
            <v>19.758333333333336</v>
          </cell>
          <cell r="C9">
            <v>21.9</v>
          </cell>
          <cell r="D9">
            <v>18.3</v>
          </cell>
          <cell r="E9">
            <v>94.875</v>
          </cell>
          <cell r="F9">
            <v>98</v>
          </cell>
          <cell r="G9">
            <v>85</v>
          </cell>
          <cell r="H9">
            <v>8.2799999999999994</v>
          </cell>
          <cell r="I9" t="str">
            <v>O</v>
          </cell>
          <cell r="J9">
            <v>23.759999999999998</v>
          </cell>
          <cell r="K9">
            <v>62.4</v>
          </cell>
        </row>
        <row r="10">
          <cell r="B10">
            <v>23.166666666666668</v>
          </cell>
          <cell r="C10">
            <v>29.3</v>
          </cell>
          <cell r="D10">
            <v>19.8</v>
          </cell>
          <cell r="E10">
            <v>85</v>
          </cell>
          <cell r="F10">
            <v>97</v>
          </cell>
          <cell r="G10">
            <v>53</v>
          </cell>
          <cell r="H10">
            <v>10.44</v>
          </cell>
          <cell r="I10" t="str">
            <v>NE</v>
          </cell>
          <cell r="J10">
            <v>23.400000000000002</v>
          </cell>
          <cell r="K10">
            <v>6.6000000000000005</v>
          </cell>
        </row>
        <row r="11">
          <cell r="B11">
            <v>25.441666666666666</v>
          </cell>
          <cell r="C11">
            <v>31.5</v>
          </cell>
          <cell r="D11">
            <v>20.3</v>
          </cell>
          <cell r="E11">
            <v>73.458333333333329</v>
          </cell>
          <cell r="F11">
            <v>93</v>
          </cell>
          <cell r="G11">
            <v>47</v>
          </cell>
          <cell r="H11">
            <v>4.32</v>
          </cell>
          <cell r="I11" t="str">
            <v>NE</v>
          </cell>
          <cell r="J11">
            <v>17.64</v>
          </cell>
          <cell r="K11">
            <v>0</v>
          </cell>
        </row>
        <row r="12">
          <cell r="B12">
            <v>26.9375</v>
          </cell>
          <cell r="C12">
            <v>32.700000000000003</v>
          </cell>
          <cell r="D12">
            <v>21.2</v>
          </cell>
          <cell r="E12">
            <v>72.333333333333329</v>
          </cell>
          <cell r="F12">
            <v>94</v>
          </cell>
          <cell r="G12">
            <v>49</v>
          </cell>
          <cell r="H12">
            <v>13.68</v>
          </cell>
          <cell r="I12" t="str">
            <v>O</v>
          </cell>
          <cell r="J12">
            <v>33.119999999999997</v>
          </cell>
          <cell r="K12">
            <v>0</v>
          </cell>
        </row>
        <row r="13">
          <cell r="B13">
            <v>27.945833333333329</v>
          </cell>
          <cell r="C13">
            <v>33</v>
          </cell>
          <cell r="D13">
            <v>23.6</v>
          </cell>
          <cell r="E13">
            <v>75.5</v>
          </cell>
          <cell r="F13">
            <v>90</v>
          </cell>
          <cell r="G13">
            <v>53</v>
          </cell>
          <cell r="H13">
            <v>18</v>
          </cell>
          <cell r="I13" t="str">
            <v>SO</v>
          </cell>
          <cell r="J13">
            <v>41.4</v>
          </cell>
          <cell r="K13">
            <v>0.2</v>
          </cell>
        </row>
        <row r="14">
          <cell r="B14">
            <v>22.924999999999997</v>
          </cell>
          <cell r="C14">
            <v>28.6</v>
          </cell>
          <cell r="D14">
            <v>19.8</v>
          </cell>
          <cell r="E14">
            <v>86.916666666666671</v>
          </cell>
          <cell r="F14">
            <v>97</v>
          </cell>
          <cell r="G14">
            <v>62</v>
          </cell>
          <cell r="H14">
            <v>16.2</v>
          </cell>
          <cell r="I14" t="str">
            <v>S</v>
          </cell>
          <cell r="J14">
            <v>40.680000000000007</v>
          </cell>
          <cell r="K14">
            <v>7.8000000000000007</v>
          </cell>
        </row>
        <row r="15">
          <cell r="B15">
            <v>24.704166666666666</v>
          </cell>
          <cell r="C15">
            <v>30.6</v>
          </cell>
          <cell r="D15">
            <v>21.8</v>
          </cell>
          <cell r="E15">
            <v>84.208333333333329</v>
          </cell>
          <cell r="F15">
            <v>94</v>
          </cell>
          <cell r="G15">
            <v>62</v>
          </cell>
          <cell r="H15">
            <v>16.920000000000002</v>
          </cell>
          <cell r="I15" t="str">
            <v>SO</v>
          </cell>
          <cell r="J15">
            <v>33.119999999999997</v>
          </cell>
          <cell r="K15">
            <v>3.8000000000000012</v>
          </cell>
        </row>
        <row r="16">
          <cell r="B16">
            <v>21.5625</v>
          </cell>
          <cell r="C16">
            <v>25.9</v>
          </cell>
          <cell r="D16">
            <v>18.899999999999999</v>
          </cell>
          <cell r="E16">
            <v>89.375</v>
          </cell>
          <cell r="F16">
            <v>97</v>
          </cell>
          <cell r="G16">
            <v>67</v>
          </cell>
          <cell r="H16">
            <v>16.920000000000002</v>
          </cell>
          <cell r="I16" t="str">
            <v>NO</v>
          </cell>
          <cell r="J16">
            <v>63.360000000000007</v>
          </cell>
          <cell r="K16">
            <v>1</v>
          </cell>
        </row>
        <row r="17">
          <cell r="B17">
            <v>24.641666666666669</v>
          </cell>
          <cell r="C17">
            <v>32.799999999999997</v>
          </cell>
          <cell r="D17">
            <v>18.600000000000001</v>
          </cell>
          <cell r="E17">
            <v>80.458333333333329</v>
          </cell>
          <cell r="F17">
            <v>96</v>
          </cell>
          <cell r="G17">
            <v>58</v>
          </cell>
          <cell r="H17">
            <v>14.04</v>
          </cell>
          <cell r="I17" t="str">
            <v>SO</v>
          </cell>
          <cell r="J17">
            <v>33.480000000000004</v>
          </cell>
          <cell r="K17">
            <v>0.60000000000000009</v>
          </cell>
        </row>
        <row r="18">
          <cell r="B18">
            <v>27.445833333333326</v>
          </cell>
          <cell r="C18">
            <v>33.4</v>
          </cell>
          <cell r="D18">
            <v>22.2</v>
          </cell>
          <cell r="E18">
            <v>71.583333333333329</v>
          </cell>
          <cell r="F18">
            <v>87</v>
          </cell>
          <cell r="G18">
            <v>51</v>
          </cell>
          <cell r="H18">
            <v>21.6</v>
          </cell>
          <cell r="I18" t="str">
            <v>SO</v>
          </cell>
          <cell r="J18">
            <v>43.92</v>
          </cell>
          <cell r="K18">
            <v>0</v>
          </cell>
        </row>
        <row r="19">
          <cell r="B19">
            <v>24.454166666666666</v>
          </cell>
          <cell r="C19">
            <v>29.4</v>
          </cell>
          <cell r="D19">
            <v>19.899999999999999</v>
          </cell>
          <cell r="E19">
            <v>80.958333333333329</v>
          </cell>
          <cell r="F19">
            <v>96</v>
          </cell>
          <cell r="G19">
            <v>58</v>
          </cell>
          <cell r="H19">
            <v>12.24</v>
          </cell>
          <cell r="I19" t="str">
            <v>SO</v>
          </cell>
          <cell r="J19">
            <v>37.440000000000005</v>
          </cell>
          <cell r="K19">
            <v>0.2</v>
          </cell>
        </row>
        <row r="20">
          <cell r="B20">
            <v>26.054166666666664</v>
          </cell>
          <cell r="C20">
            <v>33.200000000000003</v>
          </cell>
          <cell r="D20">
            <v>20.399999999999999</v>
          </cell>
          <cell r="E20">
            <v>76.125</v>
          </cell>
          <cell r="F20">
            <v>97</v>
          </cell>
          <cell r="G20">
            <v>46</v>
          </cell>
          <cell r="H20">
            <v>12.6</v>
          </cell>
          <cell r="I20" t="str">
            <v>NO</v>
          </cell>
          <cell r="J20">
            <v>24.48</v>
          </cell>
          <cell r="K20">
            <v>0</v>
          </cell>
        </row>
        <row r="21">
          <cell r="B21">
            <v>27.491666666666664</v>
          </cell>
          <cell r="C21">
            <v>33.5</v>
          </cell>
          <cell r="D21">
            <v>22</v>
          </cell>
          <cell r="E21">
            <v>72.458333333333329</v>
          </cell>
          <cell r="F21">
            <v>93</v>
          </cell>
          <cell r="G21">
            <v>50</v>
          </cell>
          <cell r="H21">
            <v>15.840000000000002</v>
          </cell>
          <cell r="I21" t="str">
            <v>SO</v>
          </cell>
          <cell r="J21">
            <v>34.92</v>
          </cell>
          <cell r="K21">
            <v>0.2</v>
          </cell>
        </row>
        <row r="22">
          <cell r="B22">
            <v>28.362499999999994</v>
          </cell>
          <cell r="C22">
            <v>34.6</v>
          </cell>
          <cell r="D22">
            <v>23.4</v>
          </cell>
          <cell r="E22">
            <v>68.625</v>
          </cell>
          <cell r="F22">
            <v>87</v>
          </cell>
          <cell r="G22">
            <v>44</v>
          </cell>
          <cell r="H22">
            <v>18</v>
          </cell>
          <cell r="I22" t="str">
            <v>SO</v>
          </cell>
          <cell r="J22">
            <v>38.519999999999996</v>
          </cell>
          <cell r="K22">
            <v>0</v>
          </cell>
        </row>
        <row r="23">
          <cell r="B23">
            <v>25.920833333333324</v>
          </cell>
          <cell r="C23">
            <v>31</v>
          </cell>
          <cell r="D23">
            <v>21.7</v>
          </cell>
          <cell r="E23">
            <v>78.125</v>
          </cell>
          <cell r="F23">
            <v>95</v>
          </cell>
          <cell r="G23">
            <v>62</v>
          </cell>
          <cell r="H23">
            <v>13.32</v>
          </cell>
          <cell r="I23" t="str">
            <v>SO</v>
          </cell>
          <cell r="J23">
            <v>33.840000000000003</v>
          </cell>
          <cell r="K23">
            <v>0</v>
          </cell>
        </row>
        <row r="24">
          <cell r="B24">
            <v>24.8125</v>
          </cell>
          <cell r="C24">
            <v>31.7</v>
          </cell>
          <cell r="D24">
            <v>21.8</v>
          </cell>
          <cell r="E24">
            <v>84.583333333333329</v>
          </cell>
          <cell r="F24">
            <v>96</v>
          </cell>
          <cell r="G24">
            <v>58</v>
          </cell>
          <cell r="H24">
            <v>9.3600000000000012</v>
          </cell>
          <cell r="I24" t="str">
            <v>SO</v>
          </cell>
          <cell r="J24">
            <v>32.76</v>
          </cell>
          <cell r="K24">
            <v>0.2</v>
          </cell>
        </row>
        <row r="25">
          <cell r="B25">
            <v>26.170833333333334</v>
          </cell>
          <cell r="C25">
            <v>31.9</v>
          </cell>
          <cell r="D25">
            <v>22.3</v>
          </cell>
          <cell r="E25">
            <v>80.916666666666671</v>
          </cell>
          <cell r="F25">
            <v>96</v>
          </cell>
          <cell r="G25">
            <v>57</v>
          </cell>
          <cell r="H25">
            <v>16.2</v>
          </cell>
          <cell r="I25" t="str">
            <v>O</v>
          </cell>
          <cell r="J25">
            <v>34.56</v>
          </cell>
          <cell r="K25">
            <v>0</v>
          </cell>
        </row>
        <row r="26">
          <cell r="B26">
            <v>27.787499999999998</v>
          </cell>
          <cell r="C26">
            <v>33.299999999999997</v>
          </cell>
          <cell r="D26">
            <v>24.2</v>
          </cell>
          <cell r="E26">
            <v>74.916666666666671</v>
          </cell>
          <cell r="F26">
            <v>88</v>
          </cell>
          <cell r="G26">
            <v>53</v>
          </cell>
          <cell r="H26">
            <v>22.32</v>
          </cell>
          <cell r="I26" t="str">
            <v>O</v>
          </cell>
          <cell r="J26">
            <v>52.92</v>
          </cell>
          <cell r="K26">
            <v>0</v>
          </cell>
        </row>
        <row r="27">
          <cell r="B27">
            <v>28.504166666666666</v>
          </cell>
          <cell r="C27">
            <v>33.299999999999997</v>
          </cell>
          <cell r="D27">
            <v>24.4</v>
          </cell>
          <cell r="E27">
            <v>71.416666666666671</v>
          </cell>
          <cell r="F27">
            <v>87</v>
          </cell>
          <cell r="G27">
            <v>52</v>
          </cell>
          <cell r="H27">
            <v>17.64</v>
          </cell>
          <cell r="I27" t="str">
            <v>SO</v>
          </cell>
          <cell r="J27">
            <v>38.880000000000003</v>
          </cell>
          <cell r="K27">
            <v>0</v>
          </cell>
        </row>
        <row r="28">
          <cell r="B28">
            <v>26.016666666666669</v>
          </cell>
          <cell r="C28">
            <v>32.6</v>
          </cell>
          <cell r="D28">
            <v>21.9</v>
          </cell>
          <cell r="E28">
            <v>82.125</v>
          </cell>
          <cell r="F28">
            <v>97</v>
          </cell>
          <cell r="G28">
            <v>58</v>
          </cell>
          <cell r="H28">
            <v>17.28</v>
          </cell>
          <cell r="I28" t="str">
            <v>SO</v>
          </cell>
          <cell r="J28">
            <v>50.4</v>
          </cell>
          <cell r="K28">
            <v>0.2</v>
          </cell>
        </row>
        <row r="29">
          <cell r="B29">
            <v>26.837500000000002</v>
          </cell>
          <cell r="C29">
            <v>33.6</v>
          </cell>
          <cell r="D29">
            <v>22.6</v>
          </cell>
          <cell r="E29">
            <v>79.291666666666671</v>
          </cell>
          <cell r="F29">
            <v>96</v>
          </cell>
          <cell r="G29">
            <v>53</v>
          </cell>
          <cell r="H29">
            <v>10.8</v>
          </cell>
          <cell r="I29" t="str">
            <v>SO</v>
          </cell>
          <cell r="J29">
            <v>29.16</v>
          </cell>
          <cell r="K29">
            <v>0</v>
          </cell>
        </row>
        <row r="30">
          <cell r="B30">
            <v>24.929166666666664</v>
          </cell>
          <cell r="C30">
            <v>31.7</v>
          </cell>
          <cell r="D30">
            <v>22.5</v>
          </cell>
          <cell r="E30">
            <v>87.458333333333329</v>
          </cell>
          <cell r="F30">
            <v>97</v>
          </cell>
          <cell r="G30">
            <v>57</v>
          </cell>
          <cell r="H30">
            <v>13.32</v>
          </cell>
          <cell r="I30" t="str">
            <v>SE</v>
          </cell>
          <cell r="J30">
            <v>39.6</v>
          </cell>
          <cell r="K30">
            <v>0</v>
          </cell>
        </row>
        <row r="31">
          <cell r="B31">
            <v>26.133333333333326</v>
          </cell>
          <cell r="C31">
            <v>33.9</v>
          </cell>
          <cell r="D31">
            <v>23.4</v>
          </cell>
          <cell r="E31">
            <v>83.583333333333329</v>
          </cell>
          <cell r="F31">
            <v>96</v>
          </cell>
          <cell r="G31">
            <v>48</v>
          </cell>
          <cell r="H31">
            <v>16.2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24.708333333333332</v>
          </cell>
          <cell r="C32">
            <v>30.2</v>
          </cell>
          <cell r="D32">
            <v>20.6</v>
          </cell>
          <cell r="E32">
            <v>87.541666666666671</v>
          </cell>
          <cell r="F32">
            <v>97</v>
          </cell>
          <cell r="G32">
            <v>69</v>
          </cell>
          <cell r="H32">
            <v>14.76</v>
          </cell>
          <cell r="I32" t="str">
            <v>SO</v>
          </cell>
          <cell r="J32">
            <v>44.28</v>
          </cell>
          <cell r="K32">
            <v>0</v>
          </cell>
        </row>
        <row r="33">
          <cell r="B33">
            <v>23.508333333333329</v>
          </cell>
          <cell r="C33">
            <v>27.7</v>
          </cell>
          <cell r="D33">
            <v>22.4</v>
          </cell>
          <cell r="E33">
            <v>91.291666666666671</v>
          </cell>
          <cell r="F33">
            <v>96</v>
          </cell>
          <cell r="G33">
            <v>77</v>
          </cell>
          <cell r="H33">
            <v>15.120000000000001</v>
          </cell>
          <cell r="I33" t="str">
            <v>O</v>
          </cell>
          <cell r="J33">
            <v>26.64</v>
          </cell>
          <cell r="K33">
            <v>0</v>
          </cell>
        </row>
        <row r="34">
          <cell r="B34">
            <v>23.8</v>
          </cell>
          <cell r="C34">
            <v>27.2</v>
          </cell>
          <cell r="D34">
            <v>22.3</v>
          </cell>
          <cell r="E34">
            <v>89.416666666666671</v>
          </cell>
          <cell r="F34">
            <v>97</v>
          </cell>
          <cell r="G34">
            <v>73</v>
          </cell>
          <cell r="H34">
            <v>16.2</v>
          </cell>
          <cell r="I34" t="str">
            <v>SO</v>
          </cell>
          <cell r="J34">
            <v>32.76</v>
          </cell>
          <cell r="K34">
            <v>0.2</v>
          </cell>
        </row>
        <row r="35">
          <cell r="B35">
            <v>25.720833333333331</v>
          </cell>
          <cell r="C35">
            <v>33.6</v>
          </cell>
          <cell r="D35">
            <v>22.4</v>
          </cell>
          <cell r="E35">
            <v>83.083333333333329</v>
          </cell>
          <cell r="F35">
            <v>94</v>
          </cell>
          <cell r="G35">
            <v>56</v>
          </cell>
          <cell r="H35">
            <v>14.04</v>
          </cell>
          <cell r="I35" t="str">
            <v>SO</v>
          </cell>
          <cell r="J35">
            <v>41.4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K5">
            <v>5.8000000000000007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4</v>
          </cell>
        </row>
      </sheetData>
      <sheetData sheetId="11">
        <row r="5">
          <cell r="B5">
            <v>24.879166666666666</v>
          </cell>
          <cell r="C5">
            <v>31.6</v>
          </cell>
          <cell r="D5">
            <v>22.5</v>
          </cell>
          <cell r="E5">
            <v>87.041666666666671</v>
          </cell>
          <cell r="F5">
            <v>97</v>
          </cell>
          <cell r="G5">
            <v>60</v>
          </cell>
          <cell r="H5">
            <v>10.44</v>
          </cell>
          <cell r="I5" t="str">
            <v>SO</v>
          </cell>
          <cell r="J5">
            <v>41.76</v>
          </cell>
          <cell r="K5">
            <v>35.400000000000006</v>
          </cell>
        </row>
        <row r="6">
          <cell r="B6">
            <v>24.545833333333338</v>
          </cell>
          <cell r="C6">
            <v>31.9</v>
          </cell>
          <cell r="D6">
            <v>21.5</v>
          </cell>
          <cell r="E6">
            <v>86.333333333333329</v>
          </cell>
          <cell r="F6">
            <v>97</v>
          </cell>
          <cell r="G6">
            <v>59</v>
          </cell>
          <cell r="H6">
            <v>14.04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25.154166666666665</v>
          </cell>
          <cell r="C7">
            <v>30.9</v>
          </cell>
          <cell r="D7">
            <v>20.100000000000001</v>
          </cell>
          <cell r="E7">
            <v>84.208333333333329</v>
          </cell>
          <cell r="F7">
            <v>97</v>
          </cell>
          <cell r="G7">
            <v>63</v>
          </cell>
          <cell r="H7">
            <v>9</v>
          </cell>
          <cell r="I7" t="str">
            <v>L</v>
          </cell>
          <cell r="J7">
            <v>28.44</v>
          </cell>
          <cell r="K7">
            <v>7.6000000000000005</v>
          </cell>
        </row>
        <row r="8">
          <cell r="B8">
            <v>25.104166666666661</v>
          </cell>
          <cell r="C8">
            <v>33</v>
          </cell>
          <cell r="D8">
            <v>19</v>
          </cell>
          <cell r="E8">
            <v>84.458333333333329</v>
          </cell>
          <cell r="F8">
            <v>97</v>
          </cell>
          <cell r="G8">
            <v>54</v>
          </cell>
          <cell r="H8">
            <v>21.6</v>
          </cell>
          <cell r="I8" t="str">
            <v>L</v>
          </cell>
          <cell r="J8">
            <v>45.72</v>
          </cell>
          <cell r="K8">
            <v>25.199999999999996</v>
          </cell>
        </row>
        <row r="9">
          <cell r="B9">
            <v>19.649999999999995</v>
          </cell>
          <cell r="C9">
            <v>21.1</v>
          </cell>
          <cell r="D9">
            <v>18.600000000000001</v>
          </cell>
          <cell r="E9">
            <v>97.291666666666671</v>
          </cell>
          <cell r="F9">
            <v>98</v>
          </cell>
          <cell r="G9">
            <v>95</v>
          </cell>
          <cell r="H9">
            <v>7.5600000000000005</v>
          </cell>
          <cell r="I9" t="str">
            <v>SO</v>
          </cell>
          <cell r="J9">
            <v>23.040000000000003</v>
          </cell>
          <cell r="K9">
            <v>44.4</v>
          </cell>
        </row>
        <row r="10">
          <cell r="B10">
            <v>22.445833333333329</v>
          </cell>
          <cell r="C10">
            <v>27.2</v>
          </cell>
          <cell r="D10">
            <v>19.8</v>
          </cell>
          <cell r="E10">
            <v>88.875</v>
          </cell>
          <cell r="F10">
            <v>98</v>
          </cell>
          <cell r="G10">
            <v>64</v>
          </cell>
          <cell r="H10">
            <v>10.44</v>
          </cell>
          <cell r="I10" t="str">
            <v>NE</v>
          </cell>
          <cell r="J10">
            <v>20.88</v>
          </cell>
          <cell r="K10">
            <v>3.8</v>
          </cell>
        </row>
        <row r="11">
          <cell r="B11">
            <v>24.50833333333334</v>
          </cell>
          <cell r="C11">
            <v>31.5</v>
          </cell>
          <cell r="D11">
            <v>19.2</v>
          </cell>
          <cell r="E11">
            <v>79</v>
          </cell>
          <cell r="F11">
            <v>98</v>
          </cell>
          <cell r="G11">
            <v>44</v>
          </cell>
          <cell r="H11">
            <v>5.7600000000000007</v>
          </cell>
          <cell r="I11" t="str">
            <v>NE</v>
          </cell>
          <cell r="J11">
            <v>14.4</v>
          </cell>
          <cell r="K11">
            <v>0.2</v>
          </cell>
        </row>
        <row r="12">
          <cell r="B12">
            <v>26.458333333333339</v>
          </cell>
          <cell r="C12">
            <v>33.700000000000003</v>
          </cell>
          <cell r="D12">
            <v>20.2</v>
          </cell>
          <cell r="E12">
            <v>75.416666666666671</v>
          </cell>
          <cell r="F12">
            <v>97</v>
          </cell>
          <cell r="G12">
            <v>47</v>
          </cell>
          <cell r="H12">
            <v>6.48</v>
          </cell>
          <cell r="I12" t="str">
            <v>L</v>
          </cell>
          <cell r="J12">
            <v>19.8</v>
          </cell>
          <cell r="K12">
            <v>0</v>
          </cell>
        </row>
        <row r="13">
          <cell r="B13">
            <v>27.425000000000001</v>
          </cell>
          <cell r="C13">
            <v>33.4</v>
          </cell>
          <cell r="D13">
            <v>23.3</v>
          </cell>
          <cell r="E13">
            <v>75.958333333333329</v>
          </cell>
          <cell r="F13">
            <v>94</v>
          </cell>
          <cell r="G13">
            <v>50</v>
          </cell>
          <cell r="H13">
            <v>10.44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23.812500000000004</v>
          </cell>
          <cell r="C14">
            <v>27.4</v>
          </cell>
          <cell r="D14">
            <v>20.399999999999999</v>
          </cell>
          <cell r="E14">
            <v>87.625</v>
          </cell>
          <cell r="F14">
            <v>97</v>
          </cell>
          <cell r="G14">
            <v>69</v>
          </cell>
          <cell r="H14">
            <v>10.8</v>
          </cell>
          <cell r="I14" t="str">
            <v>SO</v>
          </cell>
          <cell r="J14">
            <v>31.680000000000003</v>
          </cell>
          <cell r="K14">
            <v>13</v>
          </cell>
        </row>
        <row r="15">
          <cell r="B15">
            <v>24.545833333333334</v>
          </cell>
          <cell r="C15">
            <v>30.6</v>
          </cell>
          <cell r="D15">
            <v>21.7</v>
          </cell>
          <cell r="E15">
            <v>88.708333333333329</v>
          </cell>
          <cell r="F15">
            <v>97</v>
          </cell>
          <cell r="G15">
            <v>66</v>
          </cell>
          <cell r="H15">
            <v>8.2799999999999994</v>
          </cell>
          <cell r="I15" t="str">
            <v>SO</v>
          </cell>
          <cell r="J15">
            <v>27.36</v>
          </cell>
          <cell r="K15">
            <v>4.2</v>
          </cell>
        </row>
        <row r="16">
          <cell r="B16">
            <v>21.554166666666664</v>
          </cell>
          <cell r="C16">
            <v>26.7</v>
          </cell>
          <cell r="D16">
            <v>18.399999999999999</v>
          </cell>
          <cell r="E16">
            <v>92.125</v>
          </cell>
          <cell r="F16">
            <v>97</v>
          </cell>
          <cell r="G16">
            <v>84</v>
          </cell>
          <cell r="H16">
            <v>16.2</v>
          </cell>
          <cell r="I16" t="str">
            <v>SO</v>
          </cell>
          <cell r="J16">
            <v>42.480000000000004</v>
          </cell>
          <cell r="K16">
            <v>31.200000000000003</v>
          </cell>
        </row>
        <row r="17">
          <cell r="B17">
            <v>24.629166666666674</v>
          </cell>
          <cell r="C17">
            <v>34</v>
          </cell>
          <cell r="D17">
            <v>17.7</v>
          </cell>
          <cell r="E17">
            <v>79.875</v>
          </cell>
          <cell r="F17">
            <v>98</v>
          </cell>
          <cell r="G17">
            <v>51</v>
          </cell>
          <cell r="H17">
            <v>9</v>
          </cell>
          <cell r="I17" t="str">
            <v>SO</v>
          </cell>
          <cell r="J17">
            <v>28.44</v>
          </cell>
          <cell r="K17">
            <v>0</v>
          </cell>
        </row>
        <row r="18">
          <cell r="B18">
            <v>27.537499999999998</v>
          </cell>
          <cell r="C18">
            <v>34.200000000000003</v>
          </cell>
          <cell r="D18">
            <v>20.9</v>
          </cell>
          <cell r="E18">
            <v>74.041666666666671</v>
          </cell>
          <cell r="F18">
            <v>97</v>
          </cell>
          <cell r="G18">
            <v>50</v>
          </cell>
          <cell r="H18">
            <v>11.520000000000001</v>
          </cell>
          <cell r="I18" t="str">
            <v>L</v>
          </cell>
          <cell r="J18">
            <v>38.880000000000003</v>
          </cell>
          <cell r="K18">
            <v>0</v>
          </cell>
        </row>
        <row r="19">
          <cell r="B19">
            <v>23.900000000000002</v>
          </cell>
          <cell r="C19">
            <v>29.3</v>
          </cell>
          <cell r="D19">
            <v>19.8</v>
          </cell>
          <cell r="E19">
            <v>84.708333333333329</v>
          </cell>
          <cell r="F19">
            <v>96</v>
          </cell>
          <cell r="G19">
            <v>63</v>
          </cell>
          <cell r="H19">
            <v>12.24</v>
          </cell>
          <cell r="I19" t="str">
            <v>NE</v>
          </cell>
          <cell r="J19">
            <v>38.159999999999997</v>
          </cell>
          <cell r="K19">
            <v>7.9999999999999991</v>
          </cell>
        </row>
        <row r="20">
          <cell r="B20">
            <v>25.962500000000002</v>
          </cell>
          <cell r="C20">
            <v>32.6</v>
          </cell>
          <cell r="D20">
            <v>19.8</v>
          </cell>
          <cell r="E20">
            <v>77.833333333333329</v>
          </cell>
          <cell r="F20">
            <v>97</v>
          </cell>
          <cell r="G20">
            <v>44</v>
          </cell>
          <cell r="H20">
            <v>9.3600000000000012</v>
          </cell>
          <cell r="I20" t="str">
            <v>SO</v>
          </cell>
          <cell r="J20">
            <v>19.079999999999998</v>
          </cell>
          <cell r="K20">
            <v>0</v>
          </cell>
        </row>
        <row r="21">
          <cell r="B21">
            <v>27.583333333333332</v>
          </cell>
          <cell r="C21">
            <v>34.799999999999997</v>
          </cell>
          <cell r="D21">
            <v>21.4</v>
          </cell>
          <cell r="E21">
            <v>74.833333333333329</v>
          </cell>
          <cell r="F21">
            <v>96</v>
          </cell>
          <cell r="G21">
            <v>45</v>
          </cell>
          <cell r="H21">
            <v>7.5600000000000005</v>
          </cell>
          <cell r="I21" t="str">
            <v>L</v>
          </cell>
          <cell r="J21">
            <v>23.040000000000003</v>
          </cell>
          <cell r="K21">
            <v>0</v>
          </cell>
        </row>
        <row r="22">
          <cell r="B22">
            <v>28.120833333333334</v>
          </cell>
          <cell r="C22">
            <v>35.4</v>
          </cell>
          <cell r="D22">
            <v>21.7</v>
          </cell>
          <cell r="E22">
            <v>69.666666666666671</v>
          </cell>
          <cell r="F22">
            <v>94</v>
          </cell>
          <cell r="G22">
            <v>42</v>
          </cell>
          <cell r="H22">
            <v>10.08</v>
          </cell>
          <cell r="I22" t="str">
            <v>L</v>
          </cell>
          <cell r="J22">
            <v>28.8</v>
          </cell>
          <cell r="K22">
            <v>0</v>
          </cell>
        </row>
        <row r="23">
          <cell r="B23">
            <v>26.887500000000006</v>
          </cell>
          <cell r="C23">
            <v>34</v>
          </cell>
          <cell r="D23">
            <v>22</v>
          </cell>
          <cell r="E23">
            <v>72.333333333333329</v>
          </cell>
          <cell r="F23">
            <v>94</v>
          </cell>
          <cell r="G23">
            <v>47</v>
          </cell>
          <cell r="H23">
            <v>20.88</v>
          </cell>
          <cell r="I23" t="str">
            <v>L</v>
          </cell>
          <cell r="J23">
            <v>44.64</v>
          </cell>
          <cell r="K23">
            <v>7.2</v>
          </cell>
        </row>
        <row r="24">
          <cell r="B24">
            <v>25.566666666666666</v>
          </cell>
          <cell r="C24">
            <v>32.4</v>
          </cell>
          <cell r="D24">
            <v>21</v>
          </cell>
          <cell r="E24">
            <v>83.458333333333329</v>
          </cell>
          <cell r="F24">
            <v>97</v>
          </cell>
          <cell r="G24">
            <v>58</v>
          </cell>
          <cell r="H24">
            <v>6.84</v>
          </cell>
          <cell r="I24" t="str">
            <v>NE</v>
          </cell>
          <cell r="J24">
            <v>20.88</v>
          </cell>
          <cell r="K24">
            <v>5.2</v>
          </cell>
        </row>
        <row r="25">
          <cell r="B25">
            <v>26.370833333333337</v>
          </cell>
          <cell r="C25">
            <v>31.7</v>
          </cell>
          <cell r="D25">
            <v>22.3</v>
          </cell>
          <cell r="E25">
            <v>81.375</v>
          </cell>
          <cell r="F25">
            <v>96</v>
          </cell>
          <cell r="G25">
            <v>55</v>
          </cell>
          <cell r="H25">
            <v>8.64</v>
          </cell>
          <cell r="I25" t="str">
            <v>SO</v>
          </cell>
          <cell r="J25">
            <v>19.8</v>
          </cell>
          <cell r="K25">
            <v>5.1999999999999993</v>
          </cell>
        </row>
        <row r="26">
          <cell r="B26">
            <v>27.412499999999998</v>
          </cell>
          <cell r="C26">
            <v>34</v>
          </cell>
          <cell r="D26">
            <v>21.6</v>
          </cell>
          <cell r="E26">
            <v>77.916666666666671</v>
          </cell>
          <cell r="F26">
            <v>97</v>
          </cell>
          <cell r="G26">
            <v>48</v>
          </cell>
          <cell r="H26">
            <v>7.5600000000000005</v>
          </cell>
          <cell r="I26" t="str">
            <v>L</v>
          </cell>
          <cell r="J26">
            <v>33.840000000000003</v>
          </cell>
          <cell r="K26">
            <v>3.6</v>
          </cell>
        </row>
        <row r="27">
          <cell r="B27">
            <v>28.187500000000004</v>
          </cell>
          <cell r="C27">
            <v>34.799999999999997</v>
          </cell>
          <cell r="D27">
            <v>23.4</v>
          </cell>
          <cell r="E27">
            <v>71.916666666666671</v>
          </cell>
          <cell r="F27">
            <v>91</v>
          </cell>
          <cell r="G27">
            <v>45</v>
          </cell>
          <cell r="H27">
            <v>9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26.470833333333335</v>
          </cell>
          <cell r="C28">
            <v>33.700000000000003</v>
          </cell>
          <cell r="D28">
            <v>23.4</v>
          </cell>
          <cell r="E28">
            <v>80.833333333333329</v>
          </cell>
          <cell r="F28">
            <v>97</v>
          </cell>
          <cell r="G28">
            <v>53</v>
          </cell>
          <cell r="H28">
            <v>24.12</v>
          </cell>
          <cell r="I28" t="str">
            <v>NE</v>
          </cell>
          <cell r="J28">
            <v>43.92</v>
          </cell>
          <cell r="K28">
            <v>14.4</v>
          </cell>
        </row>
        <row r="29">
          <cell r="B29">
            <v>25.966666666666669</v>
          </cell>
          <cell r="C29">
            <v>32.700000000000003</v>
          </cell>
          <cell r="D29">
            <v>22.1</v>
          </cell>
          <cell r="E29">
            <v>82.75</v>
          </cell>
          <cell r="F29">
            <v>97</v>
          </cell>
          <cell r="G29">
            <v>52</v>
          </cell>
          <cell r="H29">
            <v>6.12</v>
          </cell>
          <cell r="I29" t="str">
            <v>NE</v>
          </cell>
          <cell r="J29">
            <v>18.36</v>
          </cell>
          <cell r="K29">
            <v>0.8</v>
          </cell>
        </row>
        <row r="30">
          <cell r="B30">
            <v>26.258333333333329</v>
          </cell>
          <cell r="C30">
            <v>32.799999999999997</v>
          </cell>
          <cell r="D30">
            <v>21.8</v>
          </cell>
          <cell r="E30">
            <v>78.416666666666671</v>
          </cell>
          <cell r="F30">
            <v>96</v>
          </cell>
          <cell r="G30">
            <v>48</v>
          </cell>
          <cell r="H30">
            <v>12.24</v>
          </cell>
          <cell r="I30" t="str">
            <v>NE</v>
          </cell>
          <cell r="J30">
            <v>25.92</v>
          </cell>
          <cell r="K30">
            <v>6.3999999999999995</v>
          </cell>
        </row>
        <row r="31">
          <cell r="B31">
            <v>26.258333333333336</v>
          </cell>
          <cell r="C31">
            <v>34</v>
          </cell>
          <cell r="D31">
            <v>22.6</v>
          </cell>
          <cell r="E31">
            <v>81.083333333333329</v>
          </cell>
          <cell r="F31">
            <v>95</v>
          </cell>
          <cell r="G31">
            <v>51</v>
          </cell>
          <cell r="H31">
            <v>9.3600000000000012</v>
          </cell>
          <cell r="I31" t="str">
            <v>NE</v>
          </cell>
          <cell r="J31">
            <v>32.04</v>
          </cell>
          <cell r="K31">
            <v>8.4</v>
          </cell>
        </row>
        <row r="32">
          <cell r="B32">
            <v>25.954166666666669</v>
          </cell>
          <cell r="C32">
            <v>32.799999999999997</v>
          </cell>
          <cell r="D32">
            <v>22.2</v>
          </cell>
          <cell r="E32">
            <v>82.125</v>
          </cell>
          <cell r="F32">
            <v>97</v>
          </cell>
          <cell r="G32">
            <v>56</v>
          </cell>
          <cell r="H32">
            <v>7.9200000000000008</v>
          </cell>
          <cell r="I32" t="str">
            <v>L</v>
          </cell>
          <cell r="J32">
            <v>25.2</v>
          </cell>
          <cell r="K32">
            <v>0</v>
          </cell>
        </row>
        <row r="33">
          <cell r="B33">
            <v>25.695833333333326</v>
          </cell>
          <cell r="C33">
            <v>32.1</v>
          </cell>
          <cell r="D33">
            <v>21.9</v>
          </cell>
          <cell r="E33">
            <v>84</v>
          </cell>
          <cell r="F33">
            <v>96</v>
          </cell>
          <cell r="G33">
            <v>60</v>
          </cell>
          <cell r="H33">
            <v>22.32</v>
          </cell>
          <cell r="I33" t="str">
            <v>L</v>
          </cell>
          <cell r="J33">
            <v>50.04</v>
          </cell>
          <cell r="K33">
            <v>12.399999999999999</v>
          </cell>
        </row>
        <row r="34">
          <cell r="B34">
            <v>23.145833333333339</v>
          </cell>
          <cell r="C34">
            <v>25.7</v>
          </cell>
          <cell r="D34">
            <v>21.7</v>
          </cell>
          <cell r="E34">
            <v>94.416666666666671</v>
          </cell>
          <cell r="F34">
            <v>97</v>
          </cell>
          <cell r="G34">
            <v>87</v>
          </cell>
          <cell r="H34">
            <v>11.879999999999999</v>
          </cell>
          <cell r="I34" t="str">
            <v>L</v>
          </cell>
          <cell r="J34">
            <v>29.52</v>
          </cell>
          <cell r="K34">
            <v>12.399999999999999</v>
          </cell>
        </row>
        <row r="35">
          <cell r="B35">
            <v>26.321739130434782</v>
          </cell>
          <cell r="C35">
            <v>32.700000000000003</v>
          </cell>
          <cell r="D35">
            <v>21.8</v>
          </cell>
          <cell r="E35">
            <v>82.304347826086953</v>
          </cell>
          <cell r="F35">
            <v>97</v>
          </cell>
          <cell r="G35">
            <v>53</v>
          </cell>
          <cell r="H35">
            <v>11.879999999999999</v>
          </cell>
          <cell r="I35" t="str">
            <v>L</v>
          </cell>
          <cell r="J35">
            <v>31.319999999999997</v>
          </cell>
          <cell r="K35">
            <v>0.2</v>
          </cell>
        </row>
        <row r="36">
          <cell r="I36" t="str">
            <v>SO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27.354166666666668</v>
          </cell>
          <cell r="C5">
            <v>35.5</v>
          </cell>
          <cell r="D5">
            <v>22.2</v>
          </cell>
          <cell r="E5">
            <v>77.041666666666671</v>
          </cell>
          <cell r="F5">
            <v>94</v>
          </cell>
          <cell r="G5">
            <v>40</v>
          </cell>
          <cell r="H5">
            <v>10.08</v>
          </cell>
          <cell r="I5" t="str">
            <v>SO</v>
          </cell>
          <cell r="J5">
            <v>42.480000000000004</v>
          </cell>
          <cell r="K5">
            <v>3.8</v>
          </cell>
        </row>
        <row r="6">
          <cell r="B6">
            <v>27.233333333333324</v>
          </cell>
          <cell r="C6">
            <v>33.1</v>
          </cell>
          <cell r="D6">
            <v>22.3</v>
          </cell>
          <cell r="E6">
            <v>77.208333333333329</v>
          </cell>
          <cell r="F6">
            <v>94</v>
          </cell>
          <cell r="G6">
            <v>54</v>
          </cell>
          <cell r="H6">
            <v>14.4</v>
          </cell>
          <cell r="I6" t="str">
            <v>S</v>
          </cell>
          <cell r="J6">
            <v>32.76</v>
          </cell>
          <cell r="K6">
            <v>6.2</v>
          </cell>
        </row>
        <row r="7">
          <cell r="B7">
            <v>27.883333333333336</v>
          </cell>
          <cell r="C7">
            <v>33.4</v>
          </cell>
          <cell r="D7">
            <v>23.9</v>
          </cell>
          <cell r="E7">
            <v>75.125</v>
          </cell>
          <cell r="F7">
            <v>92</v>
          </cell>
          <cell r="G7">
            <v>51</v>
          </cell>
          <cell r="H7">
            <v>8.2799999999999994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28.385714285714286</v>
          </cell>
          <cell r="C8">
            <v>36</v>
          </cell>
          <cell r="D8">
            <v>25</v>
          </cell>
          <cell r="E8">
            <v>74.857142857142861</v>
          </cell>
          <cell r="F8">
            <v>91</v>
          </cell>
          <cell r="G8">
            <v>44</v>
          </cell>
          <cell r="H8">
            <v>12.6</v>
          </cell>
          <cell r="I8" t="str">
            <v>N</v>
          </cell>
          <cell r="J8">
            <v>46.080000000000005</v>
          </cell>
          <cell r="K8">
            <v>1</v>
          </cell>
        </row>
        <row r="9">
          <cell r="B9">
            <v>23.160869565217393</v>
          </cell>
          <cell r="C9">
            <v>28.9</v>
          </cell>
          <cell r="D9">
            <v>21.2</v>
          </cell>
          <cell r="E9">
            <v>86</v>
          </cell>
          <cell r="F9">
            <v>94</v>
          </cell>
          <cell r="G9">
            <v>67</v>
          </cell>
          <cell r="H9">
            <v>9</v>
          </cell>
          <cell r="I9" t="str">
            <v>S</v>
          </cell>
          <cell r="J9">
            <v>48.6</v>
          </cell>
          <cell r="K9">
            <v>43.599999999999994</v>
          </cell>
        </row>
        <row r="10">
          <cell r="B10">
            <v>23.908333333333331</v>
          </cell>
          <cell r="C10">
            <v>28.2</v>
          </cell>
          <cell r="D10">
            <v>21.7</v>
          </cell>
          <cell r="E10">
            <v>85.125</v>
          </cell>
          <cell r="F10">
            <v>95</v>
          </cell>
          <cell r="G10">
            <v>61</v>
          </cell>
          <cell r="H10">
            <v>8.2799999999999994</v>
          </cell>
          <cell r="I10" t="str">
            <v>O</v>
          </cell>
          <cell r="J10">
            <v>18.36</v>
          </cell>
          <cell r="K10">
            <v>0.4</v>
          </cell>
        </row>
        <row r="11">
          <cell r="B11">
            <v>26.095833333333328</v>
          </cell>
          <cell r="C11">
            <v>32.700000000000003</v>
          </cell>
          <cell r="D11">
            <v>22.3</v>
          </cell>
          <cell r="E11">
            <v>78.041666666666671</v>
          </cell>
          <cell r="F11">
            <v>95</v>
          </cell>
          <cell r="G11">
            <v>45</v>
          </cell>
          <cell r="H11">
            <v>9.7200000000000006</v>
          </cell>
          <cell r="I11" t="str">
            <v>NO</v>
          </cell>
          <cell r="J11">
            <v>24.12</v>
          </cell>
          <cell r="K11">
            <v>0</v>
          </cell>
        </row>
        <row r="12">
          <cell r="B12">
            <v>28.240909090909096</v>
          </cell>
          <cell r="C12">
            <v>34.9</v>
          </cell>
          <cell r="D12">
            <v>23.4</v>
          </cell>
          <cell r="E12">
            <v>73.36363636363636</v>
          </cell>
          <cell r="F12">
            <v>94</v>
          </cell>
          <cell r="G12">
            <v>42</v>
          </cell>
          <cell r="H12">
            <v>11.16</v>
          </cell>
          <cell r="I12" t="str">
            <v>N</v>
          </cell>
          <cell r="J12">
            <v>55.440000000000005</v>
          </cell>
          <cell r="K12">
            <v>0</v>
          </cell>
        </row>
        <row r="13">
          <cell r="B13">
            <v>28.125000000000011</v>
          </cell>
          <cell r="C13">
            <v>33.799999999999997</v>
          </cell>
          <cell r="D13">
            <v>24.3</v>
          </cell>
          <cell r="E13">
            <v>74.208333333333329</v>
          </cell>
          <cell r="F13">
            <v>91</v>
          </cell>
          <cell r="G13">
            <v>50</v>
          </cell>
          <cell r="H13">
            <v>14.04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27.404166666666669</v>
          </cell>
          <cell r="C14">
            <v>33.299999999999997</v>
          </cell>
          <cell r="D14">
            <v>22.8</v>
          </cell>
          <cell r="E14">
            <v>79.083333333333329</v>
          </cell>
          <cell r="F14">
            <v>93</v>
          </cell>
          <cell r="G14">
            <v>58</v>
          </cell>
          <cell r="H14">
            <v>12.6</v>
          </cell>
          <cell r="I14" t="str">
            <v>N</v>
          </cell>
          <cell r="J14">
            <v>47.88</v>
          </cell>
          <cell r="K14">
            <v>20.800000000000004</v>
          </cell>
        </row>
        <row r="15">
          <cell r="B15">
            <v>27.237500000000001</v>
          </cell>
          <cell r="C15">
            <v>34.6</v>
          </cell>
          <cell r="D15">
            <v>22.6</v>
          </cell>
          <cell r="E15">
            <v>78.25</v>
          </cell>
          <cell r="F15">
            <v>95</v>
          </cell>
          <cell r="G15">
            <v>46</v>
          </cell>
          <cell r="H15">
            <v>11.16</v>
          </cell>
          <cell r="I15" t="str">
            <v>N</v>
          </cell>
          <cell r="J15">
            <v>24.12</v>
          </cell>
          <cell r="K15">
            <v>0</v>
          </cell>
        </row>
        <row r="16">
          <cell r="B16">
            <v>26.416666666666661</v>
          </cell>
          <cell r="C16">
            <v>34.1</v>
          </cell>
          <cell r="D16">
            <v>20.5</v>
          </cell>
          <cell r="E16">
            <v>79.75</v>
          </cell>
          <cell r="F16">
            <v>93</v>
          </cell>
          <cell r="G16">
            <v>50</v>
          </cell>
          <cell r="H16">
            <v>14.76</v>
          </cell>
          <cell r="I16" t="str">
            <v>NE</v>
          </cell>
          <cell r="J16">
            <v>50.4</v>
          </cell>
          <cell r="K16">
            <v>12.4</v>
          </cell>
        </row>
        <row r="17">
          <cell r="B17">
            <v>26.691666666666663</v>
          </cell>
          <cell r="C17">
            <v>35.6</v>
          </cell>
          <cell r="D17">
            <v>20.7</v>
          </cell>
          <cell r="E17">
            <v>75.125</v>
          </cell>
          <cell r="F17">
            <v>95</v>
          </cell>
          <cell r="G17">
            <v>41</v>
          </cell>
          <cell r="H17">
            <v>16.2</v>
          </cell>
          <cell r="I17" t="str">
            <v>N</v>
          </cell>
          <cell r="J17">
            <v>35.64</v>
          </cell>
          <cell r="K17">
            <v>0.2</v>
          </cell>
        </row>
        <row r="18">
          <cell r="B18">
            <v>30.254166666666666</v>
          </cell>
          <cell r="C18">
            <v>35.5</v>
          </cell>
          <cell r="D18">
            <v>25.3</v>
          </cell>
          <cell r="E18">
            <v>63.041666666666664</v>
          </cell>
          <cell r="F18">
            <v>84</v>
          </cell>
          <cell r="G18">
            <v>44</v>
          </cell>
          <cell r="H18">
            <v>17.64</v>
          </cell>
          <cell r="I18" t="str">
            <v>N</v>
          </cell>
          <cell r="J18">
            <v>42.84</v>
          </cell>
          <cell r="K18">
            <v>0</v>
          </cell>
        </row>
        <row r="19">
          <cell r="B19">
            <v>26.137500000000003</v>
          </cell>
          <cell r="C19">
            <v>30.1</v>
          </cell>
          <cell r="D19">
            <v>22.5</v>
          </cell>
          <cell r="E19">
            <v>78.125</v>
          </cell>
          <cell r="F19">
            <v>91</v>
          </cell>
          <cell r="G19">
            <v>61</v>
          </cell>
          <cell r="H19">
            <v>16.559999999999999</v>
          </cell>
          <cell r="I19" t="str">
            <v>NE</v>
          </cell>
          <cell r="J19">
            <v>38.159999999999997</v>
          </cell>
          <cell r="K19">
            <v>1</v>
          </cell>
        </row>
        <row r="20">
          <cell r="B20">
            <v>28.2</v>
          </cell>
          <cell r="C20">
            <v>35.4</v>
          </cell>
          <cell r="D20">
            <v>22.4</v>
          </cell>
          <cell r="E20">
            <v>71.625</v>
          </cell>
          <cell r="F20">
            <v>95</v>
          </cell>
          <cell r="G20">
            <v>34</v>
          </cell>
          <cell r="H20">
            <v>9</v>
          </cell>
          <cell r="I20" t="str">
            <v>O</v>
          </cell>
          <cell r="J20">
            <v>21.240000000000002</v>
          </cell>
          <cell r="K20">
            <v>1</v>
          </cell>
        </row>
        <row r="21">
          <cell r="B21">
            <v>29.600000000000005</v>
          </cell>
          <cell r="C21">
            <v>35.799999999999997</v>
          </cell>
          <cell r="D21">
            <v>23.6</v>
          </cell>
          <cell r="E21">
            <v>65.375</v>
          </cell>
          <cell r="F21">
            <v>90</v>
          </cell>
          <cell r="G21">
            <v>39</v>
          </cell>
          <cell r="H21">
            <v>13.68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29.829166666666655</v>
          </cell>
          <cell r="C22">
            <v>36</v>
          </cell>
          <cell r="D22">
            <v>24.2</v>
          </cell>
          <cell r="E22">
            <v>63.291666666666664</v>
          </cell>
          <cell r="F22">
            <v>89</v>
          </cell>
          <cell r="G22">
            <v>39</v>
          </cell>
          <cell r="H22">
            <v>14.4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27.470833333333331</v>
          </cell>
          <cell r="C23">
            <v>34.799999999999997</v>
          </cell>
          <cell r="D23">
            <v>22.3</v>
          </cell>
          <cell r="E23">
            <v>72.125</v>
          </cell>
          <cell r="F23">
            <v>90</v>
          </cell>
          <cell r="G23">
            <v>48</v>
          </cell>
          <cell r="H23">
            <v>11.520000000000001</v>
          </cell>
          <cell r="I23" t="str">
            <v>N</v>
          </cell>
          <cell r="J23">
            <v>71.64</v>
          </cell>
          <cell r="K23">
            <v>9.7999999999999989</v>
          </cell>
        </row>
        <row r="24">
          <cell r="B24">
            <v>26.333333333333332</v>
          </cell>
          <cell r="C24">
            <v>31.7</v>
          </cell>
          <cell r="D24">
            <v>22.8</v>
          </cell>
          <cell r="E24">
            <v>80.666666666666671</v>
          </cell>
          <cell r="F24">
            <v>94</v>
          </cell>
          <cell r="G24">
            <v>60</v>
          </cell>
          <cell r="H24">
            <v>7.2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28.895833333333332</v>
          </cell>
          <cell r="C25">
            <v>35.299999999999997</v>
          </cell>
          <cell r="D25">
            <v>24.5</v>
          </cell>
          <cell r="E25">
            <v>73.416666666666671</v>
          </cell>
          <cell r="F25">
            <v>95</v>
          </cell>
          <cell r="G25">
            <v>43</v>
          </cell>
          <cell r="H25">
            <v>9.7200000000000006</v>
          </cell>
          <cell r="I25" t="str">
            <v>N</v>
          </cell>
          <cell r="J25">
            <v>26.64</v>
          </cell>
          <cell r="K25">
            <v>0</v>
          </cell>
        </row>
        <row r="26">
          <cell r="B26">
            <v>28.508333333333336</v>
          </cell>
          <cell r="C26">
            <v>34.299999999999997</v>
          </cell>
          <cell r="D26">
            <v>23.7</v>
          </cell>
          <cell r="E26">
            <v>72.375</v>
          </cell>
          <cell r="F26">
            <v>93</v>
          </cell>
          <cell r="G26">
            <v>46</v>
          </cell>
          <cell r="H26">
            <v>13.32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29.658333333333335</v>
          </cell>
          <cell r="C27">
            <v>35.799999999999997</v>
          </cell>
          <cell r="D27">
            <v>24.7</v>
          </cell>
          <cell r="E27">
            <v>65.083333333333329</v>
          </cell>
          <cell r="F27">
            <v>88</v>
          </cell>
          <cell r="G27">
            <v>39</v>
          </cell>
          <cell r="H27">
            <v>14.4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28.087500000000002</v>
          </cell>
          <cell r="C28">
            <v>35.9</v>
          </cell>
          <cell r="D28">
            <v>24.1</v>
          </cell>
          <cell r="E28">
            <v>74.791666666666671</v>
          </cell>
          <cell r="F28">
            <v>92</v>
          </cell>
          <cell r="G28">
            <v>45</v>
          </cell>
          <cell r="H28">
            <v>15.120000000000001</v>
          </cell>
          <cell r="I28" t="str">
            <v>N</v>
          </cell>
          <cell r="J28">
            <v>41.76</v>
          </cell>
          <cell r="K28">
            <v>4.5999999999999996</v>
          </cell>
        </row>
        <row r="29">
          <cell r="B29">
            <v>26.920833333333338</v>
          </cell>
          <cell r="C29">
            <v>34</v>
          </cell>
          <cell r="D29">
            <v>24.4</v>
          </cell>
          <cell r="E29">
            <v>81.458333333333329</v>
          </cell>
          <cell r="F29">
            <v>94</v>
          </cell>
          <cell r="G29">
            <v>47</v>
          </cell>
          <cell r="H29">
            <v>6.12</v>
          </cell>
          <cell r="I29" t="str">
            <v>S</v>
          </cell>
          <cell r="J29">
            <v>27.36</v>
          </cell>
          <cell r="K29">
            <v>8.4</v>
          </cell>
        </row>
        <row r="30">
          <cell r="B30">
            <v>25.745833333333337</v>
          </cell>
          <cell r="C30">
            <v>32.4</v>
          </cell>
          <cell r="D30">
            <v>21</v>
          </cell>
          <cell r="E30">
            <v>78</v>
          </cell>
          <cell r="F30">
            <v>95</v>
          </cell>
          <cell r="G30">
            <v>46</v>
          </cell>
          <cell r="H30">
            <v>15.840000000000002</v>
          </cell>
          <cell r="I30" t="str">
            <v>N</v>
          </cell>
          <cell r="J30">
            <v>41.4</v>
          </cell>
          <cell r="K30">
            <v>34.200000000000003</v>
          </cell>
        </row>
        <row r="31">
          <cell r="B31">
            <v>27.925000000000001</v>
          </cell>
          <cell r="C31">
            <v>33.799999999999997</v>
          </cell>
          <cell r="D31">
            <v>23.3</v>
          </cell>
          <cell r="E31">
            <v>77.5</v>
          </cell>
          <cell r="F31">
            <v>94</v>
          </cell>
          <cell r="G31">
            <v>50</v>
          </cell>
          <cell r="H31">
            <v>13.68</v>
          </cell>
          <cell r="I31" t="str">
            <v>N</v>
          </cell>
          <cell r="J31">
            <v>39.96</v>
          </cell>
          <cell r="K31">
            <v>7.6</v>
          </cell>
        </row>
        <row r="32">
          <cell r="B32">
            <v>28.683333333333337</v>
          </cell>
          <cell r="C32">
            <v>34.6</v>
          </cell>
          <cell r="D32">
            <v>24.8</v>
          </cell>
          <cell r="E32">
            <v>75.166666666666671</v>
          </cell>
          <cell r="F32">
            <v>94</v>
          </cell>
          <cell r="G32">
            <v>47</v>
          </cell>
          <cell r="H32">
            <v>12.6</v>
          </cell>
          <cell r="I32" t="str">
            <v>NO</v>
          </cell>
          <cell r="J32">
            <v>36.36</v>
          </cell>
          <cell r="K32">
            <v>0.2</v>
          </cell>
        </row>
        <row r="33">
          <cell r="B33">
            <v>27.32083333333334</v>
          </cell>
          <cell r="C33">
            <v>33.9</v>
          </cell>
          <cell r="D33">
            <v>24.2</v>
          </cell>
          <cell r="E33">
            <v>79</v>
          </cell>
          <cell r="F33">
            <v>92</v>
          </cell>
          <cell r="G33">
            <v>55</v>
          </cell>
          <cell r="H33">
            <v>15.840000000000002</v>
          </cell>
          <cell r="I33" t="str">
            <v>NE</v>
          </cell>
          <cell r="J33">
            <v>43.56</v>
          </cell>
          <cell r="K33">
            <v>13.4</v>
          </cell>
        </row>
        <row r="34">
          <cell r="B34">
            <v>26.112500000000001</v>
          </cell>
          <cell r="C34">
            <v>33</v>
          </cell>
          <cell r="D34">
            <v>23.8</v>
          </cell>
          <cell r="E34">
            <v>82.958333333333329</v>
          </cell>
          <cell r="F34">
            <v>93</v>
          </cell>
          <cell r="G34">
            <v>54</v>
          </cell>
          <cell r="H34">
            <v>15.840000000000002</v>
          </cell>
          <cell r="I34" t="str">
            <v>N</v>
          </cell>
          <cell r="J34">
            <v>50.4</v>
          </cell>
          <cell r="K34">
            <v>6.6000000000000005</v>
          </cell>
        </row>
        <row r="35">
          <cell r="B35">
            <v>28.266666666666666</v>
          </cell>
          <cell r="C35">
            <v>34.9</v>
          </cell>
          <cell r="D35">
            <v>24.2</v>
          </cell>
          <cell r="E35">
            <v>75.583333333333329</v>
          </cell>
          <cell r="F35">
            <v>94</v>
          </cell>
          <cell r="G35">
            <v>46</v>
          </cell>
          <cell r="H35">
            <v>13.68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2.4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K5" t="str">
            <v>*</v>
          </cell>
        </row>
      </sheetData>
      <sheetData sheetId="10">
        <row r="5">
          <cell r="K5" t="str">
            <v>*</v>
          </cell>
        </row>
      </sheetData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24.113636363636363</v>
          </cell>
          <cell r="C5">
            <v>30.3</v>
          </cell>
          <cell r="D5">
            <v>21.1</v>
          </cell>
          <cell r="E5">
            <v>87.454545454545453</v>
          </cell>
          <cell r="F5">
            <v>97</v>
          </cell>
          <cell r="G5">
            <v>61</v>
          </cell>
          <cell r="H5">
            <v>19.440000000000001</v>
          </cell>
          <cell r="I5" t="str">
            <v>SO</v>
          </cell>
          <cell r="J5">
            <v>42.84</v>
          </cell>
          <cell r="K5">
            <v>0</v>
          </cell>
        </row>
        <row r="6">
          <cell r="B6">
            <v>23.736842105263161</v>
          </cell>
          <cell r="C6">
            <v>26.7</v>
          </cell>
          <cell r="D6">
            <v>22</v>
          </cell>
          <cell r="E6">
            <v>90.21052631578948</v>
          </cell>
          <cell r="F6">
            <v>97</v>
          </cell>
          <cell r="G6">
            <v>73</v>
          </cell>
          <cell r="H6">
            <v>7.5600000000000005</v>
          </cell>
          <cell r="I6" t="str">
            <v>SO</v>
          </cell>
          <cell r="J6">
            <v>25.2</v>
          </cell>
          <cell r="K6">
            <v>0.2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6.2</v>
          </cell>
        </row>
      </sheetData>
      <sheetData sheetId="11">
        <row r="5">
          <cell r="B5">
            <v>27.366666666666671</v>
          </cell>
          <cell r="C5">
            <v>33.4</v>
          </cell>
          <cell r="D5">
            <v>23.1</v>
          </cell>
          <cell r="E5">
            <v>76.25</v>
          </cell>
          <cell r="F5">
            <v>93</v>
          </cell>
          <cell r="G5">
            <v>48</v>
          </cell>
          <cell r="H5">
            <v>9.7200000000000006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25.795833333333334</v>
          </cell>
          <cell r="C6">
            <v>28.3</v>
          </cell>
          <cell r="D6">
            <v>22.8</v>
          </cell>
          <cell r="E6">
            <v>81.416666666666671</v>
          </cell>
          <cell r="F6">
            <v>91</v>
          </cell>
          <cell r="G6">
            <v>68</v>
          </cell>
          <cell r="H6">
            <v>25.2</v>
          </cell>
          <cell r="I6" t="str">
            <v>SO</v>
          </cell>
          <cell r="J6">
            <v>44.64</v>
          </cell>
          <cell r="K6">
            <v>1</v>
          </cell>
        </row>
        <row r="7">
          <cell r="B7">
            <v>27.141176470588235</v>
          </cell>
          <cell r="C7">
            <v>33.299999999999997</v>
          </cell>
          <cell r="D7">
            <v>22.2</v>
          </cell>
          <cell r="E7">
            <v>73</v>
          </cell>
          <cell r="F7">
            <v>95</v>
          </cell>
          <cell r="G7">
            <v>50</v>
          </cell>
          <cell r="H7">
            <v>20.16</v>
          </cell>
          <cell r="I7" t="str">
            <v>N</v>
          </cell>
          <cell r="J7">
            <v>46.080000000000005</v>
          </cell>
          <cell r="K7">
            <v>0</v>
          </cell>
        </row>
        <row r="8">
          <cell r="B8">
            <v>26.237500000000001</v>
          </cell>
          <cell r="C8">
            <v>34.4</v>
          </cell>
          <cell r="D8">
            <v>21.4</v>
          </cell>
          <cell r="E8">
            <v>69.625</v>
          </cell>
          <cell r="F8">
            <v>91</v>
          </cell>
          <cell r="G8">
            <v>36</v>
          </cell>
          <cell r="H8">
            <v>14.76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25.666666666666668</v>
          </cell>
          <cell r="C9">
            <v>33.799999999999997</v>
          </cell>
          <cell r="D9">
            <v>21.4</v>
          </cell>
          <cell r="E9">
            <v>74.041666666666671</v>
          </cell>
          <cell r="F9">
            <v>93</v>
          </cell>
          <cell r="G9">
            <v>43</v>
          </cell>
          <cell r="H9">
            <v>33.119999999999997</v>
          </cell>
          <cell r="I9" t="str">
            <v>N</v>
          </cell>
          <cell r="J9">
            <v>50.04</v>
          </cell>
          <cell r="K9">
            <v>2</v>
          </cell>
        </row>
        <row r="10">
          <cell r="B10">
            <v>24.991304347826091</v>
          </cell>
          <cell r="C10">
            <v>30.5</v>
          </cell>
          <cell r="D10">
            <v>22.2</v>
          </cell>
          <cell r="E10">
            <v>78.869565217391298</v>
          </cell>
          <cell r="F10">
            <v>94</v>
          </cell>
          <cell r="G10">
            <v>51</v>
          </cell>
          <cell r="H10">
            <v>15.120000000000001</v>
          </cell>
          <cell r="I10" t="str">
            <v>O</v>
          </cell>
          <cell r="J10">
            <v>28.44</v>
          </cell>
          <cell r="K10">
            <v>0.2</v>
          </cell>
        </row>
        <row r="11">
          <cell r="B11">
            <v>26.225000000000005</v>
          </cell>
          <cell r="C11">
            <v>32</v>
          </cell>
          <cell r="D11">
            <v>22.8</v>
          </cell>
          <cell r="E11">
            <v>74.958333333333329</v>
          </cell>
          <cell r="F11">
            <v>93</v>
          </cell>
          <cell r="G11">
            <v>49</v>
          </cell>
          <cell r="H11">
            <v>15.120000000000001</v>
          </cell>
          <cell r="I11" t="str">
            <v>SO</v>
          </cell>
          <cell r="J11">
            <v>40.32</v>
          </cell>
          <cell r="K11">
            <v>7.4</v>
          </cell>
        </row>
        <row r="12">
          <cell r="B12">
            <v>25.121739130434776</v>
          </cell>
          <cell r="C12">
            <v>33.4</v>
          </cell>
          <cell r="D12">
            <v>21.6</v>
          </cell>
          <cell r="E12">
            <v>83.956521739130437</v>
          </cell>
          <cell r="F12">
            <v>95</v>
          </cell>
          <cell r="G12">
            <v>48</v>
          </cell>
          <cell r="H12">
            <v>22.32</v>
          </cell>
          <cell r="I12" t="str">
            <v>NE</v>
          </cell>
          <cell r="J12">
            <v>52.92</v>
          </cell>
          <cell r="K12">
            <v>17.400000000000002</v>
          </cell>
        </row>
        <row r="13">
          <cell r="B13">
            <v>29.3</v>
          </cell>
          <cell r="C13">
            <v>33.4</v>
          </cell>
          <cell r="D13">
            <v>24</v>
          </cell>
          <cell r="E13">
            <v>62.785714285714285</v>
          </cell>
          <cell r="F13">
            <v>91</v>
          </cell>
          <cell r="G13">
            <v>42</v>
          </cell>
          <cell r="H13">
            <v>10.44</v>
          </cell>
          <cell r="I13" t="str">
            <v>N</v>
          </cell>
          <cell r="J13">
            <v>28.44</v>
          </cell>
          <cell r="K13">
            <v>0</v>
          </cell>
        </row>
        <row r="14">
          <cell r="B14">
            <v>26.162499999999994</v>
          </cell>
          <cell r="C14">
            <v>29.7</v>
          </cell>
          <cell r="D14">
            <v>23.1</v>
          </cell>
          <cell r="E14">
            <v>74.958333333333329</v>
          </cell>
          <cell r="F14">
            <v>86</v>
          </cell>
          <cell r="G14">
            <v>56</v>
          </cell>
          <cell r="H14">
            <v>27.720000000000002</v>
          </cell>
          <cell r="I14" t="str">
            <v>S</v>
          </cell>
          <cell r="J14">
            <v>43.92</v>
          </cell>
          <cell r="K14">
            <v>0</v>
          </cell>
        </row>
        <row r="15">
          <cell r="B15">
            <v>26.526086956521745</v>
          </cell>
          <cell r="C15">
            <v>34.1</v>
          </cell>
          <cell r="D15">
            <v>22.6</v>
          </cell>
          <cell r="E15">
            <v>73.217391304347828</v>
          </cell>
          <cell r="F15">
            <v>90</v>
          </cell>
          <cell r="G15">
            <v>42</v>
          </cell>
          <cell r="H15">
            <v>21.96</v>
          </cell>
          <cell r="I15" t="str">
            <v>N</v>
          </cell>
          <cell r="J15">
            <v>61.2</v>
          </cell>
          <cell r="K15">
            <v>0</v>
          </cell>
        </row>
        <row r="16">
          <cell r="B16">
            <v>25.749999999999996</v>
          </cell>
          <cell r="C16">
            <v>32.9</v>
          </cell>
          <cell r="D16">
            <v>22.1</v>
          </cell>
          <cell r="E16">
            <v>81.083333333333329</v>
          </cell>
          <cell r="F16">
            <v>95</v>
          </cell>
          <cell r="G16">
            <v>45</v>
          </cell>
          <cell r="H16">
            <v>33.119999999999997</v>
          </cell>
          <cell r="I16" t="str">
            <v>S</v>
          </cell>
          <cell r="J16">
            <v>53.64</v>
          </cell>
          <cell r="K16">
            <v>2.2000000000000002</v>
          </cell>
        </row>
        <row r="17">
          <cell r="B17">
            <v>25.241666666666671</v>
          </cell>
          <cell r="C17">
            <v>32.1</v>
          </cell>
          <cell r="D17">
            <v>21.2</v>
          </cell>
          <cell r="E17">
            <v>74.833333333333329</v>
          </cell>
          <cell r="F17">
            <v>92</v>
          </cell>
          <cell r="G17">
            <v>47</v>
          </cell>
          <cell r="H17">
            <v>21.6</v>
          </cell>
          <cell r="I17" t="str">
            <v>N</v>
          </cell>
          <cell r="J17">
            <v>41.4</v>
          </cell>
          <cell r="K17">
            <v>1.2</v>
          </cell>
        </row>
        <row r="18">
          <cell r="B18">
            <v>27.191666666666663</v>
          </cell>
          <cell r="C18">
            <v>33.799999999999997</v>
          </cell>
          <cell r="D18">
            <v>23.4</v>
          </cell>
          <cell r="E18">
            <v>70.291666666666671</v>
          </cell>
          <cell r="F18">
            <v>90</v>
          </cell>
          <cell r="G18">
            <v>39</v>
          </cell>
          <cell r="H18">
            <v>15.48</v>
          </cell>
          <cell r="I18" t="str">
            <v>NE</v>
          </cell>
          <cell r="J18">
            <v>39.24</v>
          </cell>
          <cell r="K18">
            <v>0.4</v>
          </cell>
        </row>
        <row r="19">
          <cell r="B19">
            <v>25.475000000000009</v>
          </cell>
          <cell r="C19">
            <v>32.1</v>
          </cell>
          <cell r="D19">
            <v>22.5</v>
          </cell>
          <cell r="E19">
            <v>77</v>
          </cell>
          <cell r="F19">
            <v>92</v>
          </cell>
          <cell r="G19">
            <v>47</v>
          </cell>
          <cell r="H19">
            <v>29.52</v>
          </cell>
          <cell r="I19" t="str">
            <v>N</v>
          </cell>
          <cell r="J19">
            <v>46.080000000000005</v>
          </cell>
          <cell r="K19">
            <v>5.2000000000000011</v>
          </cell>
        </row>
        <row r="20">
          <cell r="B20">
            <v>25.795652173913048</v>
          </cell>
          <cell r="C20">
            <v>32.700000000000003</v>
          </cell>
          <cell r="D20">
            <v>21</v>
          </cell>
          <cell r="E20">
            <v>75.652173913043484</v>
          </cell>
          <cell r="F20">
            <v>95</v>
          </cell>
          <cell r="G20">
            <v>42</v>
          </cell>
          <cell r="H20">
            <v>23.400000000000002</v>
          </cell>
          <cell r="I20" t="str">
            <v>NE</v>
          </cell>
          <cell r="J20">
            <v>43.56</v>
          </cell>
          <cell r="K20">
            <v>0.2</v>
          </cell>
        </row>
        <row r="21">
          <cell r="B21">
            <v>26.254166666666663</v>
          </cell>
          <cell r="C21">
            <v>35.299999999999997</v>
          </cell>
          <cell r="D21">
            <v>21.6</v>
          </cell>
          <cell r="E21">
            <v>74.875</v>
          </cell>
          <cell r="F21">
            <v>94</v>
          </cell>
          <cell r="G21">
            <v>36</v>
          </cell>
          <cell r="H21">
            <v>19.8</v>
          </cell>
          <cell r="I21" t="str">
            <v>N</v>
          </cell>
          <cell r="J21">
            <v>43.56</v>
          </cell>
          <cell r="K21">
            <v>11</v>
          </cell>
        </row>
        <row r="22">
          <cell r="B22">
            <v>27.541666666666661</v>
          </cell>
          <cell r="C22">
            <v>36</v>
          </cell>
          <cell r="D22">
            <v>22.7</v>
          </cell>
          <cell r="E22">
            <v>65.291666666666671</v>
          </cell>
          <cell r="F22">
            <v>88</v>
          </cell>
          <cell r="G22">
            <v>34</v>
          </cell>
          <cell r="H22">
            <v>24.48</v>
          </cell>
          <cell r="I22" t="str">
            <v>N</v>
          </cell>
          <cell r="J22">
            <v>42.84</v>
          </cell>
          <cell r="K22">
            <v>0</v>
          </cell>
        </row>
        <row r="23">
          <cell r="B23">
            <v>25.487500000000001</v>
          </cell>
          <cell r="C23">
            <v>34.1</v>
          </cell>
          <cell r="D23">
            <v>22</v>
          </cell>
          <cell r="E23">
            <v>76.291666666666671</v>
          </cell>
          <cell r="F23">
            <v>93</v>
          </cell>
          <cell r="G23">
            <v>42</v>
          </cell>
          <cell r="H23">
            <v>31.319999999999997</v>
          </cell>
          <cell r="I23" t="str">
            <v>N</v>
          </cell>
          <cell r="J23">
            <v>59.4</v>
          </cell>
          <cell r="K23">
            <v>7.8</v>
          </cell>
        </row>
        <row r="24">
          <cell r="B24">
            <v>25.329166666666666</v>
          </cell>
          <cell r="C24">
            <v>32.6</v>
          </cell>
          <cell r="D24">
            <v>22.2</v>
          </cell>
          <cell r="E24">
            <v>80.333333333333329</v>
          </cell>
          <cell r="F24">
            <v>94</v>
          </cell>
          <cell r="G24">
            <v>50</v>
          </cell>
          <cell r="H24">
            <v>14.04</v>
          </cell>
          <cell r="I24" t="str">
            <v>SE</v>
          </cell>
          <cell r="J24">
            <v>37.080000000000005</v>
          </cell>
          <cell r="K24">
            <v>5.6</v>
          </cell>
        </row>
        <row r="25">
          <cell r="B25">
            <v>27.533333333333331</v>
          </cell>
          <cell r="C25">
            <v>32.799999999999997</v>
          </cell>
          <cell r="D25">
            <v>23</v>
          </cell>
          <cell r="E25">
            <v>70.142857142857139</v>
          </cell>
          <cell r="F25">
            <v>93</v>
          </cell>
          <cell r="G25">
            <v>41</v>
          </cell>
          <cell r="H25">
            <v>13.68</v>
          </cell>
          <cell r="I25" t="str">
            <v>L</v>
          </cell>
          <cell r="J25">
            <v>25.2</v>
          </cell>
          <cell r="K25">
            <v>0</v>
          </cell>
        </row>
        <row r="26">
          <cell r="B26">
            <v>28.049999999999997</v>
          </cell>
          <cell r="C26">
            <v>34.5</v>
          </cell>
          <cell r="D26">
            <v>23.7</v>
          </cell>
          <cell r="E26">
            <v>68.541666666666671</v>
          </cell>
          <cell r="F26">
            <v>90</v>
          </cell>
          <cell r="G26">
            <v>38</v>
          </cell>
          <cell r="H26">
            <v>15.48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27.612500000000001</v>
          </cell>
          <cell r="C27">
            <v>31.5</v>
          </cell>
          <cell r="D27">
            <v>24.3</v>
          </cell>
          <cell r="E27">
            <v>71</v>
          </cell>
          <cell r="F27">
            <v>87</v>
          </cell>
          <cell r="G27">
            <v>51</v>
          </cell>
          <cell r="H27">
            <v>15.48</v>
          </cell>
          <cell r="I27" t="str">
            <v>NE</v>
          </cell>
          <cell r="J27">
            <v>29.880000000000003</v>
          </cell>
          <cell r="K27">
            <v>6</v>
          </cell>
        </row>
        <row r="28">
          <cell r="B28">
            <v>28.739130434782609</v>
          </cell>
          <cell r="C28">
            <v>35.5</v>
          </cell>
          <cell r="D28">
            <v>22.9</v>
          </cell>
          <cell r="E28">
            <v>68.173913043478265</v>
          </cell>
          <cell r="F28">
            <v>94</v>
          </cell>
          <cell r="G28">
            <v>33</v>
          </cell>
          <cell r="H28">
            <v>15.120000000000001</v>
          </cell>
          <cell r="I28" t="str">
            <v>NE</v>
          </cell>
          <cell r="J28">
            <v>27</v>
          </cell>
          <cell r="K28">
            <v>0</v>
          </cell>
        </row>
        <row r="29">
          <cell r="B29">
            <v>28.829166666666666</v>
          </cell>
          <cell r="C29">
            <v>36.200000000000003</v>
          </cell>
          <cell r="D29">
            <v>22.1</v>
          </cell>
          <cell r="E29">
            <v>65.791666666666671</v>
          </cell>
          <cell r="F29">
            <v>92</v>
          </cell>
          <cell r="G29">
            <v>29</v>
          </cell>
          <cell r="H29">
            <v>14.4</v>
          </cell>
          <cell r="I29" t="str">
            <v>SO</v>
          </cell>
          <cell r="J29">
            <v>40.680000000000007</v>
          </cell>
          <cell r="K29">
            <v>0</v>
          </cell>
        </row>
        <row r="30">
          <cell r="B30">
            <v>27.054166666666671</v>
          </cell>
          <cell r="C30">
            <v>31.8</v>
          </cell>
          <cell r="D30">
            <v>23.6</v>
          </cell>
          <cell r="E30">
            <v>73.041666666666671</v>
          </cell>
          <cell r="F30">
            <v>92</v>
          </cell>
          <cell r="G30">
            <v>54</v>
          </cell>
          <cell r="H30">
            <v>14.04</v>
          </cell>
          <cell r="I30" t="str">
            <v>SE</v>
          </cell>
          <cell r="J30">
            <v>24.48</v>
          </cell>
          <cell r="K30">
            <v>0</v>
          </cell>
        </row>
        <row r="31">
          <cell r="B31">
            <v>27.329166666666669</v>
          </cell>
          <cell r="C31">
            <v>33.9</v>
          </cell>
          <cell r="D31">
            <v>23.4</v>
          </cell>
          <cell r="E31">
            <v>67.916666666666671</v>
          </cell>
          <cell r="F31">
            <v>86</v>
          </cell>
          <cell r="G31">
            <v>37</v>
          </cell>
          <cell r="H31">
            <v>12.24</v>
          </cell>
          <cell r="I31" t="str">
            <v>NO</v>
          </cell>
          <cell r="J31">
            <v>25.56</v>
          </cell>
          <cell r="K31">
            <v>0</v>
          </cell>
        </row>
        <row r="32">
          <cell r="B32">
            <v>25.249999999999996</v>
          </cell>
          <cell r="C32">
            <v>31.4</v>
          </cell>
          <cell r="D32">
            <v>22.4</v>
          </cell>
          <cell r="E32">
            <v>80.272727272727266</v>
          </cell>
          <cell r="F32">
            <v>95</v>
          </cell>
          <cell r="G32">
            <v>53</v>
          </cell>
          <cell r="H32">
            <v>23.040000000000003</v>
          </cell>
          <cell r="I32" t="str">
            <v>NE</v>
          </cell>
          <cell r="J32">
            <v>40.32</v>
          </cell>
          <cell r="K32">
            <v>31.2</v>
          </cell>
        </row>
        <row r="33">
          <cell r="B33">
            <v>24.126666666666669</v>
          </cell>
          <cell r="C33">
            <v>30.5</v>
          </cell>
          <cell r="D33">
            <v>23.2</v>
          </cell>
          <cell r="E33">
            <v>88.066666666666663</v>
          </cell>
          <cell r="F33">
            <v>93</v>
          </cell>
          <cell r="G33">
            <v>56</v>
          </cell>
          <cell r="H33">
            <v>9</v>
          </cell>
          <cell r="I33" t="str">
            <v>N</v>
          </cell>
          <cell r="J33">
            <v>39.96</v>
          </cell>
          <cell r="K33">
            <v>8</v>
          </cell>
        </row>
        <row r="34">
          <cell r="B34">
            <v>23.066666666666666</v>
          </cell>
          <cell r="C34">
            <v>26.9</v>
          </cell>
          <cell r="D34">
            <v>21.3</v>
          </cell>
          <cell r="E34">
            <v>93.666666666666671</v>
          </cell>
          <cell r="F34">
            <v>96</v>
          </cell>
          <cell r="G34">
            <v>71</v>
          </cell>
          <cell r="H34">
            <v>11.879999999999999</v>
          </cell>
          <cell r="I34" t="str">
            <v>NE</v>
          </cell>
          <cell r="J34">
            <v>32.76</v>
          </cell>
          <cell r="K34">
            <v>9.6000000000000014</v>
          </cell>
        </row>
        <row r="35">
          <cell r="B35">
            <v>24.566666666666663</v>
          </cell>
          <cell r="C35">
            <v>32.1</v>
          </cell>
          <cell r="D35">
            <v>23.1</v>
          </cell>
          <cell r="E35">
            <v>86.333333333333329</v>
          </cell>
          <cell r="F35">
            <v>94</v>
          </cell>
          <cell r="G35">
            <v>50</v>
          </cell>
          <cell r="H35">
            <v>18.36</v>
          </cell>
          <cell r="I35" t="str">
            <v>S</v>
          </cell>
          <cell r="J35">
            <v>38.159999999999997</v>
          </cell>
          <cell r="K35">
            <v>38.400000000000006</v>
          </cell>
        </row>
        <row r="36">
          <cell r="I36" t="str">
            <v>N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23.583333333333329</v>
          </cell>
          <cell r="C5">
            <v>29.7</v>
          </cell>
          <cell r="D5">
            <v>20.6</v>
          </cell>
          <cell r="E5">
            <v>85.958333333333329</v>
          </cell>
          <cell r="F5">
            <v>97</v>
          </cell>
          <cell r="G5">
            <v>60</v>
          </cell>
          <cell r="H5">
            <v>14.04</v>
          </cell>
          <cell r="I5" t="str">
            <v>NO</v>
          </cell>
          <cell r="J5">
            <v>35.64</v>
          </cell>
          <cell r="K5">
            <v>0.2</v>
          </cell>
        </row>
        <row r="6">
          <cell r="B6">
            <v>23.133333333333329</v>
          </cell>
          <cell r="C6">
            <v>27</v>
          </cell>
          <cell r="D6">
            <v>20.6</v>
          </cell>
          <cell r="E6">
            <v>86.208333333333329</v>
          </cell>
          <cell r="F6">
            <v>95</v>
          </cell>
          <cell r="G6">
            <v>70</v>
          </cell>
          <cell r="H6">
            <v>13.32</v>
          </cell>
          <cell r="I6" t="str">
            <v>NO</v>
          </cell>
          <cell r="J6">
            <v>44.64</v>
          </cell>
          <cell r="K6">
            <v>3.4</v>
          </cell>
        </row>
        <row r="7">
          <cell r="B7">
            <v>24.5625</v>
          </cell>
          <cell r="C7">
            <v>31.4</v>
          </cell>
          <cell r="D7">
            <v>19.3</v>
          </cell>
          <cell r="E7">
            <v>75.791666666666671</v>
          </cell>
          <cell r="F7">
            <v>96</v>
          </cell>
          <cell r="G7">
            <v>46</v>
          </cell>
          <cell r="H7">
            <v>19.8</v>
          </cell>
          <cell r="I7" t="str">
            <v>NO</v>
          </cell>
          <cell r="J7">
            <v>45.36</v>
          </cell>
          <cell r="K7">
            <v>8</v>
          </cell>
        </row>
        <row r="8">
          <cell r="B8">
            <v>21.229166666666668</v>
          </cell>
          <cell r="C8">
            <v>25.6</v>
          </cell>
          <cell r="D8">
            <v>17.8</v>
          </cell>
          <cell r="E8">
            <v>90.958333333333329</v>
          </cell>
          <cell r="F8">
            <v>96</v>
          </cell>
          <cell r="G8">
            <v>81</v>
          </cell>
          <cell r="H8">
            <v>29.16</v>
          </cell>
          <cell r="I8" t="str">
            <v>NO</v>
          </cell>
          <cell r="J8">
            <v>75.239999999999995</v>
          </cell>
          <cell r="K8">
            <v>46.400000000000006</v>
          </cell>
        </row>
        <row r="9">
          <cell r="B9">
            <v>19.224999999999998</v>
          </cell>
          <cell r="C9">
            <v>21.9</v>
          </cell>
          <cell r="D9">
            <v>17.399999999999999</v>
          </cell>
          <cell r="E9">
            <v>93.041666666666671</v>
          </cell>
          <cell r="F9">
            <v>96</v>
          </cell>
          <cell r="G9">
            <v>85</v>
          </cell>
          <cell r="H9">
            <v>14.4</v>
          </cell>
          <cell r="I9" t="str">
            <v>NO</v>
          </cell>
          <cell r="J9">
            <v>41.04</v>
          </cell>
          <cell r="K9">
            <v>51.400000000000006</v>
          </cell>
        </row>
        <row r="10">
          <cell r="B10">
            <v>21.595833333333335</v>
          </cell>
          <cell r="C10">
            <v>27.7</v>
          </cell>
          <cell r="D10">
            <v>18.5</v>
          </cell>
          <cell r="E10">
            <v>85</v>
          </cell>
          <cell r="F10">
            <v>97</v>
          </cell>
          <cell r="G10">
            <v>57</v>
          </cell>
          <cell r="H10">
            <v>12.96</v>
          </cell>
          <cell r="I10" t="str">
            <v>SO</v>
          </cell>
          <cell r="J10">
            <v>25.2</v>
          </cell>
          <cell r="K10">
            <v>0.60000000000000009</v>
          </cell>
        </row>
        <row r="11">
          <cell r="B11">
            <v>23.970833333333335</v>
          </cell>
          <cell r="C11">
            <v>29.5</v>
          </cell>
          <cell r="D11">
            <v>19</v>
          </cell>
          <cell r="E11">
            <v>71.625</v>
          </cell>
          <cell r="F11">
            <v>87</v>
          </cell>
          <cell r="G11">
            <v>47</v>
          </cell>
          <cell r="H11">
            <v>9.3600000000000012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25.887499999999999</v>
          </cell>
          <cell r="C12">
            <v>31.3</v>
          </cell>
          <cell r="D12">
            <v>20.8</v>
          </cell>
          <cell r="E12">
            <v>69.916666666666671</v>
          </cell>
          <cell r="F12">
            <v>91</v>
          </cell>
          <cell r="G12">
            <v>48</v>
          </cell>
          <cell r="H12">
            <v>10.44</v>
          </cell>
          <cell r="I12" t="str">
            <v>O</v>
          </cell>
          <cell r="J12">
            <v>30.240000000000002</v>
          </cell>
          <cell r="K12">
            <v>0</v>
          </cell>
        </row>
        <row r="13">
          <cell r="B13">
            <v>26.712500000000006</v>
          </cell>
          <cell r="C13">
            <v>31.4</v>
          </cell>
          <cell r="D13">
            <v>22.9</v>
          </cell>
          <cell r="E13">
            <v>70.375</v>
          </cell>
          <cell r="F13">
            <v>88</v>
          </cell>
          <cell r="G13">
            <v>52</v>
          </cell>
          <cell r="H13">
            <v>19.079999999999998</v>
          </cell>
          <cell r="I13" t="str">
            <v>O</v>
          </cell>
          <cell r="J13">
            <v>46.440000000000005</v>
          </cell>
          <cell r="K13">
            <v>0</v>
          </cell>
        </row>
        <row r="14">
          <cell r="B14">
            <v>22.204166666666669</v>
          </cell>
          <cell r="C14">
            <v>28.6</v>
          </cell>
          <cell r="D14">
            <v>17.399999999999999</v>
          </cell>
          <cell r="E14">
            <v>83.625</v>
          </cell>
          <cell r="F14">
            <v>96</v>
          </cell>
          <cell r="G14">
            <v>52</v>
          </cell>
          <cell r="H14">
            <v>31.319999999999997</v>
          </cell>
          <cell r="I14" t="str">
            <v>O</v>
          </cell>
          <cell r="J14">
            <v>71.64</v>
          </cell>
          <cell r="K14">
            <v>93.999999999999986</v>
          </cell>
        </row>
        <row r="15">
          <cell r="B15">
            <v>24.200000000000003</v>
          </cell>
          <cell r="C15">
            <v>30.9</v>
          </cell>
          <cell r="D15">
            <v>19.600000000000001</v>
          </cell>
          <cell r="E15">
            <v>80.75</v>
          </cell>
          <cell r="F15">
            <v>96</v>
          </cell>
          <cell r="G15">
            <v>55</v>
          </cell>
          <cell r="H15">
            <v>16.2</v>
          </cell>
          <cell r="I15" t="str">
            <v>O</v>
          </cell>
          <cell r="J15">
            <v>35.64</v>
          </cell>
          <cell r="K15">
            <v>2.4000000000000004</v>
          </cell>
        </row>
        <row r="16">
          <cell r="B16">
            <v>19.941666666666666</v>
          </cell>
          <cell r="C16">
            <v>25.2</v>
          </cell>
          <cell r="D16">
            <v>17</v>
          </cell>
          <cell r="E16">
            <v>90.833333333333329</v>
          </cell>
          <cell r="F16">
            <v>97</v>
          </cell>
          <cell r="G16">
            <v>78</v>
          </cell>
          <cell r="H16">
            <v>22.68</v>
          </cell>
          <cell r="I16" t="str">
            <v>NO</v>
          </cell>
          <cell r="J16">
            <v>68.400000000000006</v>
          </cell>
          <cell r="K16">
            <v>74.600000000000023</v>
          </cell>
        </row>
        <row r="17">
          <cell r="B17">
            <v>23.724999999999998</v>
          </cell>
          <cell r="C17">
            <v>31.7</v>
          </cell>
          <cell r="D17">
            <v>17.5</v>
          </cell>
          <cell r="E17">
            <v>77.25</v>
          </cell>
          <cell r="F17">
            <v>97</v>
          </cell>
          <cell r="G17">
            <v>47</v>
          </cell>
          <cell r="H17">
            <v>18.720000000000002</v>
          </cell>
          <cell r="I17" t="str">
            <v>NO</v>
          </cell>
          <cell r="J17">
            <v>45.36</v>
          </cell>
          <cell r="K17">
            <v>0</v>
          </cell>
        </row>
        <row r="18">
          <cell r="B18">
            <v>26.383333333333329</v>
          </cell>
          <cell r="C18">
            <v>32.1</v>
          </cell>
          <cell r="D18">
            <v>21.5</v>
          </cell>
          <cell r="E18">
            <v>73.333333333333329</v>
          </cell>
          <cell r="F18">
            <v>94</v>
          </cell>
          <cell r="G18">
            <v>50</v>
          </cell>
          <cell r="H18">
            <v>22.32</v>
          </cell>
          <cell r="I18" t="str">
            <v>O</v>
          </cell>
          <cell r="J18">
            <v>53.64</v>
          </cell>
          <cell r="K18">
            <v>0</v>
          </cell>
        </row>
        <row r="19">
          <cell r="B19">
            <v>22.887499999999999</v>
          </cell>
          <cell r="C19">
            <v>27.4</v>
          </cell>
          <cell r="D19">
            <v>18.100000000000001</v>
          </cell>
          <cell r="E19">
            <v>81.791666666666671</v>
          </cell>
          <cell r="F19">
            <v>96</v>
          </cell>
          <cell r="G19">
            <v>52</v>
          </cell>
          <cell r="H19">
            <v>16.920000000000002</v>
          </cell>
          <cell r="I19" t="str">
            <v>O</v>
          </cell>
          <cell r="J19">
            <v>58.680000000000007</v>
          </cell>
          <cell r="K19">
            <v>37.4</v>
          </cell>
        </row>
        <row r="20">
          <cell r="B20">
            <v>24.620833333333337</v>
          </cell>
          <cell r="C20">
            <v>30.7</v>
          </cell>
          <cell r="D20">
            <v>20.100000000000001</v>
          </cell>
          <cell r="E20">
            <v>76.333333333333329</v>
          </cell>
          <cell r="F20">
            <v>96</v>
          </cell>
          <cell r="G20">
            <v>50</v>
          </cell>
          <cell r="H20">
            <v>9.3600000000000012</v>
          </cell>
          <cell r="I20" t="str">
            <v>O</v>
          </cell>
          <cell r="J20">
            <v>39.24</v>
          </cell>
          <cell r="K20">
            <v>0</v>
          </cell>
        </row>
        <row r="21">
          <cell r="B21">
            <v>25.508333333333329</v>
          </cell>
          <cell r="C21">
            <v>32.299999999999997</v>
          </cell>
          <cell r="D21">
            <v>20.6</v>
          </cell>
          <cell r="E21">
            <v>76.083333333333329</v>
          </cell>
          <cell r="F21">
            <v>96</v>
          </cell>
          <cell r="G21">
            <v>44</v>
          </cell>
          <cell r="H21">
            <v>17.28</v>
          </cell>
          <cell r="I21" t="str">
            <v>NO</v>
          </cell>
          <cell r="J21">
            <v>39.96</v>
          </cell>
          <cell r="K21">
            <v>0</v>
          </cell>
        </row>
        <row r="22">
          <cell r="B22">
            <v>27.033333333333328</v>
          </cell>
          <cell r="C22">
            <v>32</v>
          </cell>
          <cell r="D22">
            <v>22.6</v>
          </cell>
          <cell r="E22">
            <v>65.708333333333329</v>
          </cell>
          <cell r="F22">
            <v>86</v>
          </cell>
          <cell r="G22">
            <v>45</v>
          </cell>
          <cell r="H22">
            <v>18.720000000000002</v>
          </cell>
          <cell r="I22" t="str">
            <v>O</v>
          </cell>
          <cell r="J22">
            <v>47.16</v>
          </cell>
          <cell r="K22">
            <v>0</v>
          </cell>
        </row>
        <row r="23">
          <cell r="B23">
            <v>23.658333333333331</v>
          </cell>
          <cell r="C23">
            <v>28.9</v>
          </cell>
          <cell r="D23">
            <v>18.7</v>
          </cell>
          <cell r="E23">
            <v>80.583333333333329</v>
          </cell>
          <cell r="F23">
            <v>96</v>
          </cell>
          <cell r="G23">
            <v>59</v>
          </cell>
          <cell r="H23">
            <v>20.88</v>
          </cell>
          <cell r="I23" t="str">
            <v>O</v>
          </cell>
          <cell r="J23">
            <v>72</v>
          </cell>
          <cell r="K23">
            <v>33.400000000000006</v>
          </cell>
        </row>
        <row r="24">
          <cell r="B24">
            <v>23.587500000000002</v>
          </cell>
          <cell r="C24">
            <v>29</v>
          </cell>
          <cell r="D24">
            <v>19.8</v>
          </cell>
          <cell r="E24">
            <v>83</v>
          </cell>
          <cell r="F24">
            <v>96</v>
          </cell>
          <cell r="G24">
            <v>60</v>
          </cell>
          <cell r="H24">
            <v>12.24</v>
          </cell>
          <cell r="I24" t="str">
            <v>O</v>
          </cell>
          <cell r="J24">
            <v>26.64</v>
          </cell>
          <cell r="K24">
            <v>1.2</v>
          </cell>
        </row>
        <row r="25">
          <cell r="B25">
            <v>24.9375</v>
          </cell>
          <cell r="C25">
            <v>31.1</v>
          </cell>
          <cell r="D25">
            <v>21.3</v>
          </cell>
          <cell r="E25">
            <v>82.416666666666671</v>
          </cell>
          <cell r="F25">
            <v>96</v>
          </cell>
          <cell r="G25">
            <v>54</v>
          </cell>
          <cell r="H25">
            <v>17.28</v>
          </cell>
          <cell r="I25" t="str">
            <v>NO</v>
          </cell>
          <cell r="J25">
            <v>29.52</v>
          </cell>
          <cell r="K25">
            <v>0</v>
          </cell>
        </row>
        <row r="26">
          <cell r="B26">
            <v>26.008333333333329</v>
          </cell>
          <cell r="C26">
            <v>31.8</v>
          </cell>
          <cell r="D26">
            <v>21.8</v>
          </cell>
          <cell r="E26">
            <v>77.333333333333329</v>
          </cell>
          <cell r="F26">
            <v>94</v>
          </cell>
          <cell r="G26">
            <v>50</v>
          </cell>
          <cell r="H26">
            <v>15.840000000000002</v>
          </cell>
          <cell r="I26" t="str">
            <v>NO</v>
          </cell>
          <cell r="J26">
            <v>36.72</v>
          </cell>
          <cell r="K26">
            <v>0.8</v>
          </cell>
        </row>
        <row r="27">
          <cell r="B27">
            <v>26.575000000000003</v>
          </cell>
          <cell r="C27">
            <v>31</v>
          </cell>
          <cell r="D27">
            <v>23.2</v>
          </cell>
          <cell r="E27">
            <v>70</v>
          </cell>
          <cell r="F27">
            <v>84</v>
          </cell>
          <cell r="G27">
            <v>51</v>
          </cell>
          <cell r="H27">
            <v>17.64</v>
          </cell>
          <cell r="I27" t="str">
            <v>O</v>
          </cell>
          <cell r="J27">
            <v>45.72</v>
          </cell>
          <cell r="K27">
            <v>0</v>
          </cell>
        </row>
        <row r="28">
          <cell r="B28">
            <v>24.950000000000003</v>
          </cell>
          <cell r="C28">
            <v>31.2</v>
          </cell>
          <cell r="D28">
            <v>22.3</v>
          </cell>
          <cell r="E28">
            <v>80.291666666666671</v>
          </cell>
          <cell r="F28">
            <v>94</v>
          </cell>
          <cell r="G28">
            <v>53</v>
          </cell>
          <cell r="H28">
            <v>18.720000000000002</v>
          </cell>
          <cell r="I28" t="str">
            <v>O</v>
          </cell>
          <cell r="J28">
            <v>54.72</v>
          </cell>
          <cell r="K28">
            <v>1.6</v>
          </cell>
        </row>
        <row r="29">
          <cell r="B29">
            <v>25.133333333333336</v>
          </cell>
          <cell r="C29">
            <v>30.6</v>
          </cell>
          <cell r="D29">
            <v>21.9</v>
          </cell>
          <cell r="E29">
            <v>79.666666666666671</v>
          </cell>
          <cell r="F29">
            <v>95</v>
          </cell>
          <cell r="G29">
            <v>54</v>
          </cell>
          <cell r="H29">
            <v>14.04</v>
          </cell>
          <cell r="I29" t="str">
            <v>O</v>
          </cell>
          <cell r="J29">
            <v>27.720000000000002</v>
          </cell>
          <cell r="K29">
            <v>0</v>
          </cell>
        </row>
        <row r="30">
          <cell r="B30">
            <v>25.737500000000001</v>
          </cell>
          <cell r="C30">
            <v>30.4</v>
          </cell>
          <cell r="D30">
            <v>21.3</v>
          </cell>
          <cell r="E30">
            <v>73.416666666666671</v>
          </cell>
          <cell r="F30">
            <v>93</v>
          </cell>
          <cell r="G30">
            <v>52</v>
          </cell>
          <cell r="H30">
            <v>17.28</v>
          </cell>
          <cell r="I30" t="str">
            <v>O</v>
          </cell>
          <cell r="J30">
            <v>41.04</v>
          </cell>
          <cell r="K30">
            <v>7</v>
          </cell>
        </row>
        <row r="31">
          <cell r="B31">
            <v>24.466666666666669</v>
          </cell>
          <cell r="C31">
            <v>30.6</v>
          </cell>
          <cell r="D31">
            <v>21.5</v>
          </cell>
          <cell r="E31">
            <v>81.791666666666671</v>
          </cell>
          <cell r="F31">
            <v>96</v>
          </cell>
          <cell r="G31">
            <v>52</v>
          </cell>
          <cell r="H31">
            <v>16.920000000000002</v>
          </cell>
          <cell r="I31" t="str">
            <v>O</v>
          </cell>
          <cell r="J31">
            <v>38.880000000000003</v>
          </cell>
          <cell r="K31">
            <v>4.5999999999999996</v>
          </cell>
        </row>
        <row r="32">
          <cell r="B32">
            <v>23.929166666666671</v>
          </cell>
          <cell r="C32">
            <v>28.7</v>
          </cell>
          <cell r="D32">
            <v>20.6</v>
          </cell>
          <cell r="E32">
            <v>83.583333333333329</v>
          </cell>
          <cell r="F32">
            <v>96</v>
          </cell>
          <cell r="G32">
            <v>62</v>
          </cell>
          <cell r="H32">
            <v>15.840000000000002</v>
          </cell>
          <cell r="I32" t="str">
            <v>O</v>
          </cell>
          <cell r="J32">
            <v>30.96</v>
          </cell>
          <cell r="K32">
            <v>1.2000000000000002</v>
          </cell>
        </row>
        <row r="33">
          <cell r="B33">
            <v>24.254166666666663</v>
          </cell>
          <cell r="C33">
            <v>27.5</v>
          </cell>
          <cell r="D33">
            <v>22.1</v>
          </cell>
          <cell r="E33">
            <v>85.958333333333329</v>
          </cell>
          <cell r="F33">
            <v>96</v>
          </cell>
          <cell r="G33">
            <v>71</v>
          </cell>
          <cell r="H33">
            <v>13.32</v>
          </cell>
          <cell r="I33" t="str">
            <v>NO</v>
          </cell>
          <cell r="J33">
            <v>43.2</v>
          </cell>
          <cell r="K33">
            <v>11.6</v>
          </cell>
        </row>
        <row r="34">
          <cell r="B34">
            <v>23.979166666666671</v>
          </cell>
          <cell r="C34">
            <v>28.6</v>
          </cell>
          <cell r="D34">
            <v>21.7</v>
          </cell>
          <cell r="E34">
            <v>83.75</v>
          </cell>
          <cell r="F34">
            <v>95</v>
          </cell>
          <cell r="G34">
            <v>66</v>
          </cell>
          <cell r="H34">
            <v>15.48</v>
          </cell>
          <cell r="I34" t="str">
            <v>O</v>
          </cell>
          <cell r="J34">
            <v>36.36</v>
          </cell>
          <cell r="K34">
            <v>0</v>
          </cell>
        </row>
        <row r="35">
          <cell r="B35">
            <v>25.470833333333335</v>
          </cell>
          <cell r="C35">
            <v>30.5</v>
          </cell>
          <cell r="D35">
            <v>21.5</v>
          </cell>
          <cell r="E35">
            <v>77.375</v>
          </cell>
          <cell r="F35">
            <v>93</v>
          </cell>
          <cell r="G35">
            <v>56</v>
          </cell>
          <cell r="H35">
            <v>19.440000000000001</v>
          </cell>
          <cell r="I35" t="str">
            <v>O</v>
          </cell>
          <cell r="J35">
            <v>40.32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26.108333333333334</v>
          </cell>
          <cell r="C5">
            <v>33</v>
          </cell>
          <cell r="D5">
            <v>22.4</v>
          </cell>
          <cell r="E5">
            <v>79.875</v>
          </cell>
          <cell r="F5">
            <v>93</v>
          </cell>
          <cell r="G5">
            <v>54</v>
          </cell>
          <cell r="H5">
            <v>0</v>
          </cell>
          <cell r="I5" t="str">
            <v>SO</v>
          </cell>
          <cell r="J5">
            <v>20.16</v>
          </cell>
          <cell r="K5">
            <v>0</v>
          </cell>
        </row>
        <row r="6">
          <cell r="B6">
            <v>26.104166666666668</v>
          </cell>
          <cell r="C6">
            <v>32.9</v>
          </cell>
          <cell r="D6">
            <v>22.4</v>
          </cell>
          <cell r="E6">
            <v>83.041666666666671</v>
          </cell>
          <cell r="F6">
            <v>94</v>
          </cell>
          <cell r="G6">
            <v>58</v>
          </cell>
          <cell r="H6">
            <v>24.840000000000003</v>
          </cell>
          <cell r="I6" t="str">
            <v>SO</v>
          </cell>
          <cell r="J6">
            <v>65.160000000000011</v>
          </cell>
          <cell r="K6">
            <v>20.399999999999995</v>
          </cell>
        </row>
        <row r="7">
          <cell r="B7">
            <v>27.908333333333331</v>
          </cell>
          <cell r="C7">
            <v>34.700000000000003</v>
          </cell>
          <cell r="D7">
            <v>22.5</v>
          </cell>
          <cell r="E7">
            <v>75.041666666666671</v>
          </cell>
          <cell r="F7">
            <v>93</v>
          </cell>
          <cell r="G7">
            <v>48</v>
          </cell>
          <cell r="H7">
            <v>10.8</v>
          </cell>
          <cell r="I7" t="str">
            <v>SO</v>
          </cell>
          <cell r="J7">
            <v>28.08</v>
          </cell>
          <cell r="K7">
            <v>1.8</v>
          </cell>
        </row>
        <row r="8">
          <cell r="B8">
            <v>30.058333333333326</v>
          </cell>
          <cell r="C8">
            <v>36.799999999999997</v>
          </cell>
          <cell r="D8">
            <v>25.9</v>
          </cell>
          <cell r="E8">
            <v>65.958333333333329</v>
          </cell>
          <cell r="F8">
            <v>80</v>
          </cell>
          <cell r="G8">
            <v>40</v>
          </cell>
          <cell r="H8">
            <v>23.400000000000002</v>
          </cell>
          <cell r="I8" t="str">
            <v>SO</v>
          </cell>
          <cell r="J8">
            <v>54.72</v>
          </cell>
          <cell r="K8">
            <v>0</v>
          </cell>
        </row>
        <row r="9">
          <cell r="B9">
            <v>24.450000000000003</v>
          </cell>
          <cell r="C9">
            <v>28</v>
          </cell>
          <cell r="D9">
            <v>21.6</v>
          </cell>
          <cell r="E9">
            <v>83.458333333333329</v>
          </cell>
          <cell r="F9">
            <v>93</v>
          </cell>
          <cell r="G9">
            <v>70</v>
          </cell>
          <cell r="H9">
            <v>17.28</v>
          </cell>
          <cell r="I9" t="str">
            <v>SO</v>
          </cell>
          <cell r="J9">
            <v>35.28</v>
          </cell>
          <cell r="K9">
            <v>14.4</v>
          </cell>
        </row>
        <row r="10">
          <cell r="B10">
            <v>24.704166666666666</v>
          </cell>
          <cell r="C10">
            <v>30.7</v>
          </cell>
          <cell r="D10">
            <v>21.3</v>
          </cell>
          <cell r="E10">
            <v>82.083333333333329</v>
          </cell>
          <cell r="F10">
            <v>94</v>
          </cell>
          <cell r="G10">
            <v>55</v>
          </cell>
          <cell r="H10">
            <v>7.5600000000000005</v>
          </cell>
          <cell r="I10" t="str">
            <v>SO</v>
          </cell>
          <cell r="J10">
            <v>35.28</v>
          </cell>
          <cell r="K10">
            <v>1.2</v>
          </cell>
        </row>
        <row r="11">
          <cell r="B11">
            <v>26.362500000000001</v>
          </cell>
          <cell r="C11">
            <v>32.9</v>
          </cell>
          <cell r="D11">
            <v>20.8</v>
          </cell>
          <cell r="E11">
            <v>69.625</v>
          </cell>
          <cell r="F11">
            <v>92</v>
          </cell>
          <cell r="G11">
            <v>38</v>
          </cell>
          <cell r="H11">
            <v>0</v>
          </cell>
          <cell r="I11" t="str">
            <v>SO</v>
          </cell>
          <cell r="J11">
            <v>10.08</v>
          </cell>
          <cell r="K11">
            <v>0</v>
          </cell>
        </row>
        <row r="12">
          <cell r="B12">
            <v>28.487500000000001</v>
          </cell>
          <cell r="C12">
            <v>34.9</v>
          </cell>
          <cell r="D12">
            <v>23</v>
          </cell>
          <cell r="E12">
            <v>69.166666666666671</v>
          </cell>
          <cell r="F12">
            <v>91</v>
          </cell>
          <cell r="G12">
            <v>43</v>
          </cell>
          <cell r="H12">
            <v>10.8</v>
          </cell>
          <cell r="I12" t="str">
            <v>SO</v>
          </cell>
          <cell r="J12">
            <v>30.6</v>
          </cell>
          <cell r="K12">
            <v>0</v>
          </cell>
        </row>
        <row r="13">
          <cell r="B13">
            <v>30.400000000000002</v>
          </cell>
          <cell r="C13">
            <v>35.5</v>
          </cell>
          <cell r="D13">
            <v>26.5</v>
          </cell>
          <cell r="E13">
            <v>63.208333333333336</v>
          </cell>
          <cell r="F13">
            <v>77</v>
          </cell>
          <cell r="G13">
            <v>45</v>
          </cell>
          <cell r="H13">
            <v>15.120000000000001</v>
          </cell>
          <cell r="I13" t="str">
            <v>SO</v>
          </cell>
          <cell r="J13">
            <v>39.6</v>
          </cell>
          <cell r="K13">
            <v>0</v>
          </cell>
        </row>
        <row r="14">
          <cell r="B14">
            <v>27.858333333333334</v>
          </cell>
          <cell r="C14">
            <v>32.700000000000003</v>
          </cell>
          <cell r="D14">
            <v>24</v>
          </cell>
          <cell r="E14">
            <v>76.166666666666671</v>
          </cell>
          <cell r="F14">
            <v>92</v>
          </cell>
          <cell r="G14">
            <v>50</v>
          </cell>
          <cell r="H14">
            <v>15.840000000000002</v>
          </cell>
          <cell r="I14" t="str">
            <v>SO</v>
          </cell>
          <cell r="J14">
            <v>43.92</v>
          </cell>
          <cell r="K14">
            <v>4.2</v>
          </cell>
        </row>
        <row r="15">
          <cell r="B15">
            <v>28.525000000000006</v>
          </cell>
          <cell r="C15">
            <v>34.799999999999997</v>
          </cell>
          <cell r="D15">
            <v>22.5</v>
          </cell>
          <cell r="E15">
            <v>74.291666666666671</v>
          </cell>
          <cell r="F15">
            <v>92</v>
          </cell>
          <cell r="G15">
            <v>49</v>
          </cell>
          <cell r="H15">
            <v>8.64</v>
          </cell>
          <cell r="I15" t="str">
            <v>SO</v>
          </cell>
          <cell r="J15">
            <v>47.16</v>
          </cell>
          <cell r="K15">
            <v>7.8</v>
          </cell>
        </row>
        <row r="16">
          <cell r="B16">
            <v>29.891666666666662</v>
          </cell>
          <cell r="C16">
            <v>34.700000000000003</v>
          </cell>
          <cell r="D16">
            <v>27.5</v>
          </cell>
          <cell r="E16">
            <v>63.791666666666664</v>
          </cell>
          <cell r="F16">
            <v>78</v>
          </cell>
          <cell r="G16">
            <v>49</v>
          </cell>
          <cell r="H16">
            <v>24.48</v>
          </cell>
          <cell r="I16" t="str">
            <v>SO</v>
          </cell>
          <cell r="J16">
            <v>51.84</v>
          </cell>
          <cell r="K16">
            <v>0.2</v>
          </cell>
        </row>
        <row r="17">
          <cell r="B17">
            <v>29.912499999999998</v>
          </cell>
          <cell r="C17">
            <v>36.5</v>
          </cell>
          <cell r="D17">
            <v>24.7</v>
          </cell>
          <cell r="E17">
            <v>60.25</v>
          </cell>
          <cell r="F17">
            <v>76</v>
          </cell>
          <cell r="G17">
            <v>41</v>
          </cell>
          <cell r="H17">
            <v>18</v>
          </cell>
          <cell r="I17" t="str">
            <v>SO</v>
          </cell>
          <cell r="J17">
            <v>47.519999999999996</v>
          </cell>
          <cell r="K17">
            <v>0</v>
          </cell>
        </row>
        <row r="18">
          <cell r="B18">
            <v>32.833333333333321</v>
          </cell>
          <cell r="C18">
            <v>37.700000000000003</v>
          </cell>
          <cell r="D18">
            <v>28.8</v>
          </cell>
          <cell r="E18">
            <v>52.166666666666664</v>
          </cell>
          <cell r="F18">
            <v>66</v>
          </cell>
          <cell r="G18">
            <v>33</v>
          </cell>
          <cell r="H18">
            <v>18.36</v>
          </cell>
          <cell r="I18" t="str">
            <v>SO</v>
          </cell>
          <cell r="J18">
            <v>46.800000000000004</v>
          </cell>
          <cell r="K18">
            <v>0</v>
          </cell>
        </row>
        <row r="19">
          <cell r="B19">
            <v>28.250000000000004</v>
          </cell>
          <cell r="C19">
            <v>32.700000000000003</v>
          </cell>
          <cell r="D19">
            <v>21.3</v>
          </cell>
          <cell r="E19">
            <v>69.75</v>
          </cell>
          <cell r="F19">
            <v>94</v>
          </cell>
          <cell r="G19">
            <v>54</v>
          </cell>
          <cell r="H19">
            <v>31.319999999999997</v>
          </cell>
          <cell r="I19" t="str">
            <v>SO</v>
          </cell>
          <cell r="J19">
            <v>57.24</v>
          </cell>
          <cell r="K19">
            <v>16.8</v>
          </cell>
        </row>
        <row r="20">
          <cell r="B20">
            <v>29.1875</v>
          </cell>
          <cell r="C20">
            <v>35.799999999999997</v>
          </cell>
          <cell r="D20">
            <v>23.2</v>
          </cell>
          <cell r="E20">
            <v>70.041666666666671</v>
          </cell>
          <cell r="F20">
            <v>92</v>
          </cell>
          <cell r="G20">
            <v>36</v>
          </cell>
          <cell r="H20">
            <v>9.7200000000000006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30.716666666666672</v>
          </cell>
          <cell r="C21">
            <v>37.200000000000003</v>
          </cell>
          <cell r="D21">
            <v>24.6</v>
          </cell>
          <cell r="E21">
            <v>59.375</v>
          </cell>
          <cell r="F21">
            <v>87</v>
          </cell>
          <cell r="G21">
            <v>31</v>
          </cell>
          <cell r="H21">
            <v>18.36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31.95</v>
          </cell>
          <cell r="C22">
            <v>38</v>
          </cell>
          <cell r="D22">
            <v>27.4</v>
          </cell>
          <cell r="E22">
            <v>51.791666666666664</v>
          </cell>
          <cell r="F22">
            <v>67</v>
          </cell>
          <cell r="G22">
            <v>32</v>
          </cell>
          <cell r="H22">
            <v>14.76</v>
          </cell>
          <cell r="I22" t="str">
            <v>SO</v>
          </cell>
          <cell r="J22">
            <v>41.04</v>
          </cell>
          <cell r="K22">
            <v>0</v>
          </cell>
        </row>
        <row r="23">
          <cell r="B23">
            <v>29.254166666666663</v>
          </cell>
          <cell r="C23">
            <v>33.6</v>
          </cell>
          <cell r="D23">
            <v>24.9</v>
          </cell>
          <cell r="E23">
            <v>66.25</v>
          </cell>
          <cell r="F23">
            <v>93</v>
          </cell>
          <cell r="G23">
            <v>42</v>
          </cell>
          <cell r="H23">
            <v>14.04</v>
          </cell>
          <cell r="I23" t="str">
            <v>SO</v>
          </cell>
          <cell r="J23">
            <v>29.16</v>
          </cell>
          <cell r="K23">
            <v>16.599999999999998</v>
          </cell>
        </row>
        <row r="24">
          <cell r="B24">
            <v>24.587500000000002</v>
          </cell>
          <cell r="C24">
            <v>28.9</v>
          </cell>
          <cell r="D24">
            <v>21.6</v>
          </cell>
          <cell r="E24">
            <v>83.25</v>
          </cell>
          <cell r="F24">
            <v>93</v>
          </cell>
          <cell r="G24">
            <v>63</v>
          </cell>
          <cell r="H24">
            <v>0.36000000000000004</v>
          </cell>
          <cell r="I24" t="str">
            <v>SO</v>
          </cell>
          <cell r="J24">
            <v>19.440000000000001</v>
          </cell>
          <cell r="K24">
            <v>0.2</v>
          </cell>
        </row>
        <row r="25">
          <cell r="B25">
            <v>28.370833333333337</v>
          </cell>
          <cell r="C25">
            <v>35</v>
          </cell>
          <cell r="D25">
            <v>23.3</v>
          </cell>
          <cell r="E25">
            <v>72.291666666666671</v>
          </cell>
          <cell r="F25">
            <v>93</v>
          </cell>
          <cell r="G25">
            <v>44</v>
          </cell>
          <cell r="H25">
            <v>9.3600000000000012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27.726666666666667</v>
          </cell>
          <cell r="C26">
            <v>33</v>
          </cell>
          <cell r="D26">
            <v>25.2</v>
          </cell>
          <cell r="E26">
            <v>72.733333333333334</v>
          </cell>
          <cell r="F26">
            <v>83</v>
          </cell>
          <cell r="G26">
            <v>49</v>
          </cell>
          <cell r="H26">
            <v>12.96</v>
          </cell>
          <cell r="I26" t="str">
            <v>SO</v>
          </cell>
          <cell r="J26">
            <v>33.480000000000004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8.7999999999999972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25.220833333333331</v>
          </cell>
          <cell r="C5">
            <v>33.299999999999997</v>
          </cell>
          <cell r="D5">
            <v>21.3</v>
          </cell>
          <cell r="E5">
            <v>84.458333333333329</v>
          </cell>
          <cell r="F5">
            <v>96</v>
          </cell>
          <cell r="G5">
            <v>53</v>
          </cell>
          <cell r="H5">
            <v>15.840000000000002</v>
          </cell>
          <cell r="I5" t="str">
            <v>SO</v>
          </cell>
          <cell r="J5">
            <v>35.28</v>
          </cell>
          <cell r="K5">
            <v>2.4</v>
          </cell>
        </row>
        <row r="6">
          <cell r="B6">
            <v>25.533333333333331</v>
          </cell>
          <cell r="C6">
            <v>31.1</v>
          </cell>
          <cell r="D6">
            <v>22.3</v>
          </cell>
          <cell r="E6">
            <v>83.541666666666671</v>
          </cell>
          <cell r="F6">
            <v>96</v>
          </cell>
          <cell r="G6">
            <v>63</v>
          </cell>
          <cell r="H6">
            <v>10.08</v>
          </cell>
          <cell r="I6" t="str">
            <v>SO</v>
          </cell>
          <cell r="J6">
            <v>24.12</v>
          </cell>
          <cell r="K6">
            <v>0.60000000000000009</v>
          </cell>
        </row>
        <row r="7">
          <cell r="B7">
            <v>25.366666666666674</v>
          </cell>
          <cell r="C7">
            <v>31.5</v>
          </cell>
          <cell r="D7">
            <v>20.7</v>
          </cell>
          <cell r="E7">
            <v>82.75</v>
          </cell>
          <cell r="F7">
            <v>95</v>
          </cell>
          <cell r="G7">
            <v>58</v>
          </cell>
          <cell r="H7">
            <v>21.96</v>
          </cell>
          <cell r="I7" t="str">
            <v>SO</v>
          </cell>
          <cell r="J7">
            <v>40.32</v>
          </cell>
          <cell r="K7">
            <v>16</v>
          </cell>
        </row>
        <row r="8">
          <cell r="B8">
            <v>24.729166666666668</v>
          </cell>
          <cell r="C8">
            <v>31.9</v>
          </cell>
          <cell r="D8">
            <v>19.8</v>
          </cell>
          <cell r="E8">
            <v>84.166666666666671</v>
          </cell>
          <cell r="F8">
            <v>94</v>
          </cell>
          <cell r="G8">
            <v>57</v>
          </cell>
          <cell r="H8">
            <v>19.8</v>
          </cell>
          <cell r="I8" t="str">
            <v>SO</v>
          </cell>
          <cell r="J8">
            <v>85.32</v>
          </cell>
          <cell r="K8">
            <v>11.4</v>
          </cell>
        </row>
        <row r="9">
          <cell r="B9">
            <v>20.458333333333336</v>
          </cell>
          <cell r="C9">
            <v>22.7</v>
          </cell>
          <cell r="D9">
            <v>18.899999999999999</v>
          </cell>
          <cell r="E9">
            <v>94.625</v>
          </cell>
          <cell r="F9">
            <v>96</v>
          </cell>
          <cell r="G9">
            <v>89</v>
          </cell>
          <cell r="H9">
            <v>13.32</v>
          </cell>
          <cell r="I9" t="str">
            <v>SO</v>
          </cell>
          <cell r="J9">
            <v>32.04</v>
          </cell>
          <cell r="K9">
            <v>43.8</v>
          </cell>
        </row>
        <row r="10">
          <cell r="B10">
            <v>22.954166666666662</v>
          </cell>
          <cell r="C10">
            <v>28.9</v>
          </cell>
          <cell r="D10">
            <v>20.6</v>
          </cell>
          <cell r="E10">
            <v>86.791666666666671</v>
          </cell>
          <cell r="F10">
            <v>96</v>
          </cell>
          <cell r="G10">
            <v>58</v>
          </cell>
          <cell r="H10">
            <v>16.2</v>
          </cell>
          <cell r="I10" t="str">
            <v>SO</v>
          </cell>
          <cell r="J10">
            <v>37.800000000000004</v>
          </cell>
          <cell r="K10">
            <v>0.4</v>
          </cell>
        </row>
        <row r="11">
          <cell r="B11">
            <v>24.662500000000005</v>
          </cell>
          <cell r="C11">
            <v>31.7</v>
          </cell>
          <cell r="D11">
            <v>18.899999999999999</v>
          </cell>
          <cell r="E11">
            <v>77.541666666666671</v>
          </cell>
          <cell r="F11">
            <v>97</v>
          </cell>
          <cell r="G11">
            <v>43</v>
          </cell>
          <cell r="H11">
            <v>6.48</v>
          </cell>
          <cell r="I11" t="str">
            <v>SO</v>
          </cell>
          <cell r="J11">
            <v>19.079999999999998</v>
          </cell>
          <cell r="K11">
            <v>0.4</v>
          </cell>
        </row>
        <row r="12">
          <cell r="B12">
            <v>26.524999999999995</v>
          </cell>
          <cell r="C12">
            <v>33.700000000000003</v>
          </cell>
          <cell r="D12">
            <v>20.399999999999999</v>
          </cell>
          <cell r="E12">
            <v>76.041666666666671</v>
          </cell>
          <cell r="F12">
            <v>96</v>
          </cell>
          <cell r="G12">
            <v>47</v>
          </cell>
          <cell r="H12">
            <v>10.08</v>
          </cell>
          <cell r="I12" t="str">
            <v>SO</v>
          </cell>
          <cell r="J12">
            <v>22.32</v>
          </cell>
          <cell r="K12">
            <v>0</v>
          </cell>
        </row>
        <row r="13">
          <cell r="B13">
            <v>27.80416666666666</v>
          </cell>
          <cell r="C13">
            <v>33</v>
          </cell>
          <cell r="D13">
            <v>23.6</v>
          </cell>
          <cell r="E13">
            <v>75.166666666666671</v>
          </cell>
          <cell r="F13">
            <v>92</v>
          </cell>
          <cell r="G13">
            <v>54</v>
          </cell>
          <cell r="H13">
            <v>21.96</v>
          </cell>
          <cell r="I13" t="str">
            <v>SO</v>
          </cell>
          <cell r="J13">
            <v>40.32</v>
          </cell>
          <cell r="K13">
            <v>0</v>
          </cell>
        </row>
        <row r="14">
          <cell r="B14">
            <v>23.070833333333329</v>
          </cell>
          <cell r="C14">
            <v>26.9</v>
          </cell>
          <cell r="D14">
            <v>20.399999999999999</v>
          </cell>
          <cell r="E14">
            <v>89.375</v>
          </cell>
          <cell r="F14">
            <v>96</v>
          </cell>
          <cell r="G14">
            <v>76</v>
          </cell>
          <cell r="H14">
            <v>18.36</v>
          </cell>
          <cell r="I14" t="str">
            <v>SO</v>
          </cell>
          <cell r="J14">
            <v>37.080000000000005</v>
          </cell>
          <cell r="K14">
            <v>37.200000000000003</v>
          </cell>
        </row>
        <row r="15">
          <cell r="B15">
            <v>24.666666666666668</v>
          </cell>
          <cell r="C15">
            <v>30.7</v>
          </cell>
          <cell r="D15">
            <v>21.7</v>
          </cell>
          <cell r="E15">
            <v>85.833333333333329</v>
          </cell>
          <cell r="F15">
            <v>95</v>
          </cell>
          <cell r="G15">
            <v>59</v>
          </cell>
          <cell r="H15">
            <v>17.64</v>
          </cell>
          <cell r="I15" t="str">
            <v>SO</v>
          </cell>
          <cell r="J15">
            <v>33.840000000000003</v>
          </cell>
          <cell r="K15">
            <v>1.4</v>
          </cell>
        </row>
        <row r="16">
          <cell r="B16">
            <v>21.220833333333335</v>
          </cell>
          <cell r="C16">
            <v>25.7</v>
          </cell>
          <cell r="D16">
            <v>19.2</v>
          </cell>
          <cell r="E16">
            <v>91.958333333333329</v>
          </cell>
          <cell r="F16">
            <v>96</v>
          </cell>
          <cell r="G16">
            <v>82</v>
          </cell>
          <cell r="H16">
            <v>17.28</v>
          </cell>
          <cell r="I16" t="str">
            <v>SO</v>
          </cell>
          <cell r="J16">
            <v>41.4</v>
          </cell>
          <cell r="K16">
            <v>45.8</v>
          </cell>
        </row>
        <row r="17">
          <cell r="B17">
            <v>25.079166666666666</v>
          </cell>
          <cell r="C17">
            <v>33.6</v>
          </cell>
          <cell r="D17">
            <v>18.100000000000001</v>
          </cell>
          <cell r="E17">
            <v>79.75</v>
          </cell>
          <cell r="F17">
            <v>96</v>
          </cell>
          <cell r="G17">
            <v>55</v>
          </cell>
          <cell r="H17">
            <v>18.720000000000002</v>
          </cell>
          <cell r="I17" t="str">
            <v>SO</v>
          </cell>
          <cell r="J17">
            <v>37.080000000000005</v>
          </cell>
          <cell r="K17">
            <v>0</v>
          </cell>
        </row>
        <row r="18">
          <cell r="B18">
            <v>27.287500000000005</v>
          </cell>
          <cell r="C18">
            <v>34.1</v>
          </cell>
          <cell r="D18">
            <v>21.3</v>
          </cell>
          <cell r="E18">
            <v>75.041666666666671</v>
          </cell>
          <cell r="F18">
            <v>94</v>
          </cell>
          <cell r="G18">
            <v>51</v>
          </cell>
          <cell r="H18">
            <v>24.840000000000003</v>
          </cell>
          <cell r="I18" t="str">
            <v>SO</v>
          </cell>
          <cell r="J18">
            <v>46.080000000000005</v>
          </cell>
          <cell r="K18">
            <v>0</v>
          </cell>
        </row>
        <row r="19">
          <cell r="B19">
            <v>24.395833333333332</v>
          </cell>
          <cell r="C19">
            <v>28.5</v>
          </cell>
          <cell r="D19">
            <v>20.2</v>
          </cell>
          <cell r="E19">
            <v>83.458333333333329</v>
          </cell>
          <cell r="F19">
            <v>94</v>
          </cell>
          <cell r="G19">
            <v>65</v>
          </cell>
          <cell r="H19">
            <v>18</v>
          </cell>
          <cell r="I19" t="str">
            <v>SO</v>
          </cell>
          <cell r="J19">
            <v>36</v>
          </cell>
          <cell r="K19">
            <v>6.4</v>
          </cell>
        </row>
        <row r="20">
          <cell r="B20">
            <v>26.283333333333335</v>
          </cell>
          <cell r="C20">
            <v>33.5</v>
          </cell>
          <cell r="D20">
            <v>19.5</v>
          </cell>
          <cell r="E20">
            <v>77.125</v>
          </cell>
          <cell r="F20">
            <v>96</v>
          </cell>
          <cell r="G20">
            <v>43</v>
          </cell>
          <cell r="H20">
            <v>7.5600000000000005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27.737499999999997</v>
          </cell>
          <cell r="C21">
            <v>34.5</v>
          </cell>
          <cell r="D21">
            <v>22.1</v>
          </cell>
          <cell r="E21">
            <v>74.291666666666671</v>
          </cell>
          <cell r="F21">
            <v>94</v>
          </cell>
          <cell r="G21">
            <v>44</v>
          </cell>
          <cell r="H21">
            <v>15.120000000000001</v>
          </cell>
          <cell r="I21" t="str">
            <v>SO</v>
          </cell>
          <cell r="J21">
            <v>37.440000000000005</v>
          </cell>
          <cell r="K21">
            <v>0</v>
          </cell>
        </row>
        <row r="22">
          <cell r="B22">
            <v>28.366666666666671</v>
          </cell>
          <cell r="C22">
            <v>34.9</v>
          </cell>
          <cell r="D22">
            <v>22</v>
          </cell>
          <cell r="E22">
            <v>69.25</v>
          </cell>
          <cell r="F22">
            <v>92</v>
          </cell>
          <cell r="G22">
            <v>43</v>
          </cell>
          <cell r="H22">
            <v>18.36</v>
          </cell>
          <cell r="I22" t="str">
            <v>SO</v>
          </cell>
          <cell r="J22">
            <v>36.36</v>
          </cell>
          <cell r="K22">
            <v>0</v>
          </cell>
        </row>
        <row r="23">
          <cell r="B23">
            <v>26.541666666666671</v>
          </cell>
          <cell r="C23">
            <v>33</v>
          </cell>
          <cell r="D23">
            <v>21.9</v>
          </cell>
          <cell r="E23">
            <v>75.458333333333329</v>
          </cell>
          <cell r="F23">
            <v>91</v>
          </cell>
          <cell r="G23">
            <v>56</v>
          </cell>
          <cell r="H23">
            <v>22.32</v>
          </cell>
          <cell r="I23" t="str">
            <v>SO</v>
          </cell>
          <cell r="J23">
            <v>60.12</v>
          </cell>
          <cell r="K23">
            <v>3.6000000000000005</v>
          </cell>
        </row>
        <row r="24">
          <cell r="B24">
            <v>24.958333333333332</v>
          </cell>
          <cell r="C24">
            <v>31.9</v>
          </cell>
          <cell r="D24">
            <v>21.5</v>
          </cell>
          <cell r="E24">
            <v>84.791666666666671</v>
          </cell>
          <cell r="F24">
            <v>95</v>
          </cell>
          <cell r="G24">
            <v>58</v>
          </cell>
          <cell r="H24">
            <v>16.559999999999999</v>
          </cell>
          <cell r="I24" t="str">
            <v>SO</v>
          </cell>
          <cell r="J24">
            <v>36</v>
          </cell>
          <cell r="K24">
            <v>4.2</v>
          </cell>
        </row>
        <row r="25">
          <cell r="B25">
            <v>26.583333333333339</v>
          </cell>
          <cell r="C25">
            <v>32.4</v>
          </cell>
          <cell r="D25">
            <v>22.6</v>
          </cell>
          <cell r="E25">
            <v>80.958333333333329</v>
          </cell>
          <cell r="F25">
            <v>96</v>
          </cell>
          <cell r="G25">
            <v>53</v>
          </cell>
          <cell r="H25">
            <v>11.16</v>
          </cell>
          <cell r="I25" t="str">
            <v>SO</v>
          </cell>
          <cell r="J25">
            <v>24.12</v>
          </cell>
          <cell r="K25">
            <v>0.8</v>
          </cell>
        </row>
        <row r="26">
          <cell r="B26">
            <v>27.879166666666674</v>
          </cell>
          <cell r="C26">
            <v>34</v>
          </cell>
          <cell r="D26">
            <v>23.3</v>
          </cell>
          <cell r="E26">
            <v>77.5</v>
          </cell>
          <cell r="F26">
            <v>95</v>
          </cell>
          <cell r="G26">
            <v>49</v>
          </cell>
          <cell r="H26">
            <v>17.28</v>
          </cell>
          <cell r="I26" t="str">
            <v>SO</v>
          </cell>
          <cell r="J26">
            <v>33.480000000000004</v>
          </cell>
          <cell r="K26">
            <v>3.2</v>
          </cell>
        </row>
        <row r="27">
          <cell r="B27">
            <v>28.195833333333329</v>
          </cell>
          <cell r="C27">
            <v>34.299999999999997</v>
          </cell>
          <cell r="D27">
            <v>23.2</v>
          </cell>
          <cell r="E27">
            <v>73.666666666666671</v>
          </cell>
          <cell r="F27">
            <v>93</v>
          </cell>
          <cell r="G27">
            <v>49</v>
          </cell>
          <cell r="H27">
            <v>19.8</v>
          </cell>
          <cell r="I27" t="str">
            <v>SO</v>
          </cell>
          <cell r="J27">
            <v>36.72</v>
          </cell>
          <cell r="K27">
            <v>0</v>
          </cell>
        </row>
        <row r="28">
          <cell r="B28">
            <v>26.787500000000009</v>
          </cell>
          <cell r="C28">
            <v>34.200000000000003</v>
          </cell>
          <cell r="D28">
            <v>22.8</v>
          </cell>
          <cell r="E28">
            <v>79.416666666666671</v>
          </cell>
          <cell r="F28">
            <v>95</v>
          </cell>
          <cell r="G28">
            <v>53</v>
          </cell>
          <cell r="H28">
            <v>17.64</v>
          </cell>
          <cell r="I28" t="str">
            <v>SO</v>
          </cell>
          <cell r="J28">
            <v>51.480000000000004</v>
          </cell>
          <cell r="K28">
            <v>4.8000000000000007</v>
          </cell>
        </row>
        <row r="29">
          <cell r="B29">
            <v>26.258333333333329</v>
          </cell>
          <cell r="C29">
            <v>32.5</v>
          </cell>
          <cell r="D29">
            <v>22.7</v>
          </cell>
          <cell r="E29">
            <v>82.333333333333329</v>
          </cell>
          <cell r="F29">
            <v>96</v>
          </cell>
          <cell r="G29">
            <v>56</v>
          </cell>
          <cell r="H29">
            <v>17.64</v>
          </cell>
          <cell r="I29" t="str">
            <v>SO</v>
          </cell>
          <cell r="J29">
            <v>33.840000000000003</v>
          </cell>
          <cell r="K29">
            <v>0.2</v>
          </cell>
        </row>
        <row r="30">
          <cell r="B30">
            <v>26.541666666666661</v>
          </cell>
          <cell r="C30">
            <v>32.4</v>
          </cell>
          <cell r="D30">
            <v>22.7</v>
          </cell>
          <cell r="E30">
            <v>78.958333333333329</v>
          </cell>
          <cell r="F30">
            <v>95</v>
          </cell>
          <cell r="G30">
            <v>51</v>
          </cell>
          <cell r="H30">
            <v>15.48</v>
          </cell>
          <cell r="I30" t="str">
            <v>SO</v>
          </cell>
          <cell r="J30">
            <v>30.6</v>
          </cell>
          <cell r="K30">
            <v>0.4</v>
          </cell>
        </row>
        <row r="31">
          <cell r="B31">
            <v>26.766666666666669</v>
          </cell>
          <cell r="C31">
            <v>33.9</v>
          </cell>
          <cell r="D31">
            <v>22.8</v>
          </cell>
          <cell r="E31">
            <v>80.916666666666671</v>
          </cell>
          <cell r="F31">
            <v>95</v>
          </cell>
          <cell r="G31">
            <v>48</v>
          </cell>
          <cell r="H31">
            <v>19.440000000000001</v>
          </cell>
          <cell r="I31" t="str">
            <v>SO</v>
          </cell>
          <cell r="J31">
            <v>41.04</v>
          </cell>
          <cell r="K31">
            <v>5.2</v>
          </cell>
        </row>
        <row r="32">
          <cell r="B32">
            <v>26.004166666666666</v>
          </cell>
          <cell r="C32">
            <v>32.200000000000003</v>
          </cell>
          <cell r="D32">
            <v>22.4</v>
          </cell>
          <cell r="E32">
            <v>82.875</v>
          </cell>
          <cell r="F32">
            <v>96</v>
          </cell>
          <cell r="G32">
            <v>56</v>
          </cell>
          <cell r="H32">
            <v>15.120000000000001</v>
          </cell>
          <cell r="I32" t="str">
            <v>SO</v>
          </cell>
          <cell r="J32">
            <v>35.64</v>
          </cell>
          <cell r="K32">
            <v>6.8000000000000016</v>
          </cell>
        </row>
        <row r="33">
          <cell r="B33">
            <v>27.676923076923078</v>
          </cell>
          <cell r="C33">
            <v>33</v>
          </cell>
          <cell r="D33">
            <v>21.6</v>
          </cell>
          <cell r="E33">
            <v>78.461538461538467</v>
          </cell>
          <cell r="F33">
            <v>96</v>
          </cell>
          <cell r="G33">
            <v>58</v>
          </cell>
          <cell r="H33">
            <v>34.92</v>
          </cell>
          <cell r="I33" t="str">
            <v>SO</v>
          </cell>
          <cell r="J33">
            <v>61.92</v>
          </cell>
          <cell r="K33">
            <v>5.4</v>
          </cell>
        </row>
        <row r="34">
          <cell r="B34">
            <v>24.700000000000003</v>
          </cell>
          <cell r="C34">
            <v>25.4</v>
          </cell>
          <cell r="D34">
            <v>23.5</v>
          </cell>
          <cell r="E34">
            <v>89.5</v>
          </cell>
          <cell r="F34">
            <v>95</v>
          </cell>
          <cell r="G34">
            <v>84</v>
          </cell>
          <cell r="H34">
            <v>22.68</v>
          </cell>
          <cell r="I34" t="str">
            <v>SO</v>
          </cell>
          <cell r="J34">
            <v>44.28</v>
          </cell>
          <cell r="K34">
            <v>1.2</v>
          </cell>
        </row>
        <row r="35">
          <cell r="B35">
            <v>30.324999999999999</v>
          </cell>
          <cell r="C35">
            <v>32.4</v>
          </cell>
          <cell r="D35">
            <v>25.4</v>
          </cell>
          <cell r="E35">
            <v>69.625</v>
          </cell>
          <cell r="F35">
            <v>87</v>
          </cell>
          <cell r="G35">
            <v>58</v>
          </cell>
          <cell r="H35">
            <v>22.68</v>
          </cell>
          <cell r="I35" t="str">
            <v>SO</v>
          </cell>
          <cell r="J35">
            <v>38.880000000000003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K5">
            <v>6.3999999999999995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0.2</v>
          </cell>
        </row>
      </sheetData>
      <sheetData sheetId="11">
        <row r="5">
          <cell r="B5">
            <v>26.25</v>
          </cell>
          <cell r="C5">
            <v>33</v>
          </cell>
          <cell r="D5">
            <v>21.8</v>
          </cell>
          <cell r="E5">
            <v>74.125</v>
          </cell>
          <cell r="F5">
            <v>93</v>
          </cell>
          <cell r="G5">
            <v>43</v>
          </cell>
          <cell r="H5">
            <v>12.6</v>
          </cell>
          <cell r="I5" t="str">
            <v>NE</v>
          </cell>
          <cell r="J5">
            <v>30.96</v>
          </cell>
          <cell r="K5">
            <v>2.6</v>
          </cell>
        </row>
        <row r="6">
          <cell r="B6">
            <v>23.462499999999995</v>
          </cell>
          <cell r="C6">
            <v>28</v>
          </cell>
          <cell r="D6">
            <v>20.399999999999999</v>
          </cell>
          <cell r="E6">
            <v>81.375</v>
          </cell>
          <cell r="F6">
            <v>94</v>
          </cell>
          <cell r="G6">
            <v>57</v>
          </cell>
          <cell r="H6">
            <v>18</v>
          </cell>
          <cell r="I6" t="str">
            <v>L</v>
          </cell>
          <cell r="J6">
            <v>41.04</v>
          </cell>
          <cell r="K6">
            <v>0.60000000000000009</v>
          </cell>
        </row>
        <row r="7">
          <cell r="B7">
            <v>23.679166666666664</v>
          </cell>
          <cell r="C7">
            <v>31.1</v>
          </cell>
          <cell r="D7">
            <v>19.899999999999999</v>
          </cell>
          <cell r="E7">
            <v>79.833333333333329</v>
          </cell>
          <cell r="F7">
            <v>93</v>
          </cell>
          <cell r="G7">
            <v>49</v>
          </cell>
          <cell r="H7">
            <v>32.76</v>
          </cell>
          <cell r="I7" t="str">
            <v>L</v>
          </cell>
          <cell r="J7">
            <v>70.56</v>
          </cell>
          <cell r="K7">
            <v>1.2</v>
          </cell>
        </row>
        <row r="8">
          <cell r="B8">
            <v>25.383333333333329</v>
          </cell>
          <cell r="C8">
            <v>31.8</v>
          </cell>
          <cell r="D8">
            <v>19.8</v>
          </cell>
          <cell r="E8">
            <v>73.041666666666671</v>
          </cell>
          <cell r="F8">
            <v>89</v>
          </cell>
          <cell r="G8">
            <v>47</v>
          </cell>
          <cell r="H8">
            <v>27.720000000000002</v>
          </cell>
          <cell r="I8" t="str">
            <v>L</v>
          </cell>
          <cell r="J8">
            <v>58.680000000000007</v>
          </cell>
          <cell r="K8">
            <v>2.2000000000000002</v>
          </cell>
        </row>
        <row r="9">
          <cell r="B9">
            <v>22.570833333333329</v>
          </cell>
          <cell r="C9">
            <v>30.2</v>
          </cell>
          <cell r="D9">
            <v>18.2</v>
          </cell>
          <cell r="E9">
            <v>82.083333333333329</v>
          </cell>
          <cell r="F9">
            <v>95</v>
          </cell>
          <cell r="G9">
            <v>60</v>
          </cell>
          <cell r="H9">
            <v>20.88</v>
          </cell>
          <cell r="I9" t="str">
            <v>N</v>
          </cell>
          <cell r="J9">
            <v>43.56</v>
          </cell>
          <cell r="K9">
            <v>17.000000000000004</v>
          </cell>
        </row>
        <row r="10">
          <cell r="B10">
            <v>20.633333333333333</v>
          </cell>
          <cell r="C10">
            <v>23.7</v>
          </cell>
          <cell r="D10">
            <v>19.100000000000001</v>
          </cell>
          <cell r="E10">
            <v>90.958333333333329</v>
          </cell>
          <cell r="F10">
            <v>96</v>
          </cell>
          <cell r="G10">
            <v>76</v>
          </cell>
          <cell r="H10">
            <v>14.4</v>
          </cell>
          <cell r="I10" t="str">
            <v>O</v>
          </cell>
          <cell r="J10">
            <v>38.519999999999996</v>
          </cell>
          <cell r="K10">
            <v>26.599999999999998</v>
          </cell>
        </row>
        <row r="11">
          <cell r="B11">
            <v>22.2</v>
          </cell>
          <cell r="C11">
            <v>27.8</v>
          </cell>
          <cell r="D11">
            <v>18.8</v>
          </cell>
          <cell r="E11">
            <v>87.458333333333329</v>
          </cell>
          <cell r="F11">
            <v>100</v>
          </cell>
          <cell r="G11">
            <v>64</v>
          </cell>
          <cell r="H11">
            <v>16.2</v>
          </cell>
          <cell r="I11" t="str">
            <v>O</v>
          </cell>
          <cell r="J11">
            <v>36.36</v>
          </cell>
          <cell r="K11">
            <v>9.4</v>
          </cell>
        </row>
        <row r="12">
          <cell r="B12">
            <v>24.25</v>
          </cell>
          <cell r="C12">
            <v>30.7</v>
          </cell>
          <cell r="D12">
            <v>19.5</v>
          </cell>
          <cell r="E12">
            <v>80.333333333333329</v>
          </cell>
          <cell r="F12">
            <v>95</v>
          </cell>
          <cell r="G12">
            <v>49</v>
          </cell>
          <cell r="H12">
            <v>2.8800000000000003</v>
          </cell>
          <cell r="I12" t="str">
            <v>NO</v>
          </cell>
          <cell r="J12">
            <v>26.28</v>
          </cell>
          <cell r="K12">
            <v>12.4</v>
          </cell>
        </row>
        <row r="13">
          <cell r="B13">
            <v>24.445833333333336</v>
          </cell>
          <cell r="C13">
            <v>30.2</v>
          </cell>
          <cell r="D13">
            <v>21.3</v>
          </cell>
          <cell r="E13">
            <v>79.208333333333329</v>
          </cell>
          <cell r="F13">
            <v>91</v>
          </cell>
          <cell r="G13">
            <v>54</v>
          </cell>
          <cell r="H13">
            <v>7.5600000000000005</v>
          </cell>
          <cell r="I13" t="str">
            <v>NE</v>
          </cell>
          <cell r="J13">
            <v>36.36</v>
          </cell>
          <cell r="K13">
            <v>0.4</v>
          </cell>
        </row>
        <row r="14">
          <cell r="B14">
            <v>25.116666666666674</v>
          </cell>
          <cell r="C14">
            <v>30.4</v>
          </cell>
          <cell r="D14">
            <v>21.7</v>
          </cell>
          <cell r="E14">
            <v>78.291666666666671</v>
          </cell>
          <cell r="F14">
            <v>90</v>
          </cell>
          <cell r="G14">
            <v>56</v>
          </cell>
          <cell r="H14">
            <v>27</v>
          </cell>
          <cell r="I14" t="str">
            <v>NO</v>
          </cell>
          <cell r="J14">
            <v>40.32</v>
          </cell>
          <cell r="K14">
            <v>0</v>
          </cell>
        </row>
        <row r="15">
          <cell r="B15">
            <v>23.875</v>
          </cell>
          <cell r="C15">
            <v>31.7</v>
          </cell>
          <cell r="D15">
            <v>20.399999999999999</v>
          </cell>
          <cell r="E15">
            <v>83.333333333333329</v>
          </cell>
          <cell r="F15">
            <v>95</v>
          </cell>
          <cell r="G15">
            <v>53</v>
          </cell>
          <cell r="H15">
            <v>13.68</v>
          </cell>
          <cell r="I15" t="str">
            <v>L</v>
          </cell>
          <cell r="J15">
            <v>36.36</v>
          </cell>
          <cell r="K15">
            <v>0.8</v>
          </cell>
        </row>
        <row r="16">
          <cell r="B16">
            <v>22.995833333333334</v>
          </cell>
          <cell r="C16">
            <v>31.3</v>
          </cell>
          <cell r="D16">
            <v>18.3</v>
          </cell>
          <cell r="E16">
            <v>84.125</v>
          </cell>
          <cell r="F16">
            <v>95</v>
          </cell>
          <cell r="G16">
            <v>54</v>
          </cell>
          <cell r="H16">
            <v>21.240000000000002</v>
          </cell>
          <cell r="I16" t="str">
            <v>L</v>
          </cell>
          <cell r="J16">
            <v>58.32</v>
          </cell>
          <cell r="K16">
            <v>3.4000000000000004</v>
          </cell>
        </row>
        <row r="17">
          <cell r="B17">
            <v>23.591666666666669</v>
          </cell>
          <cell r="C17">
            <v>30.8</v>
          </cell>
          <cell r="D17">
            <v>18.3</v>
          </cell>
          <cell r="E17">
            <v>81.375</v>
          </cell>
          <cell r="F17">
            <v>97</v>
          </cell>
          <cell r="G17">
            <v>57</v>
          </cell>
          <cell r="H17">
            <v>14.04</v>
          </cell>
          <cell r="I17" t="str">
            <v>N</v>
          </cell>
          <cell r="J17">
            <v>39.6</v>
          </cell>
          <cell r="K17">
            <v>4.2000000000000011</v>
          </cell>
        </row>
        <row r="18">
          <cell r="B18">
            <v>25.354166666666668</v>
          </cell>
          <cell r="C18">
            <v>31.4</v>
          </cell>
          <cell r="D18">
            <v>20.6</v>
          </cell>
          <cell r="E18">
            <v>73.666666666666671</v>
          </cell>
          <cell r="F18">
            <v>89</v>
          </cell>
          <cell r="G18">
            <v>54</v>
          </cell>
          <cell r="H18">
            <v>22.32</v>
          </cell>
          <cell r="I18" t="str">
            <v>L</v>
          </cell>
          <cell r="J18">
            <v>37.800000000000004</v>
          </cell>
          <cell r="K18">
            <v>1.7999999999999998</v>
          </cell>
        </row>
        <row r="19">
          <cell r="B19">
            <v>23.945833333333336</v>
          </cell>
          <cell r="C19">
            <v>29</v>
          </cell>
          <cell r="D19">
            <v>21.5</v>
          </cell>
          <cell r="E19">
            <v>78.75</v>
          </cell>
          <cell r="F19">
            <v>90</v>
          </cell>
          <cell r="G19">
            <v>57</v>
          </cell>
          <cell r="H19">
            <v>24.12</v>
          </cell>
          <cell r="I19" t="str">
            <v>L</v>
          </cell>
          <cell r="J19">
            <v>48.6</v>
          </cell>
          <cell r="K19">
            <v>13.399999999999995</v>
          </cell>
        </row>
        <row r="20">
          <cell r="B20">
            <v>24.895833333333339</v>
          </cell>
          <cell r="C20">
            <v>31.2</v>
          </cell>
          <cell r="D20">
            <v>19.5</v>
          </cell>
          <cell r="E20">
            <v>73.708333333333329</v>
          </cell>
          <cell r="F20">
            <v>95</v>
          </cell>
          <cell r="G20">
            <v>46</v>
          </cell>
          <cell r="H20">
            <v>8.64</v>
          </cell>
          <cell r="I20" t="str">
            <v>L</v>
          </cell>
          <cell r="J20">
            <v>25.2</v>
          </cell>
          <cell r="K20">
            <v>1</v>
          </cell>
        </row>
        <row r="21">
          <cell r="B21">
            <v>25.583333333333329</v>
          </cell>
          <cell r="C21">
            <v>31.9</v>
          </cell>
          <cell r="D21">
            <v>20.9</v>
          </cell>
          <cell r="E21">
            <v>73</v>
          </cell>
          <cell r="F21">
            <v>90</v>
          </cell>
          <cell r="G21">
            <v>45</v>
          </cell>
          <cell r="H21">
            <v>6.84</v>
          </cell>
          <cell r="I21" t="str">
            <v>N</v>
          </cell>
          <cell r="J21">
            <v>34.92</v>
          </cell>
          <cell r="K21">
            <v>0</v>
          </cell>
        </row>
        <row r="22">
          <cell r="B22">
            <v>25.212499999999991</v>
          </cell>
          <cell r="C22">
            <v>33.4</v>
          </cell>
          <cell r="D22">
            <v>19.8</v>
          </cell>
          <cell r="E22">
            <v>71.083333333333329</v>
          </cell>
          <cell r="F22">
            <v>90</v>
          </cell>
          <cell r="G22">
            <v>43</v>
          </cell>
          <cell r="H22">
            <v>13.32</v>
          </cell>
          <cell r="I22" t="str">
            <v>L</v>
          </cell>
          <cell r="J22">
            <v>51.480000000000004</v>
          </cell>
          <cell r="K22">
            <v>1.2</v>
          </cell>
        </row>
        <row r="23">
          <cell r="B23">
            <v>25.058333333333337</v>
          </cell>
          <cell r="C23">
            <v>31.4</v>
          </cell>
          <cell r="D23">
            <v>21.6</v>
          </cell>
          <cell r="E23">
            <v>76.333333333333329</v>
          </cell>
          <cell r="F23">
            <v>92</v>
          </cell>
          <cell r="G23">
            <v>53</v>
          </cell>
          <cell r="H23">
            <v>22.32</v>
          </cell>
          <cell r="I23" t="str">
            <v>L</v>
          </cell>
          <cell r="J23">
            <v>37.800000000000004</v>
          </cell>
          <cell r="K23">
            <v>0.8</v>
          </cell>
        </row>
        <row r="24">
          <cell r="B24">
            <v>23.275000000000002</v>
          </cell>
          <cell r="C24">
            <v>28</v>
          </cell>
          <cell r="D24">
            <v>20.399999999999999</v>
          </cell>
          <cell r="E24">
            <v>86.333333333333329</v>
          </cell>
          <cell r="F24">
            <v>96</v>
          </cell>
          <cell r="G24">
            <v>67</v>
          </cell>
          <cell r="H24">
            <v>6.48</v>
          </cell>
          <cell r="I24" t="str">
            <v>L</v>
          </cell>
          <cell r="J24">
            <v>34.200000000000003</v>
          </cell>
          <cell r="K24">
            <v>12.599999999999998</v>
          </cell>
        </row>
        <row r="25">
          <cell r="B25">
            <v>25.179166666666664</v>
          </cell>
          <cell r="C25">
            <v>30.9</v>
          </cell>
          <cell r="D25">
            <v>21</v>
          </cell>
          <cell r="E25">
            <v>77.833333333333329</v>
          </cell>
          <cell r="F25">
            <v>95</v>
          </cell>
          <cell r="G25">
            <v>47</v>
          </cell>
          <cell r="H25">
            <v>0.36000000000000004</v>
          </cell>
          <cell r="I25" t="str">
            <v>L</v>
          </cell>
          <cell r="J25">
            <v>18</v>
          </cell>
          <cell r="K25">
            <v>13.4</v>
          </cell>
        </row>
        <row r="26">
          <cell r="B26">
            <v>25.1875</v>
          </cell>
          <cell r="C26">
            <v>31.7</v>
          </cell>
          <cell r="D26">
            <v>20.9</v>
          </cell>
          <cell r="E26">
            <v>78.916666666666671</v>
          </cell>
          <cell r="F26">
            <v>94</v>
          </cell>
          <cell r="G26">
            <v>51</v>
          </cell>
          <cell r="H26">
            <v>11.879999999999999</v>
          </cell>
          <cell r="I26" t="str">
            <v>N</v>
          </cell>
          <cell r="J26">
            <v>36.36</v>
          </cell>
          <cell r="K26">
            <v>3.6000000000000005</v>
          </cell>
        </row>
        <row r="27">
          <cell r="B27">
            <v>25.770833333333329</v>
          </cell>
          <cell r="C27">
            <v>31.8</v>
          </cell>
          <cell r="D27">
            <v>21.8</v>
          </cell>
          <cell r="E27">
            <v>76.666666666666671</v>
          </cell>
          <cell r="F27">
            <v>90</v>
          </cell>
          <cell r="G27">
            <v>50</v>
          </cell>
          <cell r="H27">
            <v>16.559999999999999</v>
          </cell>
          <cell r="I27" t="str">
            <v>N</v>
          </cell>
          <cell r="J27">
            <v>35.64</v>
          </cell>
          <cell r="K27">
            <v>2.8</v>
          </cell>
        </row>
        <row r="28">
          <cell r="B28">
            <v>26.470833333333328</v>
          </cell>
          <cell r="C28">
            <v>32.1</v>
          </cell>
          <cell r="D28">
            <v>22.2</v>
          </cell>
          <cell r="E28">
            <v>73.291666666666671</v>
          </cell>
          <cell r="F28">
            <v>89</v>
          </cell>
          <cell r="G28">
            <v>48</v>
          </cell>
          <cell r="H28">
            <v>21.96</v>
          </cell>
          <cell r="I28" t="str">
            <v>N</v>
          </cell>
          <cell r="J28">
            <v>38.880000000000003</v>
          </cell>
          <cell r="K28">
            <v>0</v>
          </cell>
        </row>
        <row r="29">
          <cell r="B29">
            <v>25.066666666666663</v>
          </cell>
          <cell r="C29">
            <v>32.9</v>
          </cell>
          <cell r="D29">
            <v>21.5</v>
          </cell>
          <cell r="E29">
            <v>78.916666666666671</v>
          </cell>
          <cell r="F29">
            <v>94</v>
          </cell>
          <cell r="G29">
            <v>45</v>
          </cell>
          <cell r="H29">
            <v>15.48</v>
          </cell>
          <cell r="I29" t="str">
            <v>L</v>
          </cell>
          <cell r="J29">
            <v>37.800000000000004</v>
          </cell>
          <cell r="K29">
            <v>0.8</v>
          </cell>
        </row>
        <row r="30">
          <cell r="B30">
            <v>24.391666666666666</v>
          </cell>
          <cell r="C30">
            <v>30.4</v>
          </cell>
          <cell r="D30">
            <v>20.9</v>
          </cell>
          <cell r="E30">
            <v>79.208333333333329</v>
          </cell>
          <cell r="F30">
            <v>95</v>
          </cell>
          <cell r="G30">
            <v>47</v>
          </cell>
          <cell r="H30">
            <v>14.76</v>
          </cell>
          <cell r="I30" t="str">
            <v>S</v>
          </cell>
          <cell r="J30">
            <v>30.96</v>
          </cell>
          <cell r="K30">
            <v>0.60000000000000009</v>
          </cell>
        </row>
        <row r="31">
          <cell r="B31">
            <v>24.758333333333329</v>
          </cell>
          <cell r="C31">
            <v>31</v>
          </cell>
          <cell r="D31">
            <v>21.4</v>
          </cell>
          <cell r="E31">
            <v>77.5</v>
          </cell>
          <cell r="F31">
            <v>91</v>
          </cell>
          <cell r="G31">
            <v>53</v>
          </cell>
          <cell r="H31">
            <v>26.28</v>
          </cell>
          <cell r="I31" t="str">
            <v>N</v>
          </cell>
          <cell r="J31">
            <v>37.080000000000005</v>
          </cell>
          <cell r="K31">
            <v>0.4</v>
          </cell>
        </row>
        <row r="32">
          <cell r="B32">
            <v>24.291666666666671</v>
          </cell>
          <cell r="C32">
            <v>29.7</v>
          </cell>
          <cell r="D32">
            <v>21.2</v>
          </cell>
          <cell r="E32">
            <v>83.125</v>
          </cell>
          <cell r="F32">
            <v>95</v>
          </cell>
          <cell r="G32">
            <v>59</v>
          </cell>
          <cell r="H32">
            <v>13.68</v>
          </cell>
          <cell r="I32" t="str">
            <v>NE</v>
          </cell>
          <cell r="J32">
            <v>28.44</v>
          </cell>
          <cell r="K32">
            <v>0.2</v>
          </cell>
        </row>
        <row r="33">
          <cell r="B33">
            <v>23.731818181818184</v>
          </cell>
          <cell r="C33">
            <v>28.4</v>
          </cell>
          <cell r="D33">
            <v>21.4</v>
          </cell>
          <cell r="E33">
            <v>86</v>
          </cell>
          <cell r="F33">
            <v>95</v>
          </cell>
          <cell r="G33">
            <v>68</v>
          </cell>
          <cell r="H33">
            <v>18.36</v>
          </cell>
          <cell r="I33" t="str">
            <v>N</v>
          </cell>
          <cell r="J33">
            <v>36.36</v>
          </cell>
          <cell r="K33">
            <v>0.4</v>
          </cell>
        </row>
        <row r="34">
          <cell r="B34">
            <v>27.500000000000007</v>
          </cell>
          <cell r="C34">
            <v>29.7</v>
          </cell>
          <cell r="D34">
            <v>24.6</v>
          </cell>
          <cell r="E34">
            <v>68.3</v>
          </cell>
          <cell r="F34">
            <v>81</v>
          </cell>
          <cell r="G34">
            <v>58</v>
          </cell>
          <cell r="H34">
            <v>21.6</v>
          </cell>
          <cell r="I34" t="str">
            <v>NO</v>
          </cell>
          <cell r="J34">
            <v>39.96</v>
          </cell>
          <cell r="K34">
            <v>0.4</v>
          </cell>
        </row>
        <row r="35">
          <cell r="B35">
            <v>24.395833333333339</v>
          </cell>
          <cell r="C35">
            <v>30.5</v>
          </cell>
          <cell r="D35">
            <v>21.4</v>
          </cell>
          <cell r="E35">
            <v>81.958333333333329</v>
          </cell>
          <cell r="F35">
            <v>92</v>
          </cell>
          <cell r="G35">
            <v>59</v>
          </cell>
          <cell r="H35">
            <v>17.28</v>
          </cell>
          <cell r="I35" t="str">
            <v>N</v>
          </cell>
          <cell r="J35">
            <v>43.56</v>
          </cell>
          <cell r="K35">
            <v>0.4</v>
          </cell>
        </row>
        <row r="36">
          <cell r="I36" t="str">
            <v>L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23.974999999999994</v>
          </cell>
          <cell r="C5">
            <v>30.9</v>
          </cell>
          <cell r="D5">
            <v>20.6</v>
          </cell>
          <cell r="E5">
            <v>86.208333333333329</v>
          </cell>
          <cell r="F5">
            <v>96</v>
          </cell>
          <cell r="G5">
            <v>60</v>
          </cell>
          <cell r="H5">
            <v>18.36</v>
          </cell>
          <cell r="I5" t="str">
            <v>NE</v>
          </cell>
          <cell r="J5">
            <v>33.119999999999997</v>
          </cell>
          <cell r="K5">
            <v>0.2</v>
          </cell>
        </row>
        <row r="6">
          <cell r="B6">
            <v>23.962500000000006</v>
          </cell>
          <cell r="C6">
            <v>27.4</v>
          </cell>
          <cell r="D6">
            <v>20.8</v>
          </cell>
          <cell r="E6">
            <v>88.041666666666671</v>
          </cell>
          <cell r="F6">
            <v>94</v>
          </cell>
          <cell r="G6">
            <v>75</v>
          </cell>
          <cell r="H6">
            <v>15.120000000000001</v>
          </cell>
          <cell r="I6" t="str">
            <v>SE</v>
          </cell>
          <cell r="J6">
            <v>34.56</v>
          </cell>
          <cell r="K6">
            <v>1.7999999999999998</v>
          </cell>
        </row>
        <row r="7">
          <cell r="B7">
            <v>24.704166666666669</v>
          </cell>
          <cell r="C7">
            <v>32.4</v>
          </cell>
          <cell r="D7">
            <v>20.8</v>
          </cell>
          <cell r="E7">
            <v>79.875</v>
          </cell>
          <cell r="F7">
            <v>94</v>
          </cell>
          <cell r="G7">
            <v>43</v>
          </cell>
          <cell r="H7">
            <v>13.32</v>
          </cell>
          <cell r="I7" t="str">
            <v>N</v>
          </cell>
          <cell r="J7">
            <v>28.8</v>
          </cell>
          <cell r="K7">
            <v>0</v>
          </cell>
        </row>
        <row r="8">
          <cell r="B8">
            <v>21.762500000000003</v>
          </cell>
          <cell r="C8">
            <v>25.2</v>
          </cell>
          <cell r="D8">
            <v>19.100000000000001</v>
          </cell>
          <cell r="E8">
            <v>93.416666666666671</v>
          </cell>
          <cell r="F8">
            <v>96</v>
          </cell>
          <cell r="G8">
            <v>87</v>
          </cell>
          <cell r="H8">
            <v>15.120000000000001</v>
          </cell>
          <cell r="I8" t="str">
            <v>NE</v>
          </cell>
          <cell r="J8">
            <v>35.28</v>
          </cell>
          <cell r="K8">
            <v>37.6</v>
          </cell>
        </row>
        <row r="9">
          <cell r="B9">
            <v>20.183333333333337</v>
          </cell>
          <cell r="C9">
            <v>23.1</v>
          </cell>
          <cell r="D9">
            <v>18.600000000000001</v>
          </cell>
          <cell r="E9">
            <v>92.916666666666671</v>
          </cell>
          <cell r="F9">
            <v>96</v>
          </cell>
          <cell r="G9">
            <v>82</v>
          </cell>
          <cell r="H9">
            <v>12.6</v>
          </cell>
          <cell r="I9" t="str">
            <v>NE</v>
          </cell>
          <cell r="J9">
            <v>22.32</v>
          </cell>
          <cell r="K9">
            <v>28.999999999999996</v>
          </cell>
        </row>
        <row r="10">
          <cell r="B10">
            <v>23.175000000000001</v>
          </cell>
          <cell r="C10">
            <v>29.6</v>
          </cell>
          <cell r="D10">
            <v>20</v>
          </cell>
          <cell r="E10">
            <v>83.583333333333329</v>
          </cell>
          <cell r="F10">
            <v>96</v>
          </cell>
          <cell r="G10">
            <v>55</v>
          </cell>
          <cell r="H10">
            <v>10.44</v>
          </cell>
          <cell r="I10" t="str">
            <v>SO</v>
          </cell>
          <cell r="J10">
            <v>24.12</v>
          </cell>
          <cell r="K10">
            <v>9</v>
          </cell>
        </row>
        <row r="11">
          <cell r="B11">
            <v>23.766666666666669</v>
          </cell>
          <cell r="C11">
            <v>30.8</v>
          </cell>
          <cell r="D11">
            <v>17.100000000000001</v>
          </cell>
          <cell r="E11">
            <v>68.375</v>
          </cell>
          <cell r="F11">
            <v>87</v>
          </cell>
          <cell r="G11">
            <v>40</v>
          </cell>
          <cell r="H11">
            <v>10.8</v>
          </cell>
          <cell r="I11" t="str">
            <v>S</v>
          </cell>
          <cell r="J11">
            <v>22.32</v>
          </cell>
          <cell r="K11">
            <v>0</v>
          </cell>
        </row>
        <row r="12">
          <cell r="B12">
            <v>25.700000000000003</v>
          </cell>
          <cell r="C12">
            <v>33.4</v>
          </cell>
          <cell r="D12">
            <v>20.3</v>
          </cell>
          <cell r="E12">
            <v>72.291666666666671</v>
          </cell>
          <cell r="F12">
            <v>88</v>
          </cell>
          <cell r="G12">
            <v>46</v>
          </cell>
          <cell r="H12">
            <v>15.48</v>
          </cell>
          <cell r="I12" t="str">
            <v>NE</v>
          </cell>
          <cell r="J12">
            <v>26.28</v>
          </cell>
          <cell r="K12">
            <v>0</v>
          </cell>
        </row>
        <row r="13">
          <cell r="B13">
            <v>27.633333333333336</v>
          </cell>
          <cell r="C13">
            <v>33.5</v>
          </cell>
          <cell r="D13">
            <v>23</v>
          </cell>
          <cell r="E13">
            <v>73.416666666666671</v>
          </cell>
          <cell r="F13">
            <v>92</v>
          </cell>
          <cell r="G13">
            <v>44</v>
          </cell>
          <cell r="H13">
            <v>26.64</v>
          </cell>
          <cell r="I13" t="str">
            <v>NO</v>
          </cell>
          <cell r="J13">
            <v>52.56</v>
          </cell>
          <cell r="K13">
            <v>0</v>
          </cell>
        </row>
        <row r="14">
          <cell r="B14">
            <v>22.799999999999994</v>
          </cell>
          <cell r="C14">
            <v>28.8</v>
          </cell>
          <cell r="D14">
            <v>20.100000000000001</v>
          </cell>
          <cell r="E14">
            <v>86.541666666666671</v>
          </cell>
          <cell r="F14">
            <v>96</v>
          </cell>
          <cell r="G14">
            <v>65</v>
          </cell>
          <cell r="H14">
            <v>28.08</v>
          </cell>
          <cell r="I14" t="str">
            <v>NO</v>
          </cell>
          <cell r="J14">
            <v>59.04</v>
          </cell>
          <cell r="K14">
            <v>45.600000000000009</v>
          </cell>
        </row>
        <row r="15">
          <cell r="B15">
            <v>25.008333333333336</v>
          </cell>
          <cell r="C15">
            <v>32</v>
          </cell>
          <cell r="D15">
            <v>21</v>
          </cell>
          <cell r="E15">
            <v>82.208333333333329</v>
          </cell>
          <cell r="F15">
            <v>95</v>
          </cell>
          <cell r="G15">
            <v>57</v>
          </cell>
          <cell r="H15">
            <v>14.04</v>
          </cell>
          <cell r="I15" t="str">
            <v>NE</v>
          </cell>
          <cell r="J15">
            <v>29.880000000000003</v>
          </cell>
          <cell r="K15">
            <v>11</v>
          </cell>
        </row>
        <row r="16">
          <cell r="B16">
            <v>21.720833333333331</v>
          </cell>
          <cell r="C16">
            <v>27.7</v>
          </cell>
          <cell r="D16">
            <v>18.600000000000001</v>
          </cell>
          <cell r="E16">
            <v>86.541666666666671</v>
          </cell>
          <cell r="F16">
            <v>96</v>
          </cell>
          <cell r="G16">
            <v>57</v>
          </cell>
          <cell r="H16">
            <v>28.08</v>
          </cell>
          <cell r="I16" t="str">
            <v>NE</v>
          </cell>
          <cell r="J16">
            <v>57.6</v>
          </cell>
          <cell r="K16">
            <v>52</v>
          </cell>
        </row>
        <row r="17">
          <cell r="B17">
            <v>23.487500000000001</v>
          </cell>
          <cell r="C17">
            <v>32.200000000000003</v>
          </cell>
          <cell r="D17">
            <v>19.399999999999999</v>
          </cell>
          <cell r="E17">
            <v>82.083333333333329</v>
          </cell>
          <cell r="F17">
            <v>94</v>
          </cell>
          <cell r="G17">
            <v>56</v>
          </cell>
          <cell r="H17">
            <v>21.6</v>
          </cell>
          <cell r="I17" t="str">
            <v>NE</v>
          </cell>
          <cell r="J17">
            <v>60.480000000000004</v>
          </cell>
          <cell r="K17">
            <v>5.6000000000000005</v>
          </cell>
        </row>
        <row r="18">
          <cell r="B18">
            <v>26.612500000000008</v>
          </cell>
          <cell r="C18">
            <v>33.6</v>
          </cell>
          <cell r="D18">
            <v>21.4</v>
          </cell>
          <cell r="E18">
            <v>73.5</v>
          </cell>
          <cell r="F18">
            <v>90</v>
          </cell>
          <cell r="G18">
            <v>50</v>
          </cell>
          <cell r="H18">
            <v>19.440000000000001</v>
          </cell>
          <cell r="I18" t="str">
            <v>N</v>
          </cell>
          <cell r="J18">
            <v>46.440000000000005</v>
          </cell>
          <cell r="K18">
            <v>0</v>
          </cell>
        </row>
        <row r="19">
          <cell r="B19">
            <v>23.366666666666671</v>
          </cell>
          <cell r="C19">
            <v>28.8</v>
          </cell>
          <cell r="D19">
            <v>18.8</v>
          </cell>
          <cell r="E19">
            <v>82</v>
          </cell>
          <cell r="F19">
            <v>95</v>
          </cell>
          <cell r="G19">
            <v>61</v>
          </cell>
          <cell r="H19">
            <v>17.28</v>
          </cell>
          <cell r="I19" t="str">
            <v>S</v>
          </cell>
          <cell r="J19">
            <v>63.360000000000007</v>
          </cell>
          <cell r="K19">
            <v>40.6</v>
          </cell>
        </row>
        <row r="20">
          <cell r="B20">
            <v>25.787499999999994</v>
          </cell>
          <cell r="C20">
            <v>32.4</v>
          </cell>
          <cell r="D20">
            <v>20.2</v>
          </cell>
          <cell r="E20">
            <v>75.375</v>
          </cell>
          <cell r="F20">
            <v>95</v>
          </cell>
          <cell r="G20">
            <v>47</v>
          </cell>
          <cell r="H20">
            <v>7.5600000000000005</v>
          </cell>
          <cell r="I20" t="str">
            <v>L</v>
          </cell>
          <cell r="J20">
            <v>20.52</v>
          </cell>
          <cell r="K20">
            <v>0</v>
          </cell>
        </row>
        <row r="21">
          <cell r="B21">
            <v>26.737499999999997</v>
          </cell>
          <cell r="C21">
            <v>33.1</v>
          </cell>
          <cell r="D21">
            <v>22.2</v>
          </cell>
          <cell r="E21">
            <v>74.666666666666671</v>
          </cell>
          <cell r="F21">
            <v>93</v>
          </cell>
          <cell r="G21">
            <v>48</v>
          </cell>
          <cell r="H21">
            <v>24.840000000000003</v>
          </cell>
          <cell r="I21" t="str">
            <v>NE</v>
          </cell>
          <cell r="J21">
            <v>42.12</v>
          </cell>
          <cell r="K21">
            <v>0</v>
          </cell>
        </row>
        <row r="22">
          <cell r="B22">
            <v>27.762500000000006</v>
          </cell>
          <cell r="C22">
            <v>34.700000000000003</v>
          </cell>
          <cell r="D22">
            <v>22.5</v>
          </cell>
          <cell r="E22">
            <v>69.333333333333329</v>
          </cell>
          <cell r="F22">
            <v>90</v>
          </cell>
          <cell r="G22">
            <v>39</v>
          </cell>
          <cell r="H22">
            <v>24.840000000000003</v>
          </cell>
          <cell r="I22" t="str">
            <v>N</v>
          </cell>
          <cell r="J22">
            <v>50.76</v>
          </cell>
          <cell r="K22">
            <v>0</v>
          </cell>
        </row>
        <row r="23">
          <cell r="B23">
            <v>23.441666666666666</v>
          </cell>
          <cell r="C23">
            <v>28.6</v>
          </cell>
          <cell r="D23">
            <v>20.3</v>
          </cell>
          <cell r="E23">
            <v>86.791666666666671</v>
          </cell>
          <cell r="F23">
            <v>95</v>
          </cell>
          <cell r="G23">
            <v>62</v>
          </cell>
          <cell r="H23">
            <v>15.840000000000002</v>
          </cell>
          <cell r="I23" t="str">
            <v>N</v>
          </cell>
          <cell r="J23">
            <v>49.680000000000007</v>
          </cell>
          <cell r="K23">
            <v>48.6</v>
          </cell>
        </row>
        <row r="24">
          <cell r="B24">
            <v>23.641666666666666</v>
          </cell>
          <cell r="C24">
            <v>30.4</v>
          </cell>
          <cell r="D24">
            <v>19.8</v>
          </cell>
          <cell r="E24">
            <v>85.666666666666671</v>
          </cell>
          <cell r="F24">
            <v>95</v>
          </cell>
          <cell r="G24">
            <v>62</v>
          </cell>
          <cell r="H24">
            <v>11.879999999999999</v>
          </cell>
          <cell r="I24" t="str">
            <v>N</v>
          </cell>
          <cell r="J24">
            <v>31.319999999999997</v>
          </cell>
          <cell r="K24">
            <v>2.2000000000000002</v>
          </cell>
        </row>
        <row r="25">
          <cell r="B25">
            <v>25.066666666666663</v>
          </cell>
          <cell r="C25">
            <v>31.5</v>
          </cell>
          <cell r="D25">
            <v>21.6</v>
          </cell>
          <cell r="E25">
            <v>83.958333333333329</v>
          </cell>
          <cell r="F25">
            <v>95</v>
          </cell>
          <cell r="G25">
            <v>58</v>
          </cell>
          <cell r="H25">
            <v>15.120000000000001</v>
          </cell>
          <cell r="I25" t="str">
            <v>NE</v>
          </cell>
          <cell r="J25">
            <v>33.480000000000004</v>
          </cell>
          <cell r="K25">
            <v>0.2</v>
          </cell>
        </row>
        <row r="26">
          <cell r="B26">
            <v>27.475000000000005</v>
          </cell>
          <cell r="C26">
            <v>34</v>
          </cell>
          <cell r="D26">
            <v>23.4</v>
          </cell>
          <cell r="E26">
            <v>73.708333333333329</v>
          </cell>
          <cell r="F26">
            <v>90</v>
          </cell>
          <cell r="G26">
            <v>46</v>
          </cell>
          <cell r="H26">
            <v>22.68</v>
          </cell>
          <cell r="I26" t="str">
            <v>NE</v>
          </cell>
          <cell r="J26">
            <v>46.440000000000005</v>
          </cell>
          <cell r="K26">
            <v>0</v>
          </cell>
        </row>
        <row r="27">
          <cell r="B27">
            <v>28.108333333333331</v>
          </cell>
          <cell r="C27">
            <v>33.6</v>
          </cell>
          <cell r="D27">
            <v>24.1</v>
          </cell>
          <cell r="E27">
            <v>70.958333333333329</v>
          </cell>
          <cell r="F27">
            <v>87</v>
          </cell>
          <cell r="G27">
            <v>45</v>
          </cell>
          <cell r="H27">
            <v>15.48</v>
          </cell>
          <cell r="I27" t="str">
            <v>N</v>
          </cell>
          <cell r="J27">
            <v>44.28</v>
          </cell>
          <cell r="K27">
            <v>0</v>
          </cell>
        </row>
        <row r="28">
          <cell r="B28">
            <v>26.054166666666664</v>
          </cell>
          <cell r="C28">
            <v>29.6</v>
          </cell>
          <cell r="D28">
            <v>22.8</v>
          </cell>
          <cell r="E28">
            <v>79.416666666666671</v>
          </cell>
          <cell r="F28">
            <v>92</v>
          </cell>
          <cell r="G28">
            <v>64</v>
          </cell>
          <cell r="H28">
            <v>19.440000000000001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24.954166666666666</v>
          </cell>
          <cell r="C29">
            <v>31.8</v>
          </cell>
          <cell r="D29">
            <v>22</v>
          </cell>
          <cell r="E29">
            <v>86.458333333333329</v>
          </cell>
          <cell r="F29">
            <v>96</v>
          </cell>
          <cell r="G29">
            <v>60</v>
          </cell>
          <cell r="H29">
            <v>12.6</v>
          </cell>
          <cell r="I29" t="str">
            <v>S</v>
          </cell>
          <cell r="J29">
            <v>32.76</v>
          </cell>
          <cell r="K29">
            <v>4.4000000000000004</v>
          </cell>
        </row>
        <row r="30">
          <cell r="B30">
            <v>24.833333333333339</v>
          </cell>
          <cell r="C30">
            <v>30.9</v>
          </cell>
          <cell r="D30">
            <v>22.7</v>
          </cell>
          <cell r="E30">
            <v>84.666666666666671</v>
          </cell>
          <cell r="F30">
            <v>94</v>
          </cell>
          <cell r="G30">
            <v>60</v>
          </cell>
          <cell r="H30">
            <v>12.96</v>
          </cell>
          <cell r="I30" t="str">
            <v>NO</v>
          </cell>
          <cell r="J30">
            <v>30.240000000000002</v>
          </cell>
          <cell r="K30">
            <v>1.5999999999999999</v>
          </cell>
        </row>
        <row r="31">
          <cell r="B31">
            <v>25.470833333333342</v>
          </cell>
          <cell r="C31">
            <v>32.6</v>
          </cell>
          <cell r="D31">
            <v>22.6</v>
          </cell>
          <cell r="E31">
            <v>82.625</v>
          </cell>
          <cell r="F31">
            <v>95</v>
          </cell>
          <cell r="G31">
            <v>45</v>
          </cell>
          <cell r="H31">
            <v>18</v>
          </cell>
          <cell r="I31" t="str">
            <v>N</v>
          </cell>
          <cell r="J31">
            <v>47.519999999999996</v>
          </cell>
          <cell r="K31">
            <v>2.8</v>
          </cell>
        </row>
        <row r="32">
          <cell r="B32">
            <v>23.733333333333334</v>
          </cell>
          <cell r="C32">
            <v>31</v>
          </cell>
          <cell r="D32">
            <v>20.9</v>
          </cell>
          <cell r="E32">
            <v>86.166666666666671</v>
          </cell>
          <cell r="F32">
            <v>95</v>
          </cell>
          <cell r="G32">
            <v>59</v>
          </cell>
          <cell r="H32">
            <v>14.4</v>
          </cell>
          <cell r="I32" t="str">
            <v>N</v>
          </cell>
          <cell r="J32">
            <v>41.76</v>
          </cell>
          <cell r="K32">
            <v>3.5999999999999996</v>
          </cell>
        </row>
        <row r="33">
          <cell r="B33">
            <v>22.520833333333339</v>
          </cell>
          <cell r="C33">
            <v>25.2</v>
          </cell>
          <cell r="D33">
            <v>20.7</v>
          </cell>
          <cell r="E33">
            <v>92.5</v>
          </cell>
          <cell r="F33">
            <v>96</v>
          </cell>
          <cell r="G33">
            <v>82</v>
          </cell>
          <cell r="H33">
            <v>12.24</v>
          </cell>
          <cell r="I33" t="str">
            <v>NE</v>
          </cell>
          <cell r="J33">
            <v>42.12</v>
          </cell>
          <cell r="K33">
            <v>38.6</v>
          </cell>
        </row>
        <row r="34">
          <cell r="B34">
            <v>25.108333333333334</v>
          </cell>
          <cell r="C34">
            <v>30.4</v>
          </cell>
          <cell r="D34">
            <v>22.1</v>
          </cell>
          <cell r="E34">
            <v>84.75</v>
          </cell>
          <cell r="F34">
            <v>95</v>
          </cell>
          <cell r="G34">
            <v>64</v>
          </cell>
          <cell r="H34">
            <v>16.2</v>
          </cell>
          <cell r="I34" t="str">
            <v>N</v>
          </cell>
          <cell r="J34">
            <v>39.96</v>
          </cell>
          <cell r="K34">
            <v>4.4000000000000004</v>
          </cell>
        </row>
        <row r="35">
          <cell r="B35">
            <v>24.504166666666666</v>
          </cell>
          <cell r="C35">
            <v>32.299999999999997</v>
          </cell>
          <cell r="D35">
            <v>21.6</v>
          </cell>
          <cell r="E35">
            <v>85.875</v>
          </cell>
          <cell r="F35">
            <v>95</v>
          </cell>
          <cell r="G35">
            <v>61</v>
          </cell>
          <cell r="H35">
            <v>18</v>
          </cell>
          <cell r="I35" t="str">
            <v>N</v>
          </cell>
          <cell r="J35">
            <v>43.2</v>
          </cell>
          <cell r="K35">
            <v>7</v>
          </cell>
        </row>
        <row r="36">
          <cell r="I36" t="str">
            <v>NE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K5">
            <v>1.4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 t="str">
            <v>*</v>
          </cell>
        </row>
      </sheetData>
      <sheetData sheetId="11">
        <row r="5">
          <cell r="B5">
            <v>26.433333333333334</v>
          </cell>
          <cell r="C5">
            <v>34.299999999999997</v>
          </cell>
          <cell r="D5">
            <v>21.8</v>
          </cell>
          <cell r="E5">
            <v>75.916666666666671</v>
          </cell>
          <cell r="F5">
            <v>94</v>
          </cell>
          <cell r="G5">
            <v>42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25</v>
          </cell>
          <cell r="C6">
            <v>29.8</v>
          </cell>
          <cell r="D6">
            <v>22.2</v>
          </cell>
          <cell r="E6">
            <v>78.125</v>
          </cell>
          <cell r="F6">
            <v>92</v>
          </cell>
          <cell r="G6">
            <v>59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26.141666666666669</v>
          </cell>
          <cell r="C7">
            <v>31.8</v>
          </cell>
          <cell r="D7">
            <v>22.3</v>
          </cell>
          <cell r="E7">
            <v>77.583333333333329</v>
          </cell>
          <cell r="F7">
            <v>93</v>
          </cell>
          <cell r="G7">
            <v>52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26.412499999999998</v>
          </cell>
          <cell r="C8">
            <v>34.1</v>
          </cell>
          <cell r="D8">
            <v>18.899999999999999</v>
          </cell>
          <cell r="E8">
            <v>71.958333333333329</v>
          </cell>
          <cell r="F8">
            <v>96</v>
          </cell>
          <cell r="G8">
            <v>44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20.970833333333335</v>
          </cell>
          <cell r="C9">
            <v>25.6</v>
          </cell>
          <cell r="D9">
            <v>18.8</v>
          </cell>
          <cell r="E9">
            <v>89.333333333333329</v>
          </cell>
          <cell r="F9">
            <v>95</v>
          </cell>
          <cell r="G9">
            <v>73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22.362499999999994</v>
          </cell>
          <cell r="C10">
            <v>27</v>
          </cell>
          <cell r="D10">
            <v>19.7</v>
          </cell>
          <cell r="E10">
            <v>85.833333333333329</v>
          </cell>
          <cell r="F10">
            <v>96</v>
          </cell>
          <cell r="G10">
            <v>64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24.258333333333329</v>
          </cell>
          <cell r="C11">
            <v>30.7</v>
          </cell>
          <cell r="D11">
            <v>20.100000000000001</v>
          </cell>
          <cell r="E11">
            <v>80.041666666666671</v>
          </cell>
          <cell r="F11">
            <v>96</v>
          </cell>
          <cell r="G11">
            <v>53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26.879166666666666</v>
          </cell>
          <cell r="C12">
            <v>33.299999999999997</v>
          </cell>
          <cell r="D12">
            <v>22</v>
          </cell>
          <cell r="E12">
            <v>71.458333333333329</v>
          </cell>
          <cell r="F12">
            <v>90</v>
          </cell>
          <cell r="G12">
            <v>47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26.820833333333329</v>
          </cell>
          <cell r="C13">
            <v>32</v>
          </cell>
          <cell r="D13">
            <v>23.6</v>
          </cell>
          <cell r="E13">
            <v>71.541666666666671</v>
          </cell>
          <cell r="F13">
            <v>85</v>
          </cell>
          <cell r="G13">
            <v>51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24.629166666666663</v>
          </cell>
          <cell r="C14">
            <v>28.6</v>
          </cell>
          <cell r="D14">
            <v>20.100000000000001</v>
          </cell>
          <cell r="E14">
            <v>82.958333333333329</v>
          </cell>
          <cell r="F14">
            <v>96</v>
          </cell>
          <cell r="G14">
            <v>69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25.233333333333334</v>
          </cell>
          <cell r="C15">
            <v>32.4</v>
          </cell>
          <cell r="D15">
            <v>21.3</v>
          </cell>
          <cell r="E15">
            <v>82.333333333333329</v>
          </cell>
          <cell r="F15">
            <v>95</v>
          </cell>
          <cell r="G15">
            <v>51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22.629166666666663</v>
          </cell>
          <cell r="C16">
            <v>26.7</v>
          </cell>
          <cell r="D16">
            <v>19.100000000000001</v>
          </cell>
          <cell r="E16">
            <v>82.5</v>
          </cell>
          <cell r="F16">
            <v>93</v>
          </cell>
          <cell r="G16">
            <v>70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25.600000000000005</v>
          </cell>
          <cell r="C17">
            <v>33.799999999999997</v>
          </cell>
          <cell r="D17">
            <v>18.7</v>
          </cell>
          <cell r="E17">
            <v>71.5</v>
          </cell>
          <cell r="F17">
            <v>92</v>
          </cell>
          <cell r="G17">
            <v>46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27.791666666666668</v>
          </cell>
          <cell r="C18">
            <v>33.6</v>
          </cell>
          <cell r="D18">
            <v>23</v>
          </cell>
          <cell r="E18">
            <v>67.791666666666671</v>
          </cell>
          <cell r="F18">
            <v>85</v>
          </cell>
          <cell r="G18">
            <v>47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24.604166666666668</v>
          </cell>
          <cell r="C19">
            <v>28.7</v>
          </cell>
          <cell r="D19">
            <v>20.100000000000001</v>
          </cell>
          <cell r="E19">
            <v>77.5</v>
          </cell>
          <cell r="F19">
            <v>93</v>
          </cell>
          <cell r="G19">
            <v>59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25.954166666666666</v>
          </cell>
          <cell r="C20">
            <v>32.799999999999997</v>
          </cell>
          <cell r="D20">
            <v>20.6</v>
          </cell>
          <cell r="E20">
            <v>72.916666666666671</v>
          </cell>
          <cell r="F20">
            <v>91</v>
          </cell>
          <cell r="G20">
            <v>45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27.5</v>
          </cell>
          <cell r="C21">
            <v>34</v>
          </cell>
          <cell r="D21">
            <v>21.4</v>
          </cell>
          <cell r="E21">
            <v>66.583333333333329</v>
          </cell>
          <cell r="F21">
            <v>89</v>
          </cell>
          <cell r="G21">
            <v>38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28.458333333333329</v>
          </cell>
          <cell r="C22">
            <v>34.5</v>
          </cell>
          <cell r="D22">
            <v>22.5</v>
          </cell>
          <cell r="E22">
            <v>60.041666666666664</v>
          </cell>
          <cell r="F22">
            <v>80</v>
          </cell>
          <cell r="G22">
            <v>40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26.095833333333335</v>
          </cell>
          <cell r="C23">
            <v>33.1</v>
          </cell>
          <cell r="D23">
            <v>22.6</v>
          </cell>
          <cell r="E23">
            <v>70.708333333333329</v>
          </cell>
          <cell r="F23">
            <v>84</v>
          </cell>
          <cell r="G23">
            <v>45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24.254166666666666</v>
          </cell>
          <cell r="C24">
            <v>29.7</v>
          </cell>
          <cell r="D24">
            <v>21.2</v>
          </cell>
          <cell r="E24">
            <v>82.25</v>
          </cell>
          <cell r="F24">
            <v>93</v>
          </cell>
          <cell r="G24">
            <v>64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26.329166666666666</v>
          </cell>
          <cell r="C25">
            <v>33.5</v>
          </cell>
          <cell r="D25">
            <v>21.9</v>
          </cell>
          <cell r="E25">
            <v>74.958333333333329</v>
          </cell>
          <cell r="F25">
            <v>92</v>
          </cell>
          <cell r="G25">
            <v>45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27.083333333333332</v>
          </cell>
          <cell r="C26">
            <v>33.4</v>
          </cell>
          <cell r="D26">
            <v>22.6</v>
          </cell>
          <cell r="E26">
            <v>74.083333333333329</v>
          </cell>
          <cell r="F26">
            <v>91</v>
          </cell>
          <cell r="G26">
            <v>47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28.279166666666669</v>
          </cell>
          <cell r="C27">
            <v>33.700000000000003</v>
          </cell>
          <cell r="D27">
            <v>23.4</v>
          </cell>
          <cell r="E27">
            <v>66.791666666666671</v>
          </cell>
          <cell r="F27">
            <v>86</v>
          </cell>
          <cell r="G27">
            <v>45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26.245833333333334</v>
          </cell>
          <cell r="C28">
            <v>33.200000000000003</v>
          </cell>
          <cell r="D28">
            <v>22.1</v>
          </cell>
          <cell r="E28">
            <v>75.958333333333329</v>
          </cell>
          <cell r="F28">
            <v>93</v>
          </cell>
          <cell r="G28">
            <v>51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25.945833333333336</v>
          </cell>
          <cell r="C29">
            <v>32.700000000000003</v>
          </cell>
          <cell r="D29">
            <v>22.5</v>
          </cell>
          <cell r="E29">
            <v>80.291666666666671</v>
          </cell>
          <cell r="F29">
            <v>95</v>
          </cell>
          <cell r="G29">
            <v>49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25.404166666666665</v>
          </cell>
          <cell r="C30">
            <v>31.7</v>
          </cell>
          <cell r="D30">
            <v>21.2</v>
          </cell>
          <cell r="E30">
            <v>78.458333333333329</v>
          </cell>
          <cell r="F30">
            <v>95</v>
          </cell>
          <cell r="G30">
            <v>49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26.983333333333338</v>
          </cell>
          <cell r="C31">
            <v>33.4</v>
          </cell>
          <cell r="D31">
            <v>23.9</v>
          </cell>
          <cell r="E31">
            <v>72.041666666666671</v>
          </cell>
          <cell r="F31">
            <v>86</v>
          </cell>
          <cell r="G31">
            <v>47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25.058333333333337</v>
          </cell>
          <cell r="C32">
            <v>30.5</v>
          </cell>
          <cell r="D32">
            <v>21.4</v>
          </cell>
          <cell r="E32">
            <v>82.583333333333329</v>
          </cell>
          <cell r="F32">
            <v>95</v>
          </cell>
          <cell r="G32">
            <v>58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25.712500000000002</v>
          </cell>
          <cell r="C33">
            <v>29.9</v>
          </cell>
          <cell r="D33">
            <v>22.8</v>
          </cell>
          <cell r="E33">
            <v>80.791666666666671</v>
          </cell>
          <cell r="F33">
            <v>89</v>
          </cell>
          <cell r="G33">
            <v>65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23.166666666666671</v>
          </cell>
          <cell r="C34">
            <v>24.8</v>
          </cell>
          <cell r="D34">
            <v>21.8</v>
          </cell>
          <cell r="E34">
            <v>89.875</v>
          </cell>
          <cell r="F34">
            <v>95</v>
          </cell>
          <cell r="G34">
            <v>80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25.645833333333332</v>
          </cell>
          <cell r="C35">
            <v>31.9</v>
          </cell>
          <cell r="D35">
            <v>21.7</v>
          </cell>
          <cell r="E35">
            <v>81.875</v>
          </cell>
          <cell r="F35">
            <v>96</v>
          </cell>
          <cell r="G35">
            <v>58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27.5</v>
          </cell>
          <cell r="C5">
            <v>36.200000000000003</v>
          </cell>
          <cell r="D5">
            <v>23</v>
          </cell>
          <cell r="E5">
            <v>72.666666666666671</v>
          </cell>
          <cell r="F5">
            <v>94</v>
          </cell>
          <cell r="G5">
            <v>28</v>
          </cell>
          <cell r="H5">
            <v>20.16</v>
          </cell>
          <cell r="I5" t="str">
            <v>L</v>
          </cell>
          <cell r="J5">
            <v>37.800000000000004</v>
          </cell>
          <cell r="K5">
            <v>0</v>
          </cell>
        </row>
        <row r="6">
          <cell r="B6">
            <v>24.874999999999996</v>
          </cell>
          <cell r="C6">
            <v>29.3</v>
          </cell>
          <cell r="D6">
            <v>22.1</v>
          </cell>
          <cell r="E6">
            <v>80.791666666666671</v>
          </cell>
          <cell r="F6">
            <v>92</v>
          </cell>
          <cell r="G6">
            <v>58</v>
          </cell>
          <cell r="H6">
            <v>28.8</v>
          </cell>
          <cell r="I6" t="str">
            <v>SE</v>
          </cell>
          <cell r="J6">
            <v>42.84</v>
          </cell>
          <cell r="K6">
            <v>0.8</v>
          </cell>
        </row>
        <row r="7">
          <cell r="B7">
            <v>26.041666666666668</v>
          </cell>
          <cell r="C7">
            <v>34.200000000000003</v>
          </cell>
          <cell r="D7">
            <v>21.6</v>
          </cell>
          <cell r="E7">
            <v>73.958333333333329</v>
          </cell>
          <cell r="F7">
            <v>93</v>
          </cell>
          <cell r="G7">
            <v>37</v>
          </cell>
          <cell r="H7">
            <v>32.04</v>
          </cell>
          <cell r="I7" t="str">
            <v>L</v>
          </cell>
          <cell r="J7">
            <v>57.6</v>
          </cell>
          <cell r="K7">
            <v>1.8</v>
          </cell>
        </row>
        <row r="8">
          <cell r="B8">
            <v>27.241666666666664</v>
          </cell>
          <cell r="C8">
            <v>34.200000000000003</v>
          </cell>
          <cell r="D8">
            <v>22.8</v>
          </cell>
          <cell r="E8">
            <v>65.875</v>
          </cell>
          <cell r="F8">
            <v>89</v>
          </cell>
          <cell r="G8">
            <v>29</v>
          </cell>
          <cell r="H8">
            <v>20.88</v>
          </cell>
          <cell r="I8" t="str">
            <v>L</v>
          </cell>
          <cell r="J8">
            <v>43.92</v>
          </cell>
          <cell r="K8">
            <v>0</v>
          </cell>
        </row>
        <row r="9">
          <cell r="B9">
            <v>24.762499999999999</v>
          </cell>
          <cell r="C9">
            <v>31.9</v>
          </cell>
          <cell r="D9">
            <v>21.4</v>
          </cell>
          <cell r="E9">
            <v>76.458333333333329</v>
          </cell>
          <cell r="F9">
            <v>93</v>
          </cell>
          <cell r="G9">
            <v>52</v>
          </cell>
          <cell r="H9">
            <v>27.36</v>
          </cell>
          <cell r="I9" t="str">
            <v>NE</v>
          </cell>
          <cell r="J9">
            <v>72</v>
          </cell>
          <cell r="K9">
            <v>2.2000000000000002</v>
          </cell>
        </row>
        <row r="10">
          <cell r="B10">
            <v>22.533333333333331</v>
          </cell>
          <cell r="C10">
            <v>26.1</v>
          </cell>
          <cell r="D10">
            <v>20.100000000000001</v>
          </cell>
          <cell r="E10">
            <v>86.125</v>
          </cell>
          <cell r="F10">
            <v>96</v>
          </cell>
          <cell r="G10">
            <v>66</v>
          </cell>
          <cell r="H10">
            <v>37.080000000000005</v>
          </cell>
          <cell r="I10" t="str">
            <v>NO</v>
          </cell>
          <cell r="J10">
            <v>58.32</v>
          </cell>
          <cell r="K10">
            <v>41.6</v>
          </cell>
        </row>
        <row r="11">
          <cell r="B11">
            <v>24.537500000000005</v>
          </cell>
          <cell r="C11">
            <v>29.7</v>
          </cell>
          <cell r="D11">
            <v>20.9</v>
          </cell>
          <cell r="E11">
            <v>79.5</v>
          </cell>
          <cell r="F11">
            <v>95</v>
          </cell>
          <cell r="G11">
            <v>55</v>
          </cell>
          <cell r="H11">
            <v>15.120000000000001</v>
          </cell>
          <cell r="I11" t="str">
            <v>NO</v>
          </cell>
          <cell r="J11">
            <v>37.800000000000004</v>
          </cell>
          <cell r="K11">
            <v>1</v>
          </cell>
        </row>
        <row r="12">
          <cell r="B12">
            <v>26.979166666666668</v>
          </cell>
          <cell r="C12">
            <v>33.5</v>
          </cell>
          <cell r="D12">
            <v>22.5</v>
          </cell>
          <cell r="E12">
            <v>70.416666666666671</v>
          </cell>
          <cell r="F12">
            <v>90</v>
          </cell>
          <cell r="G12">
            <v>41</v>
          </cell>
          <cell r="H12">
            <v>17.28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26.379166666666666</v>
          </cell>
          <cell r="C13">
            <v>32.700000000000003</v>
          </cell>
          <cell r="D13">
            <v>22.5</v>
          </cell>
          <cell r="E13">
            <v>70.5</v>
          </cell>
          <cell r="F13">
            <v>91</v>
          </cell>
          <cell r="G13">
            <v>41</v>
          </cell>
          <cell r="H13">
            <v>23.759999999999998</v>
          </cell>
          <cell r="I13" t="str">
            <v>NE</v>
          </cell>
          <cell r="J13">
            <v>45.72</v>
          </cell>
          <cell r="K13">
            <v>0</v>
          </cell>
        </row>
        <row r="14">
          <cell r="B14">
            <v>26.500000000000004</v>
          </cell>
          <cell r="C14">
            <v>33.1</v>
          </cell>
          <cell r="D14">
            <v>23.2</v>
          </cell>
          <cell r="E14">
            <v>70.875</v>
          </cell>
          <cell r="F14">
            <v>87</v>
          </cell>
          <cell r="G14">
            <v>46</v>
          </cell>
          <cell r="H14">
            <v>17.28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26.845833333333331</v>
          </cell>
          <cell r="C15">
            <v>34.200000000000003</v>
          </cell>
          <cell r="D15">
            <v>22.3</v>
          </cell>
          <cell r="E15">
            <v>70.416666666666671</v>
          </cell>
          <cell r="F15">
            <v>89</v>
          </cell>
          <cell r="G15">
            <v>40</v>
          </cell>
          <cell r="H15">
            <v>19.8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26.583333333333329</v>
          </cell>
          <cell r="C16">
            <v>34.200000000000003</v>
          </cell>
          <cell r="D16">
            <v>23.4</v>
          </cell>
          <cell r="E16">
            <v>70.916666666666671</v>
          </cell>
          <cell r="F16">
            <v>84</v>
          </cell>
          <cell r="G16">
            <v>42</v>
          </cell>
          <cell r="H16">
            <v>35.64</v>
          </cell>
          <cell r="I16" t="str">
            <v>NE</v>
          </cell>
          <cell r="J16">
            <v>60.480000000000004</v>
          </cell>
          <cell r="K16">
            <v>0</v>
          </cell>
        </row>
        <row r="17">
          <cell r="B17">
            <v>26.675000000000001</v>
          </cell>
          <cell r="C17">
            <v>33.700000000000003</v>
          </cell>
          <cell r="D17">
            <v>21.3</v>
          </cell>
          <cell r="E17">
            <v>68.25</v>
          </cell>
          <cell r="F17">
            <v>93</v>
          </cell>
          <cell r="G17">
            <v>43</v>
          </cell>
          <cell r="H17">
            <v>30.96</v>
          </cell>
          <cell r="I17" t="str">
            <v>NE</v>
          </cell>
          <cell r="J17">
            <v>60.839999999999996</v>
          </cell>
          <cell r="K17">
            <v>0.8</v>
          </cell>
        </row>
        <row r="18">
          <cell r="B18">
            <v>27.425000000000001</v>
          </cell>
          <cell r="C18">
            <v>34.4</v>
          </cell>
          <cell r="D18">
            <v>22.3</v>
          </cell>
          <cell r="E18">
            <v>61.833333333333336</v>
          </cell>
          <cell r="F18">
            <v>84</v>
          </cell>
          <cell r="G18">
            <v>30</v>
          </cell>
          <cell r="H18">
            <v>30.6</v>
          </cell>
          <cell r="I18" t="str">
            <v>NE</v>
          </cell>
          <cell r="J18">
            <v>46.440000000000005</v>
          </cell>
          <cell r="K18">
            <v>0</v>
          </cell>
        </row>
        <row r="19">
          <cell r="B19">
            <v>26.308333333333341</v>
          </cell>
          <cell r="C19">
            <v>33.700000000000003</v>
          </cell>
          <cell r="D19">
            <v>21.5</v>
          </cell>
          <cell r="E19">
            <v>69.708333333333329</v>
          </cell>
          <cell r="F19">
            <v>95</v>
          </cell>
          <cell r="G19">
            <v>39</v>
          </cell>
          <cell r="H19">
            <v>19.440000000000001</v>
          </cell>
          <cell r="I19" t="str">
            <v>NE</v>
          </cell>
          <cell r="J19">
            <v>43.2</v>
          </cell>
          <cell r="K19">
            <v>15.6</v>
          </cell>
        </row>
        <row r="20">
          <cell r="B20">
            <v>25.208333333333332</v>
          </cell>
          <cell r="C20">
            <v>31.4</v>
          </cell>
          <cell r="D20">
            <v>21.5</v>
          </cell>
          <cell r="E20">
            <v>76.666666666666671</v>
          </cell>
          <cell r="F20">
            <v>95</v>
          </cell>
          <cell r="G20">
            <v>47</v>
          </cell>
          <cell r="H20">
            <v>20.16</v>
          </cell>
          <cell r="I20" t="str">
            <v>L</v>
          </cell>
          <cell r="J20">
            <v>30.240000000000002</v>
          </cell>
          <cell r="K20">
            <v>1.5999999999999999</v>
          </cell>
        </row>
        <row r="21">
          <cell r="B21">
            <v>27.125000000000004</v>
          </cell>
          <cell r="C21">
            <v>34.1</v>
          </cell>
          <cell r="D21">
            <v>21.3</v>
          </cell>
          <cell r="E21">
            <v>68.208333333333329</v>
          </cell>
          <cell r="F21">
            <v>92</v>
          </cell>
          <cell r="G21">
            <v>36</v>
          </cell>
          <cell r="H21">
            <v>23.759999999999998</v>
          </cell>
          <cell r="I21" t="str">
            <v>NE</v>
          </cell>
          <cell r="J21">
            <v>39.6</v>
          </cell>
          <cell r="K21">
            <v>0</v>
          </cell>
        </row>
        <row r="22">
          <cell r="B22">
            <v>26.549999999999994</v>
          </cell>
          <cell r="C22">
            <v>34.299999999999997</v>
          </cell>
          <cell r="D22">
            <v>22.4</v>
          </cell>
          <cell r="E22">
            <v>67.25</v>
          </cell>
          <cell r="F22">
            <v>84</v>
          </cell>
          <cell r="G22">
            <v>41</v>
          </cell>
          <cell r="H22">
            <v>29.880000000000003</v>
          </cell>
          <cell r="I22" t="str">
            <v>L</v>
          </cell>
          <cell r="J22">
            <v>48.96</v>
          </cell>
          <cell r="K22">
            <v>0</v>
          </cell>
        </row>
        <row r="23">
          <cell r="B23">
            <v>26.912499999999998</v>
          </cell>
          <cell r="C23">
            <v>32.6</v>
          </cell>
          <cell r="D23">
            <v>23</v>
          </cell>
          <cell r="E23">
            <v>67.666666666666671</v>
          </cell>
          <cell r="F23">
            <v>87</v>
          </cell>
          <cell r="G23">
            <v>44</v>
          </cell>
          <cell r="H23">
            <v>22.68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24.304166666666671</v>
          </cell>
          <cell r="C24">
            <v>29.5</v>
          </cell>
          <cell r="D24">
            <v>21.3</v>
          </cell>
          <cell r="E24">
            <v>80.666666666666671</v>
          </cell>
          <cell r="F24">
            <v>93</v>
          </cell>
          <cell r="G24">
            <v>58</v>
          </cell>
          <cell r="H24">
            <v>27.36</v>
          </cell>
          <cell r="I24" t="str">
            <v>SE</v>
          </cell>
          <cell r="J24">
            <v>43.2</v>
          </cell>
          <cell r="K24">
            <v>6.8</v>
          </cell>
        </row>
        <row r="25">
          <cell r="B25">
            <v>25.316666666666663</v>
          </cell>
          <cell r="C25">
            <v>32.299999999999997</v>
          </cell>
          <cell r="D25">
            <v>21.8</v>
          </cell>
          <cell r="E25">
            <v>79.041666666666671</v>
          </cell>
          <cell r="F25">
            <v>93</v>
          </cell>
          <cell r="G25">
            <v>47</v>
          </cell>
          <cell r="H25">
            <v>20.52</v>
          </cell>
          <cell r="I25" t="str">
            <v>L</v>
          </cell>
          <cell r="J25">
            <v>34.56</v>
          </cell>
          <cell r="K25">
            <v>9.3999999999999968</v>
          </cell>
        </row>
        <row r="26">
          <cell r="B26">
            <v>25.120833333333337</v>
          </cell>
          <cell r="C26">
            <v>31.6</v>
          </cell>
          <cell r="D26">
            <v>22.1</v>
          </cell>
          <cell r="E26">
            <v>79.208333333333329</v>
          </cell>
          <cell r="F26">
            <v>93</v>
          </cell>
          <cell r="G26">
            <v>53</v>
          </cell>
          <cell r="H26">
            <v>21.240000000000002</v>
          </cell>
          <cell r="I26" t="str">
            <v>NE</v>
          </cell>
          <cell r="J26">
            <v>50.04</v>
          </cell>
          <cell r="K26">
            <v>8.6</v>
          </cell>
        </row>
        <row r="27">
          <cell r="B27">
            <v>25.916666666666668</v>
          </cell>
          <cell r="C27">
            <v>32.1</v>
          </cell>
          <cell r="D27">
            <v>22.8</v>
          </cell>
          <cell r="E27">
            <v>76.333333333333329</v>
          </cell>
          <cell r="F27">
            <v>88</v>
          </cell>
          <cell r="G27">
            <v>52</v>
          </cell>
          <cell r="H27">
            <v>23.759999999999998</v>
          </cell>
          <cell r="I27" t="str">
            <v>NE</v>
          </cell>
          <cell r="J27">
            <v>48.96</v>
          </cell>
          <cell r="K27">
            <v>3.6</v>
          </cell>
        </row>
        <row r="28">
          <cell r="B28">
            <v>26.829166666666666</v>
          </cell>
          <cell r="C28">
            <v>33.6</v>
          </cell>
          <cell r="D28">
            <v>23.3</v>
          </cell>
          <cell r="E28">
            <v>73.458333333333329</v>
          </cell>
          <cell r="F28">
            <v>87</v>
          </cell>
          <cell r="G28">
            <v>42</v>
          </cell>
          <cell r="H28">
            <v>20.52</v>
          </cell>
          <cell r="I28" t="str">
            <v>L</v>
          </cell>
          <cell r="J28">
            <v>43.56</v>
          </cell>
          <cell r="K28">
            <v>0.2</v>
          </cell>
        </row>
        <row r="29">
          <cell r="B29">
            <v>26.154166666666669</v>
          </cell>
          <cell r="C29">
            <v>33.200000000000003</v>
          </cell>
          <cell r="D29">
            <v>22.6</v>
          </cell>
          <cell r="E29">
            <v>75.958333333333329</v>
          </cell>
          <cell r="F29">
            <v>92</v>
          </cell>
          <cell r="G29">
            <v>44</v>
          </cell>
          <cell r="H29">
            <v>20.16</v>
          </cell>
          <cell r="I29" t="str">
            <v>L</v>
          </cell>
          <cell r="J29">
            <v>51.480000000000004</v>
          </cell>
          <cell r="K29">
            <v>5</v>
          </cell>
        </row>
        <row r="30">
          <cell r="B30">
            <v>26.270833333333329</v>
          </cell>
          <cell r="C30">
            <v>33.299999999999997</v>
          </cell>
          <cell r="D30">
            <v>21.4</v>
          </cell>
          <cell r="E30">
            <v>71.75</v>
          </cell>
          <cell r="F30">
            <v>93</v>
          </cell>
          <cell r="G30">
            <v>37</v>
          </cell>
          <cell r="H30">
            <v>23.400000000000002</v>
          </cell>
          <cell r="I30" t="str">
            <v>SO</v>
          </cell>
          <cell r="J30">
            <v>35.28</v>
          </cell>
          <cell r="K30">
            <v>0</v>
          </cell>
        </row>
        <row r="31">
          <cell r="B31">
            <v>26.454166666666666</v>
          </cell>
          <cell r="C31">
            <v>31.8</v>
          </cell>
          <cell r="D31">
            <v>22.9</v>
          </cell>
          <cell r="E31">
            <v>71.958333333333329</v>
          </cell>
          <cell r="F31">
            <v>88</v>
          </cell>
          <cell r="G31">
            <v>50</v>
          </cell>
          <cell r="H31">
            <v>21.240000000000002</v>
          </cell>
          <cell r="I31" t="str">
            <v>NE</v>
          </cell>
          <cell r="J31">
            <v>49.32</v>
          </cell>
          <cell r="K31">
            <v>0</v>
          </cell>
        </row>
        <row r="32">
          <cell r="B32">
            <v>25.175000000000001</v>
          </cell>
          <cell r="C32">
            <v>32</v>
          </cell>
          <cell r="D32">
            <v>21.9</v>
          </cell>
          <cell r="E32">
            <v>80.958333333333329</v>
          </cell>
          <cell r="F32">
            <v>93</v>
          </cell>
          <cell r="G32">
            <v>53</v>
          </cell>
          <cell r="H32">
            <v>21.96</v>
          </cell>
          <cell r="I32" t="str">
            <v>L</v>
          </cell>
          <cell r="J32">
            <v>29.880000000000003</v>
          </cell>
          <cell r="K32">
            <v>8.6</v>
          </cell>
        </row>
        <row r="33">
          <cell r="B33">
            <v>24.766666666666666</v>
          </cell>
          <cell r="C33">
            <v>29.3</v>
          </cell>
          <cell r="D33">
            <v>22.8</v>
          </cell>
          <cell r="E33">
            <v>82.041666666666671</v>
          </cell>
          <cell r="F33">
            <v>93</v>
          </cell>
          <cell r="G33">
            <v>64</v>
          </cell>
          <cell r="H33">
            <v>24.12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24.654166666666669</v>
          </cell>
          <cell r="C34">
            <v>29.7</v>
          </cell>
          <cell r="D34">
            <v>21.9</v>
          </cell>
          <cell r="E34">
            <v>80.458333333333329</v>
          </cell>
          <cell r="F34">
            <v>93</v>
          </cell>
          <cell r="G34">
            <v>59</v>
          </cell>
          <cell r="H34">
            <v>24.48</v>
          </cell>
          <cell r="I34" t="str">
            <v>NE</v>
          </cell>
          <cell r="J34">
            <v>37.440000000000005</v>
          </cell>
          <cell r="K34">
            <v>0.2</v>
          </cell>
        </row>
        <row r="35">
          <cell r="B35">
            <v>25.879166666666666</v>
          </cell>
          <cell r="C35">
            <v>32.1</v>
          </cell>
          <cell r="D35">
            <v>22.6</v>
          </cell>
          <cell r="E35">
            <v>75.166666666666671</v>
          </cell>
          <cell r="F35">
            <v>91</v>
          </cell>
          <cell r="G35">
            <v>49</v>
          </cell>
          <cell r="H35">
            <v>24.12</v>
          </cell>
          <cell r="I35" t="str">
            <v>NE</v>
          </cell>
          <cell r="J35">
            <v>46.080000000000005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K5">
            <v>6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21</v>
          </cell>
        </row>
      </sheetData>
      <sheetData sheetId="11">
        <row r="5">
          <cell r="B5">
            <v>26.875</v>
          </cell>
          <cell r="C5">
            <v>33.9</v>
          </cell>
          <cell r="D5">
            <v>22.3</v>
          </cell>
          <cell r="E5">
            <v>78.208333333333329</v>
          </cell>
          <cell r="F5">
            <v>94</v>
          </cell>
          <cell r="G5">
            <v>51</v>
          </cell>
          <cell r="H5">
            <v>8.64</v>
          </cell>
          <cell r="I5" t="str">
            <v>L</v>
          </cell>
          <cell r="J5">
            <v>25.56</v>
          </cell>
          <cell r="K5">
            <v>12</v>
          </cell>
        </row>
        <row r="6">
          <cell r="B6">
            <v>27.145833333333332</v>
          </cell>
          <cell r="C6">
            <v>30.7</v>
          </cell>
          <cell r="D6">
            <v>24.4</v>
          </cell>
          <cell r="E6">
            <v>73.083333333333329</v>
          </cell>
          <cell r="F6">
            <v>87</v>
          </cell>
          <cell r="G6">
            <v>53</v>
          </cell>
          <cell r="H6">
            <v>12.6</v>
          </cell>
          <cell r="I6" t="str">
            <v>NO</v>
          </cell>
          <cell r="J6">
            <v>36.72</v>
          </cell>
          <cell r="K6">
            <v>0</v>
          </cell>
        </row>
        <row r="7">
          <cell r="B7">
            <v>27.162499999999998</v>
          </cell>
          <cell r="C7">
            <v>32.700000000000003</v>
          </cell>
          <cell r="D7">
            <v>23.2</v>
          </cell>
          <cell r="E7">
            <v>71.583333333333329</v>
          </cell>
          <cell r="F7">
            <v>90</v>
          </cell>
          <cell r="G7">
            <v>52</v>
          </cell>
          <cell r="H7">
            <v>9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27.045833333333334</v>
          </cell>
          <cell r="C8">
            <v>36.299999999999997</v>
          </cell>
          <cell r="D8">
            <v>21.5</v>
          </cell>
          <cell r="E8">
            <v>69.458333333333329</v>
          </cell>
          <cell r="F8">
            <v>93</v>
          </cell>
          <cell r="G8">
            <v>38</v>
          </cell>
          <cell r="H8">
            <v>27.720000000000002</v>
          </cell>
          <cell r="I8" t="str">
            <v>N</v>
          </cell>
          <cell r="J8">
            <v>59.4</v>
          </cell>
          <cell r="K8">
            <v>2.8</v>
          </cell>
        </row>
        <row r="9">
          <cell r="B9">
            <v>24.324999999999999</v>
          </cell>
          <cell r="C9">
            <v>33.4</v>
          </cell>
          <cell r="D9">
            <v>20.7</v>
          </cell>
          <cell r="E9">
            <v>79</v>
          </cell>
          <cell r="F9">
            <v>94</v>
          </cell>
          <cell r="G9">
            <v>45</v>
          </cell>
          <cell r="H9">
            <v>14.4</v>
          </cell>
          <cell r="I9" t="str">
            <v>N</v>
          </cell>
          <cell r="J9">
            <v>51.12</v>
          </cell>
          <cell r="K9">
            <v>23.8</v>
          </cell>
        </row>
        <row r="10">
          <cell r="B10">
            <v>24.529166666666669</v>
          </cell>
          <cell r="C10">
            <v>30.4</v>
          </cell>
          <cell r="D10">
            <v>21.7</v>
          </cell>
          <cell r="E10">
            <v>80.333333333333329</v>
          </cell>
          <cell r="F10">
            <v>93</v>
          </cell>
          <cell r="G10">
            <v>52</v>
          </cell>
          <cell r="H10">
            <v>6.84</v>
          </cell>
          <cell r="I10" t="str">
            <v>NO</v>
          </cell>
          <cell r="J10">
            <v>27</v>
          </cell>
          <cell r="K10">
            <v>0.2</v>
          </cell>
        </row>
        <row r="11">
          <cell r="B11">
            <v>26.483333333333338</v>
          </cell>
          <cell r="C11">
            <v>32.4</v>
          </cell>
          <cell r="D11">
            <v>22.7</v>
          </cell>
          <cell r="E11">
            <v>71.041666666666671</v>
          </cell>
          <cell r="F11">
            <v>85</v>
          </cell>
          <cell r="G11">
            <v>48</v>
          </cell>
          <cell r="H11">
            <v>7.2</v>
          </cell>
          <cell r="I11" t="str">
            <v>O</v>
          </cell>
          <cell r="J11">
            <v>16.920000000000002</v>
          </cell>
          <cell r="K11">
            <v>0</v>
          </cell>
        </row>
        <row r="12">
          <cell r="B12">
            <v>28.241666666666671</v>
          </cell>
          <cell r="C12">
            <v>35</v>
          </cell>
          <cell r="D12">
            <v>22.9</v>
          </cell>
          <cell r="E12">
            <v>68</v>
          </cell>
          <cell r="F12">
            <v>88</v>
          </cell>
          <cell r="G12">
            <v>43</v>
          </cell>
          <cell r="H12">
            <v>4.6800000000000006</v>
          </cell>
          <cell r="I12" t="str">
            <v>N</v>
          </cell>
          <cell r="J12">
            <v>35.64</v>
          </cell>
          <cell r="K12">
            <v>0</v>
          </cell>
        </row>
        <row r="13">
          <cell r="B13">
            <v>28.016666666666669</v>
          </cell>
          <cell r="C13">
            <v>32.9</v>
          </cell>
          <cell r="D13">
            <v>24.5</v>
          </cell>
          <cell r="E13">
            <v>68.833333333333329</v>
          </cell>
          <cell r="F13">
            <v>86</v>
          </cell>
          <cell r="G13">
            <v>45</v>
          </cell>
          <cell r="H13">
            <v>10.8</v>
          </cell>
          <cell r="I13" t="str">
            <v>N</v>
          </cell>
          <cell r="J13">
            <v>26.64</v>
          </cell>
          <cell r="K13">
            <v>0</v>
          </cell>
        </row>
        <row r="14">
          <cell r="B14">
            <v>25.133333333333329</v>
          </cell>
          <cell r="C14">
            <v>29.1</v>
          </cell>
          <cell r="D14">
            <v>21.8</v>
          </cell>
          <cell r="E14">
            <v>78.833333333333329</v>
          </cell>
          <cell r="F14">
            <v>92</v>
          </cell>
          <cell r="G14">
            <v>64</v>
          </cell>
          <cell r="H14">
            <v>12.24</v>
          </cell>
          <cell r="I14" t="str">
            <v>NO</v>
          </cell>
          <cell r="J14">
            <v>51.480000000000004</v>
          </cell>
          <cell r="K14">
            <v>6.8</v>
          </cell>
        </row>
        <row r="15">
          <cell r="B15">
            <v>24.958333333333339</v>
          </cell>
          <cell r="C15">
            <v>32.4</v>
          </cell>
          <cell r="D15">
            <v>21.4</v>
          </cell>
          <cell r="E15">
            <v>80.916666666666671</v>
          </cell>
          <cell r="F15">
            <v>93</v>
          </cell>
          <cell r="G15">
            <v>54</v>
          </cell>
          <cell r="H15">
            <v>2.8800000000000003</v>
          </cell>
          <cell r="I15" t="str">
            <v>S</v>
          </cell>
          <cell r="J15">
            <v>27.36</v>
          </cell>
          <cell r="K15">
            <v>0.2</v>
          </cell>
        </row>
        <row r="16">
          <cell r="B16">
            <v>24.233333333333331</v>
          </cell>
          <cell r="C16">
            <v>28.7</v>
          </cell>
          <cell r="D16">
            <v>22</v>
          </cell>
          <cell r="E16">
            <v>82.25</v>
          </cell>
          <cell r="F16">
            <v>93</v>
          </cell>
          <cell r="G16">
            <v>58</v>
          </cell>
          <cell r="H16">
            <v>19.8</v>
          </cell>
          <cell r="I16" t="str">
            <v>S</v>
          </cell>
          <cell r="J16">
            <v>42.12</v>
          </cell>
          <cell r="K16">
            <v>3</v>
          </cell>
        </row>
        <row r="17">
          <cell r="B17">
            <v>25.541666666666668</v>
          </cell>
          <cell r="C17">
            <v>31.5</v>
          </cell>
          <cell r="D17">
            <v>20.9</v>
          </cell>
          <cell r="E17">
            <v>73.583333333333329</v>
          </cell>
          <cell r="F17">
            <v>93</v>
          </cell>
          <cell r="G17">
            <v>47</v>
          </cell>
          <cell r="H17">
            <v>15.48</v>
          </cell>
          <cell r="I17" t="str">
            <v>N</v>
          </cell>
          <cell r="J17">
            <v>35.64</v>
          </cell>
          <cell r="K17">
            <v>0</v>
          </cell>
        </row>
        <row r="18">
          <cell r="B18">
            <v>28.912499999999998</v>
          </cell>
          <cell r="C18">
            <v>35.6</v>
          </cell>
          <cell r="D18">
            <v>24.4</v>
          </cell>
          <cell r="E18">
            <v>62.416666666666664</v>
          </cell>
          <cell r="F18">
            <v>84</v>
          </cell>
          <cell r="G18">
            <v>37</v>
          </cell>
          <cell r="H18">
            <v>3.9600000000000004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26.237500000000001</v>
          </cell>
          <cell r="C19">
            <v>32.6</v>
          </cell>
          <cell r="D19">
            <v>23.2</v>
          </cell>
          <cell r="E19">
            <v>74.208333333333329</v>
          </cell>
          <cell r="F19">
            <v>88</v>
          </cell>
          <cell r="G19">
            <v>53</v>
          </cell>
          <cell r="H19">
            <v>3.24</v>
          </cell>
          <cell r="I19" t="str">
            <v>N</v>
          </cell>
          <cell r="J19">
            <v>34.92</v>
          </cell>
          <cell r="K19">
            <v>0.4</v>
          </cell>
        </row>
        <row r="20">
          <cell r="B20">
            <v>26.791666666666671</v>
          </cell>
          <cell r="C20">
            <v>33.700000000000003</v>
          </cell>
          <cell r="D20">
            <v>22.2</v>
          </cell>
          <cell r="E20">
            <v>73.5</v>
          </cell>
          <cell r="F20">
            <v>94</v>
          </cell>
          <cell r="G20">
            <v>45</v>
          </cell>
          <cell r="H20">
            <v>5.4</v>
          </cell>
          <cell r="I20" t="str">
            <v>NE</v>
          </cell>
          <cell r="J20">
            <v>25.56</v>
          </cell>
          <cell r="K20">
            <v>0.2</v>
          </cell>
        </row>
        <row r="21">
          <cell r="B21">
            <v>28.716666666666665</v>
          </cell>
          <cell r="C21">
            <v>34.700000000000003</v>
          </cell>
          <cell r="D21">
            <v>23.4</v>
          </cell>
          <cell r="E21">
            <v>66.125</v>
          </cell>
          <cell r="F21">
            <v>86</v>
          </cell>
          <cell r="G21">
            <v>43</v>
          </cell>
          <cell r="H21">
            <v>7.5600000000000005</v>
          </cell>
          <cell r="I21" t="str">
            <v>NE</v>
          </cell>
          <cell r="J21">
            <v>21.240000000000002</v>
          </cell>
          <cell r="K21">
            <v>0</v>
          </cell>
        </row>
        <row r="22">
          <cell r="B22">
            <v>28.991666666666664</v>
          </cell>
          <cell r="C22">
            <v>37.9</v>
          </cell>
          <cell r="D22">
            <v>24.2</v>
          </cell>
          <cell r="E22">
            <v>58.75</v>
          </cell>
          <cell r="F22">
            <v>85</v>
          </cell>
          <cell r="G22">
            <v>32</v>
          </cell>
          <cell r="H22">
            <v>3.9600000000000004</v>
          </cell>
          <cell r="I22" t="str">
            <v>N</v>
          </cell>
          <cell r="J22">
            <v>54</v>
          </cell>
          <cell r="K22">
            <v>0.8</v>
          </cell>
        </row>
        <row r="23">
          <cell r="B23">
            <v>28.391666666666666</v>
          </cell>
          <cell r="C23">
            <v>34.700000000000003</v>
          </cell>
          <cell r="D23">
            <v>25</v>
          </cell>
          <cell r="E23">
            <v>65</v>
          </cell>
          <cell r="F23">
            <v>81</v>
          </cell>
          <cell r="G23">
            <v>38</v>
          </cell>
          <cell r="H23">
            <v>0.36000000000000004</v>
          </cell>
          <cell r="I23" t="str">
            <v>N</v>
          </cell>
          <cell r="J23">
            <v>42.480000000000004</v>
          </cell>
          <cell r="K23">
            <v>0</v>
          </cell>
        </row>
        <row r="24">
          <cell r="B24">
            <v>25.750000000000004</v>
          </cell>
          <cell r="C24">
            <v>32.6</v>
          </cell>
          <cell r="D24">
            <v>22.3</v>
          </cell>
          <cell r="E24">
            <v>80.041666666666671</v>
          </cell>
          <cell r="F24">
            <v>95</v>
          </cell>
          <cell r="G24">
            <v>54</v>
          </cell>
          <cell r="H24">
            <v>0.36000000000000004</v>
          </cell>
          <cell r="I24" t="str">
            <v>S</v>
          </cell>
          <cell r="J24">
            <v>18.720000000000002</v>
          </cell>
          <cell r="K24">
            <v>25.599999999999998</v>
          </cell>
        </row>
        <row r="25">
          <cell r="B25">
            <v>28.079166666666676</v>
          </cell>
          <cell r="C25">
            <v>34.4</v>
          </cell>
          <cell r="D25">
            <v>23.1</v>
          </cell>
          <cell r="E25">
            <v>69.833333333333329</v>
          </cell>
          <cell r="F25">
            <v>93</v>
          </cell>
          <cell r="G25">
            <v>37</v>
          </cell>
          <cell r="H25">
            <v>1.8</v>
          </cell>
          <cell r="I25" t="str">
            <v>NE</v>
          </cell>
          <cell r="J25">
            <v>19.440000000000001</v>
          </cell>
          <cell r="K25">
            <v>0.4</v>
          </cell>
        </row>
        <row r="26">
          <cell r="B26">
            <v>28.995833333333334</v>
          </cell>
          <cell r="C26">
            <v>35.5</v>
          </cell>
          <cell r="D26">
            <v>24.4</v>
          </cell>
          <cell r="E26">
            <v>66.333333333333329</v>
          </cell>
          <cell r="F26">
            <v>85</v>
          </cell>
          <cell r="G26">
            <v>43</v>
          </cell>
          <cell r="H26">
            <v>10.08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27.566666666666666</v>
          </cell>
          <cell r="C27">
            <v>34.6</v>
          </cell>
          <cell r="D27">
            <v>22.8</v>
          </cell>
          <cell r="E27">
            <v>75.125</v>
          </cell>
          <cell r="F27">
            <v>92</v>
          </cell>
          <cell r="G27">
            <v>47</v>
          </cell>
          <cell r="H27">
            <v>23.759999999999998</v>
          </cell>
          <cell r="I27" t="str">
            <v>N</v>
          </cell>
          <cell r="J27">
            <v>62.28</v>
          </cell>
          <cell r="K27">
            <v>14.6</v>
          </cell>
        </row>
        <row r="28">
          <cell r="B28">
            <v>28.633333333333329</v>
          </cell>
          <cell r="C28">
            <v>36.299999999999997</v>
          </cell>
          <cell r="D28">
            <v>24.3</v>
          </cell>
          <cell r="E28">
            <v>72.958333333333329</v>
          </cell>
          <cell r="F28">
            <v>93</v>
          </cell>
          <cell r="G28">
            <v>38</v>
          </cell>
          <cell r="H28">
            <v>10.8</v>
          </cell>
          <cell r="I28" t="str">
            <v>N</v>
          </cell>
          <cell r="J28">
            <v>33.480000000000004</v>
          </cell>
          <cell r="K28">
            <v>0.2</v>
          </cell>
        </row>
        <row r="29">
          <cell r="B29">
            <v>27.720833333333335</v>
          </cell>
          <cell r="C29">
            <v>36.200000000000003</v>
          </cell>
          <cell r="D29">
            <v>23.1</v>
          </cell>
          <cell r="E29">
            <v>70.291666666666671</v>
          </cell>
          <cell r="F29">
            <v>90</v>
          </cell>
          <cell r="G29">
            <v>42</v>
          </cell>
          <cell r="H29">
            <v>12.6</v>
          </cell>
          <cell r="I29" t="str">
            <v>SO</v>
          </cell>
          <cell r="J29">
            <v>35.64</v>
          </cell>
          <cell r="K29">
            <v>0</v>
          </cell>
        </row>
        <row r="30">
          <cell r="B30">
            <v>26.454166666666669</v>
          </cell>
          <cell r="C30">
            <v>31.7</v>
          </cell>
          <cell r="D30">
            <v>23.6</v>
          </cell>
          <cell r="E30">
            <v>76.541666666666671</v>
          </cell>
          <cell r="F30">
            <v>92</v>
          </cell>
          <cell r="G30">
            <v>52</v>
          </cell>
          <cell r="H30">
            <v>0</v>
          </cell>
          <cell r="I30" t="str">
            <v>L</v>
          </cell>
          <cell r="J30">
            <v>15.48</v>
          </cell>
          <cell r="K30">
            <v>3.2</v>
          </cell>
        </row>
        <row r="31">
          <cell r="B31">
            <v>27.575000000000003</v>
          </cell>
          <cell r="C31">
            <v>32.799999999999997</v>
          </cell>
          <cell r="D31">
            <v>24</v>
          </cell>
          <cell r="E31">
            <v>70.791666666666671</v>
          </cell>
          <cell r="F31">
            <v>85</v>
          </cell>
          <cell r="G31">
            <v>51</v>
          </cell>
          <cell r="H31">
            <v>0</v>
          </cell>
          <cell r="I31" t="str">
            <v>N</v>
          </cell>
          <cell r="J31">
            <v>18</v>
          </cell>
          <cell r="K31">
            <v>0</v>
          </cell>
        </row>
        <row r="32">
          <cell r="B32">
            <v>26.275000000000006</v>
          </cell>
          <cell r="C32">
            <v>32.200000000000003</v>
          </cell>
          <cell r="D32">
            <v>22.6</v>
          </cell>
          <cell r="E32">
            <v>76.75</v>
          </cell>
          <cell r="F32">
            <v>95</v>
          </cell>
          <cell r="G32">
            <v>44</v>
          </cell>
          <cell r="H32">
            <v>12.6</v>
          </cell>
          <cell r="I32" t="str">
            <v>NO</v>
          </cell>
          <cell r="J32">
            <v>36.36</v>
          </cell>
          <cell r="K32">
            <v>17.399999999999999</v>
          </cell>
        </row>
        <row r="33">
          <cell r="B33">
            <v>26.641666666666669</v>
          </cell>
          <cell r="C33">
            <v>32.299999999999997</v>
          </cell>
          <cell r="D33">
            <v>22.3</v>
          </cell>
          <cell r="E33">
            <v>74.875</v>
          </cell>
          <cell r="F33">
            <v>94</v>
          </cell>
          <cell r="G33">
            <v>52</v>
          </cell>
          <cell r="H33">
            <v>9</v>
          </cell>
          <cell r="I33" t="str">
            <v>N</v>
          </cell>
          <cell r="J33">
            <v>51.12</v>
          </cell>
          <cell r="K33">
            <v>19.8</v>
          </cell>
        </row>
        <row r="34">
          <cell r="B34">
            <v>24.233333333333334</v>
          </cell>
          <cell r="C34">
            <v>30.6</v>
          </cell>
          <cell r="D34">
            <v>21.7</v>
          </cell>
          <cell r="E34">
            <v>85.333333333333329</v>
          </cell>
          <cell r="F34">
            <v>95</v>
          </cell>
          <cell r="G34">
            <v>59</v>
          </cell>
          <cell r="H34">
            <v>2.52</v>
          </cell>
          <cell r="I34" t="str">
            <v>N</v>
          </cell>
          <cell r="J34">
            <v>36.72</v>
          </cell>
          <cell r="K34">
            <v>53.000000000000007</v>
          </cell>
        </row>
        <row r="35">
          <cell r="B35">
            <v>25.8</v>
          </cell>
          <cell r="C35">
            <v>33.799999999999997</v>
          </cell>
          <cell r="D35">
            <v>22.7</v>
          </cell>
          <cell r="E35">
            <v>81.333333333333329</v>
          </cell>
          <cell r="F35">
            <v>93</v>
          </cell>
          <cell r="G35">
            <v>49</v>
          </cell>
          <cell r="H35">
            <v>0</v>
          </cell>
          <cell r="I35" t="str">
            <v>N</v>
          </cell>
          <cell r="J35">
            <v>37.800000000000004</v>
          </cell>
          <cell r="K35">
            <v>9.3999999999999986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0.2</v>
          </cell>
        </row>
      </sheetData>
      <sheetData sheetId="11">
        <row r="5">
          <cell r="B5">
            <v>28.533333333333331</v>
          </cell>
          <cell r="C5">
            <v>35.700000000000003</v>
          </cell>
          <cell r="D5">
            <v>23</v>
          </cell>
          <cell r="E5">
            <v>72.75</v>
          </cell>
          <cell r="F5">
            <v>95</v>
          </cell>
          <cell r="G5">
            <v>38</v>
          </cell>
          <cell r="H5">
            <v>9.7200000000000006</v>
          </cell>
          <cell r="I5" t="str">
            <v>SE</v>
          </cell>
          <cell r="J5">
            <v>23.759999999999998</v>
          </cell>
          <cell r="K5">
            <v>0</v>
          </cell>
        </row>
        <row r="6">
          <cell r="B6">
            <v>27.575000000000003</v>
          </cell>
          <cell r="C6">
            <v>33</v>
          </cell>
          <cell r="D6">
            <v>22.6</v>
          </cell>
          <cell r="E6">
            <v>73.916666666666671</v>
          </cell>
          <cell r="F6">
            <v>93</v>
          </cell>
          <cell r="G6">
            <v>48</v>
          </cell>
          <cell r="H6">
            <v>12.24</v>
          </cell>
          <cell r="I6" t="str">
            <v>SE</v>
          </cell>
          <cell r="J6">
            <v>32.4</v>
          </cell>
          <cell r="K6">
            <v>2.8000000000000003</v>
          </cell>
        </row>
        <row r="7">
          <cell r="B7">
            <v>28.141666666666666</v>
          </cell>
          <cell r="C7">
            <v>33</v>
          </cell>
          <cell r="D7">
            <v>24.8</v>
          </cell>
          <cell r="E7">
            <v>76.333333333333329</v>
          </cell>
          <cell r="F7">
            <v>92</v>
          </cell>
          <cell r="G7">
            <v>56</v>
          </cell>
          <cell r="H7">
            <v>6.48</v>
          </cell>
          <cell r="I7" t="str">
            <v>SE</v>
          </cell>
          <cell r="J7">
            <v>16.920000000000002</v>
          </cell>
          <cell r="K7">
            <v>0</v>
          </cell>
        </row>
        <row r="8">
          <cell r="B8">
            <v>28.900000000000002</v>
          </cell>
          <cell r="C8">
            <v>35.6</v>
          </cell>
          <cell r="D8">
            <v>22.9</v>
          </cell>
          <cell r="E8">
            <v>71.625</v>
          </cell>
          <cell r="F8">
            <v>93</v>
          </cell>
          <cell r="G8">
            <v>44</v>
          </cell>
          <cell r="H8">
            <v>16.920000000000002</v>
          </cell>
          <cell r="I8" t="str">
            <v>N</v>
          </cell>
          <cell r="J8">
            <v>47.88</v>
          </cell>
          <cell r="K8">
            <v>0</v>
          </cell>
        </row>
        <row r="9">
          <cell r="B9">
            <v>23.404166666666665</v>
          </cell>
          <cell r="C9">
            <v>28.8</v>
          </cell>
          <cell r="D9">
            <v>21.1</v>
          </cell>
          <cell r="E9">
            <v>84.166666666666671</v>
          </cell>
          <cell r="F9">
            <v>94</v>
          </cell>
          <cell r="G9">
            <v>63</v>
          </cell>
          <cell r="H9">
            <v>13.32</v>
          </cell>
          <cell r="I9" t="str">
            <v>L</v>
          </cell>
          <cell r="J9">
            <v>38.159999999999997</v>
          </cell>
          <cell r="K9">
            <v>14.6</v>
          </cell>
        </row>
        <row r="10">
          <cell r="B10">
            <v>24.145833333333332</v>
          </cell>
          <cell r="C10">
            <v>29.7</v>
          </cell>
          <cell r="D10">
            <v>21.6</v>
          </cell>
          <cell r="E10">
            <v>83.916666666666671</v>
          </cell>
          <cell r="F10">
            <v>95</v>
          </cell>
          <cell r="G10">
            <v>59</v>
          </cell>
          <cell r="H10">
            <v>6.48</v>
          </cell>
          <cell r="I10" t="str">
            <v>NO</v>
          </cell>
          <cell r="J10">
            <v>26.64</v>
          </cell>
          <cell r="K10">
            <v>1.8</v>
          </cell>
        </row>
        <row r="11">
          <cell r="B11">
            <v>25.679166666666671</v>
          </cell>
          <cell r="C11">
            <v>31.6</v>
          </cell>
          <cell r="D11">
            <v>21.7</v>
          </cell>
          <cell r="E11">
            <v>79.208333333333329</v>
          </cell>
          <cell r="F11">
            <v>95</v>
          </cell>
          <cell r="G11">
            <v>52</v>
          </cell>
          <cell r="H11">
            <v>6.84</v>
          </cell>
          <cell r="I11" t="str">
            <v>N</v>
          </cell>
          <cell r="J11">
            <v>19.079999999999998</v>
          </cell>
          <cell r="K11">
            <v>0.2</v>
          </cell>
        </row>
        <row r="12">
          <cell r="B12">
            <v>28.000000000000004</v>
          </cell>
          <cell r="C12">
            <v>35</v>
          </cell>
          <cell r="D12">
            <v>22.1</v>
          </cell>
          <cell r="E12">
            <v>73.916666666666671</v>
          </cell>
          <cell r="F12">
            <v>96</v>
          </cell>
          <cell r="G12">
            <v>44</v>
          </cell>
          <cell r="H12">
            <v>12.24</v>
          </cell>
          <cell r="I12" t="str">
            <v>NO</v>
          </cell>
          <cell r="J12">
            <v>33.119999999999997</v>
          </cell>
          <cell r="K12">
            <v>0.2</v>
          </cell>
        </row>
        <row r="13">
          <cell r="B13">
            <v>28.470833333333328</v>
          </cell>
          <cell r="C13">
            <v>34</v>
          </cell>
          <cell r="D13">
            <v>24.9</v>
          </cell>
          <cell r="E13">
            <v>70.541666666666671</v>
          </cell>
          <cell r="F13">
            <v>88</v>
          </cell>
          <cell r="G13">
            <v>48</v>
          </cell>
          <cell r="H13">
            <v>16.920000000000002</v>
          </cell>
          <cell r="I13" t="str">
            <v>N</v>
          </cell>
          <cell r="J13">
            <v>34.92</v>
          </cell>
          <cell r="K13">
            <v>0</v>
          </cell>
        </row>
        <row r="14">
          <cell r="B14">
            <v>27.229166666666668</v>
          </cell>
          <cell r="C14">
            <v>32.1</v>
          </cell>
          <cell r="D14">
            <v>22.7</v>
          </cell>
          <cell r="E14">
            <v>76.5</v>
          </cell>
          <cell r="F14">
            <v>92</v>
          </cell>
          <cell r="G14">
            <v>58</v>
          </cell>
          <cell r="H14">
            <v>16.2</v>
          </cell>
          <cell r="I14" t="str">
            <v>N</v>
          </cell>
          <cell r="J14">
            <v>36</v>
          </cell>
          <cell r="K14">
            <v>2.2000000000000002</v>
          </cell>
        </row>
        <row r="15">
          <cell r="B15">
            <v>27.512500000000003</v>
          </cell>
          <cell r="C15">
            <v>34.700000000000003</v>
          </cell>
          <cell r="D15">
            <v>22.7</v>
          </cell>
          <cell r="E15">
            <v>77</v>
          </cell>
          <cell r="F15">
            <v>94</v>
          </cell>
          <cell r="G15">
            <v>46</v>
          </cell>
          <cell r="H15">
            <v>12.24</v>
          </cell>
          <cell r="I15" t="str">
            <v>N</v>
          </cell>
          <cell r="J15">
            <v>24.840000000000003</v>
          </cell>
          <cell r="K15">
            <v>0.60000000000000009</v>
          </cell>
        </row>
        <row r="16">
          <cell r="B16">
            <v>25.341666666666665</v>
          </cell>
          <cell r="C16">
            <v>34.1</v>
          </cell>
          <cell r="D16">
            <v>19.8</v>
          </cell>
          <cell r="E16">
            <v>78.625</v>
          </cell>
          <cell r="F16">
            <v>95</v>
          </cell>
          <cell r="G16">
            <v>51</v>
          </cell>
          <cell r="H16">
            <v>26.28</v>
          </cell>
          <cell r="I16" t="str">
            <v>SE</v>
          </cell>
          <cell r="J16">
            <v>59.4</v>
          </cell>
          <cell r="K16">
            <v>34.4</v>
          </cell>
        </row>
        <row r="17">
          <cell r="B17">
            <v>26.933333333333334</v>
          </cell>
          <cell r="C17">
            <v>35.4</v>
          </cell>
          <cell r="D17">
            <v>19.8</v>
          </cell>
          <cell r="E17">
            <v>72.166666666666671</v>
          </cell>
          <cell r="F17">
            <v>96</v>
          </cell>
          <cell r="G17">
            <v>44</v>
          </cell>
          <cell r="H17">
            <v>15.120000000000001</v>
          </cell>
          <cell r="I17" t="str">
            <v>N</v>
          </cell>
          <cell r="J17">
            <v>37.080000000000005</v>
          </cell>
          <cell r="K17">
            <v>0</v>
          </cell>
        </row>
        <row r="18">
          <cell r="B18">
            <v>30.429166666666671</v>
          </cell>
          <cell r="C18">
            <v>35.299999999999997</v>
          </cell>
          <cell r="D18">
            <v>24.7</v>
          </cell>
          <cell r="E18">
            <v>61.625</v>
          </cell>
          <cell r="F18">
            <v>85</v>
          </cell>
          <cell r="G18">
            <v>44</v>
          </cell>
          <cell r="H18">
            <v>18</v>
          </cell>
          <cell r="I18" t="str">
            <v>N</v>
          </cell>
          <cell r="J18">
            <v>41.04</v>
          </cell>
          <cell r="K18">
            <v>0.2</v>
          </cell>
        </row>
        <row r="19">
          <cell r="B19">
            <v>26.012499999999999</v>
          </cell>
          <cell r="C19">
            <v>30.4</v>
          </cell>
          <cell r="D19">
            <v>21.1</v>
          </cell>
          <cell r="E19">
            <v>78</v>
          </cell>
          <cell r="F19">
            <v>94</v>
          </cell>
          <cell r="G19">
            <v>52</v>
          </cell>
          <cell r="H19">
            <v>15.840000000000002</v>
          </cell>
          <cell r="I19" t="str">
            <v>N</v>
          </cell>
          <cell r="J19">
            <v>34.92</v>
          </cell>
          <cell r="K19">
            <v>8.7999999999999989</v>
          </cell>
        </row>
        <row r="20">
          <cell r="B20">
            <v>28.187499999999996</v>
          </cell>
          <cell r="C20">
            <v>35.799999999999997</v>
          </cell>
          <cell r="D20">
            <v>22.5</v>
          </cell>
          <cell r="E20">
            <v>72.041666666666671</v>
          </cell>
          <cell r="F20">
            <v>95</v>
          </cell>
          <cell r="G20">
            <v>37</v>
          </cell>
          <cell r="H20">
            <v>4.6800000000000006</v>
          </cell>
          <cell r="I20" t="str">
            <v>N</v>
          </cell>
          <cell r="J20">
            <v>17.28</v>
          </cell>
          <cell r="K20">
            <v>0</v>
          </cell>
        </row>
        <row r="21">
          <cell r="B21">
            <v>29.300000000000008</v>
          </cell>
          <cell r="C21">
            <v>35.9</v>
          </cell>
          <cell r="D21">
            <v>22.9</v>
          </cell>
          <cell r="E21">
            <v>66.833333333333329</v>
          </cell>
          <cell r="F21">
            <v>94</v>
          </cell>
          <cell r="G21">
            <v>40</v>
          </cell>
          <cell r="H21">
            <v>16.559999999999999</v>
          </cell>
          <cell r="I21" t="str">
            <v>N</v>
          </cell>
          <cell r="J21">
            <v>36.36</v>
          </cell>
          <cell r="K21">
            <v>1</v>
          </cell>
        </row>
        <row r="22">
          <cell r="B22">
            <v>30.304166666666664</v>
          </cell>
          <cell r="C22">
            <v>36.200000000000003</v>
          </cell>
          <cell r="D22">
            <v>24.9</v>
          </cell>
          <cell r="E22">
            <v>59.291666666666664</v>
          </cell>
          <cell r="F22">
            <v>84</v>
          </cell>
          <cell r="G22">
            <v>40</v>
          </cell>
          <cell r="H22">
            <v>16.2</v>
          </cell>
          <cell r="I22" t="str">
            <v>N</v>
          </cell>
          <cell r="J22">
            <v>40.32</v>
          </cell>
          <cell r="K22">
            <v>0.2</v>
          </cell>
        </row>
        <row r="23">
          <cell r="B23">
            <v>27.758333333333329</v>
          </cell>
          <cell r="C23">
            <v>34.700000000000003</v>
          </cell>
          <cell r="D23">
            <v>22.2</v>
          </cell>
          <cell r="E23">
            <v>72.166666666666671</v>
          </cell>
          <cell r="F23">
            <v>95</v>
          </cell>
          <cell r="G23">
            <v>50</v>
          </cell>
          <cell r="H23">
            <v>12.96</v>
          </cell>
          <cell r="I23" t="str">
            <v>N</v>
          </cell>
          <cell r="J23">
            <v>43.2</v>
          </cell>
          <cell r="K23">
            <v>22.599999999999998</v>
          </cell>
        </row>
        <row r="24">
          <cell r="B24">
            <v>26.508333333333329</v>
          </cell>
          <cell r="C24">
            <v>32</v>
          </cell>
          <cell r="D24">
            <v>22.6</v>
          </cell>
          <cell r="E24">
            <v>80.75</v>
          </cell>
          <cell r="F24">
            <v>95</v>
          </cell>
          <cell r="G24">
            <v>59</v>
          </cell>
          <cell r="H24">
            <v>7.5600000000000005</v>
          </cell>
          <cell r="I24" t="str">
            <v>N</v>
          </cell>
          <cell r="J24">
            <v>21.240000000000002</v>
          </cell>
          <cell r="K24">
            <v>1.5999999999999999</v>
          </cell>
        </row>
        <row r="25">
          <cell r="B25">
            <v>29.195833333333336</v>
          </cell>
          <cell r="C25">
            <v>35.299999999999997</v>
          </cell>
          <cell r="D25">
            <v>23.8</v>
          </cell>
          <cell r="E25">
            <v>71.458333333333329</v>
          </cell>
          <cell r="F25">
            <v>95</v>
          </cell>
          <cell r="G25">
            <v>41</v>
          </cell>
          <cell r="H25">
            <v>9.7200000000000006</v>
          </cell>
          <cell r="I25" t="str">
            <v>N</v>
          </cell>
          <cell r="J25">
            <v>29.16</v>
          </cell>
          <cell r="K25">
            <v>0</v>
          </cell>
        </row>
        <row r="26">
          <cell r="B26">
            <v>28.816666666666663</v>
          </cell>
          <cell r="C26">
            <v>35</v>
          </cell>
          <cell r="D26">
            <v>23.9</v>
          </cell>
          <cell r="E26">
            <v>71.166666666666671</v>
          </cell>
          <cell r="F26">
            <v>94</v>
          </cell>
          <cell r="G26">
            <v>43</v>
          </cell>
          <cell r="H26">
            <v>14.4</v>
          </cell>
          <cell r="I26" t="str">
            <v>N</v>
          </cell>
          <cell r="J26">
            <v>32.04</v>
          </cell>
          <cell r="K26">
            <v>0.2</v>
          </cell>
        </row>
        <row r="27">
          <cell r="B27">
            <v>30.129166666666663</v>
          </cell>
          <cell r="C27">
            <v>35.6</v>
          </cell>
          <cell r="D27">
            <v>26.3</v>
          </cell>
          <cell r="E27">
            <v>62.458333333333336</v>
          </cell>
          <cell r="F27">
            <v>82</v>
          </cell>
          <cell r="G27">
            <v>42</v>
          </cell>
          <cell r="H27">
            <v>16.920000000000002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29.504166666666674</v>
          </cell>
          <cell r="C28">
            <v>36.6</v>
          </cell>
          <cell r="D28">
            <v>24.9</v>
          </cell>
          <cell r="E28">
            <v>66.375</v>
          </cell>
          <cell r="F28">
            <v>90</v>
          </cell>
          <cell r="G28">
            <v>42</v>
          </cell>
          <cell r="H28">
            <v>16.559999999999999</v>
          </cell>
          <cell r="I28" t="str">
            <v>N</v>
          </cell>
          <cell r="J28">
            <v>45.36</v>
          </cell>
          <cell r="K28">
            <v>0.2</v>
          </cell>
        </row>
        <row r="29">
          <cell r="B29">
            <v>27.454166666666666</v>
          </cell>
          <cell r="C29">
            <v>35.200000000000003</v>
          </cell>
          <cell r="D29">
            <v>23.6</v>
          </cell>
          <cell r="E29">
            <v>78.416666666666671</v>
          </cell>
          <cell r="F29">
            <v>94</v>
          </cell>
          <cell r="G29">
            <v>43</v>
          </cell>
          <cell r="H29">
            <v>8.64</v>
          </cell>
          <cell r="I29" t="str">
            <v>N</v>
          </cell>
          <cell r="J29">
            <v>38.519999999999996</v>
          </cell>
          <cell r="K29">
            <v>1</v>
          </cell>
        </row>
        <row r="30">
          <cell r="B30">
            <v>26.9375</v>
          </cell>
          <cell r="C30">
            <v>33.6</v>
          </cell>
          <cell r="D30">
            <v>21.9</v>
          </cell>
          <cell r="E30">
            <v>75.333333333333329</v>
          </cell>
          <cell r="F30">
            <v>94</v>
          </cell>
          <cell r="G30">
            <v>46</v>
          </cell>
          <cell r="H30">
            <v>9</v>
          </cell>
          <cell r="I30" t="str">
            <v>N</v>
          </cell>
          <cell r="J30">
            <v>23.400000000000002</v>
          </cell>
          <cell r="K30">
            <v>8.9999999999999982</v>
          </cell>
        </row>
        <row r="31">
          <cell r="B31">
            <v>28.554166666666664</v>
          </cell>
          <cell r="C31">
            <v>35.1</v>
          </cell>
          <cell r="D31">
            <v>24.8</v>
          </cell>
          <cell r="E31">
            <v>74.083333333333329</v>
          </cell>
          <cell r="F31">
            <v>92</v>
          </cell>
          <cell r="G31">
            <v>48</v>
          </cell>
          <cell r="H31">
            <v>16.559999999999999</v>
          </cell>
          <cell r="I31" t="str">
            <v>N</v>
          </cell>
          <cell r="J31">
            <v>46.800000000000004</v>
          </cell>
          <cell r="K31">
            <v>0</v>
          </cell>
        </row>
        <row r="32">
          <cell r="B32">
            <v>29.191666666666663</v>
          </cell>
          <cell r="C32">
            <v>35.700000000000003</v>
          </cell>
          <cell r="D32">
            <v>24.6</v>
          </cell>
          <cell r="E32">
            <v>69.791666666666671</v>
          </cell>
          <cell r="F32">
            <v>92</v>
          </cell>
          <cell r="G32">
            <v>44</v>
          </cell>
          <cell r="H32">
            <v>13.68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27.783333333333331</v>
          </cell>
          <cell r="C33">
            <v>35.4</v>
          </cell>
          <cell r="D33">
            <v>24.7</v>
          </cell>
          <cell r="E33">
            <v>74.958333333333329</v>
          </cell>
          <cell r="F33">
            <v>89</v>
          </cell>
          <cell r="G33">
            <v>50</v>
          </cell>
          <cell r="H33">
            <v>22.68</v>
          </cell>
          <cell r="I33" t="str">
            <v>N</v>
          </cell>
          <cell r="J33">
            <v>55.080000000000005</v>
          </cell>
          <cell r="K33">
            <v>0.2</v>
          </cell>
        </row>
        <row r="34">
          <cell r="B34">
            <v>25.175000000000008</v>
          </cell>
          <cell r="C34">
            <v>29.1</v>
          </cell>
          <cell r="D34">
            <v>23.7</v>
          </cell>
          <cell r="E34">
            <v>86.666666666666671</v>
          </cell>
          <cell r="F34">
            <v>95</v>
          </cell>
          <cell r="G34">
            <v>75</v>
          </cell>
          <cell r="H34">
            <v>11.879999999999999</v>
          </cell>
          <cell r="I34" t="str">
            <v>N</v>
          </cell>
          <cell r="J34">
            <v>29.16</v>
          </cell>
          <cell r="K34">
            <v>55.000000000000007</v>
          </cell>
        </row>
        <row r="35">
          <cell r="B35">
            <v>27.866666666666664</v>
          </cell>
          <cell r="C35">
            <v>35</v>
          </cell>
          <cell r="D35">
            <v>23.9</v>
          </cell>
          <cell r="E35">
            <v>75.875</v>
          </cell>
          <cell r="F35">
            <v>95</v>
          </cell>
          <cell r="G35">
            <v>46</v>
          </cell>
          <cell r="H35">
            <v>14.76</v>
          </cell>
          <cell r="I35" t="str">
            <v>N</v>
          </cell>
          <cell r="J35">
            <v>37.800000000000004</v>
          </cell>
          <cell r="K35">
            <v>0.8</v>
          </cell>
        </row>
        <row r="36">
          <cell r="I36" t="str">
            <v>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K5">
            <v>68.8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2</v>
          </cell>
        </row>
      </sheetData>
      <sheetData sheetId="11">
        <row r="5">
          <cell r="B5">
            <v>28.412499999999998</v>
          </cell>
          <cell r="C5">
            <v>30.4</v>
          </cell>
          <cell r="D5">
            <v>25.4</v>
          </cell>
          <cell r="E5">
            <v>77.25</v>
          </cell>
          <cell r="F5">
            <v>100</v>
          </cell>
          <cell r="G5">
            <v>56</v>
          </cell>
          <cell r="H5">
            <v>13.32</v>
          </cell>
          <cell r="I5" t="str">
            <v>L</v>
          </cell>
          <cell r="J5">
            <v>28.44</v>
          </cell>
          <cell r="K5">
            <v>0</v>
          </cell>
        </row>
        <row r="6">
          <cell r="B6">
            <v>28.881818181818176</v>
          </cell>
          <cell r="C6">
            <v>31.8</v>
          </cell>
          <cell r="D6">
            <v>25.7</v>
          </cell>
          <cell r="E6">
            <v>74.454545454545453</v>
          </cell>
          <cell r="F6">
            <v>100</v>
          </cell>
          <cell r="G6">
            <v>53</v>
          </cell>
          <cell r="H6">
            <v>15.120000000000001</v>
          </cell>
          <cell r="I6" t="str">
            <v>N</v>
          </cell>
          <cell r="J6">
            <v>37.800000000000004</v>
          </cell>
          <cell r="K6">
            <v>0.2</v>
          </cell>
        </row>
        <row r="7">
          <cell r="B7">
            <v>26.816666666666663</v>
          </cell>
          <cell r="C7">
            <v>29.2</v>
          </cell>
          <cell r="D7">
            <v>25</v>
          </cell>
          <cell r="E7">
            <v>87.5</v>
          </cell>
          <cell r="F7">
            <v>100</v>
          </cell>
          <cell r="G7">
            <v>64</v>
          </cell>
          <cell r="H7">
            <v>19.079999999999998</v>
          </cell>
          <cell r="I7" t="str">
            <v>SE</v>
          </cell>
          <cell r="J7">
            <v>33.119999999999997</v>
          </cell>
          <cell r="K7">
            <v>23.6</v>
          </cell>
        </row>
        <row r="8">
          <cell r="B8">
            <v>29.916666666666668</v>
          </cell>
          <cell r="C8">
            <v>34.9</v>
          </cell>
          <cell r="D8">
            <v>23.9</v>
          </cell>
          <cell r="E8">
            <v>68</v>
          </cell>
          <cell r="F8">
            <v>100</v>
          </cell>
          <cell r="G8">
            <v>42</v>
          </cell>
          <cell r="H8">
            <v>19.440000000000001</v>
          </cell>
          <cell r="I8" t="str">
            <v>N</v>
          </cell>
          <cell r="J8">
            <v>28.8</v>
          </cell>
          <cell r="K8">
            <v>31.4</v>
          </cell>
        </row>
        <row r="9">
          <cell r="B9">
            <v>25.1</v>
          </cell>
          <cell r="C9">
            <v>28.2</v>
          </cell>
          <cell r="D9">
            <v>23</v>
          </cell>
          <cell r="E9">
            <v>88.111111111111114</v>
          </cell>
          <cell r="F9">
            <v>100</v>
          </cell>
          <cell r="G9">
            <v>64</v>
          </cell>
          <cell r="H9">
            <v>21.6</v>
          </cell>
          <cell r="I9" t="str">
            <v>SO</v>
          </cell>
          <cell r="J9">
            <v>41.04</v>
          </cell>
          <cell r="K9">
            <v>2.2000000000000002</v>
          </cell>
        </row>
        <row r="10">
          <cell r="B10">
            <v>26.514285714285712</v>
          </cell>
          <cell r="C10">
            <v>29</v>
          </cell>
          <cell r="D10">
            <v>23.7</v>
          </cell>
          <cell r="E10">
            <v>84.571428571428569</v>
          </cell>
          <cell r="F10">
            <v>100</v>
          </cell>
          <cell r="G10">
            <v>61</v>
          </cell>
          <cell r="H10">
            <v>12.96</v>
          </cell>
          <cell r="I10" t="str">
            <v>O</v>
          </cell>
          <cell r="J10">
            <v>25.56</v>
          </cell>
          <cell r="K10">
            <v>4.8</v>
          </cell>
        </row>
        <row r="11">
          <cell r="B11">
            <v>29.789999999999992</v>
          </cell>
          <cell r="C11">
            <v>32.9</v>
          </cell>
          <cell r="D11">
            <v>26.4</v>
          </cell>
          <cell r="E11">
            <v>61.7</v>
          </cell>
          <cell r="F11">
            <v>96</v>
          </cell>
          <cell r="G11">
            <v>44</v>
          </cell>
          <cell r="H11">
            <v>9.3600000000000012</v>
          </cell>
          <cell r="I11" t="str">
            <v>O</v>
          </cell>
          <cell r="J11">
            <v>25.56</v>
          </cell>
          <cell r="K11">
            <v>0</v>
          </cell>
        </row>
        <row r="12">
          <cell r="B12">
            <v>28.3</v>
          </cell>
          <cell r="C12">
            <v>33.5</v>
          </cell>
          <cell r="D12">
            <v>24.9</v>
          </cell>
          <cell r="E12">
            <v>81.166666666666671</v>
          </cell>
          <cell r="F12">
            <v>100</v>
          </cell>
          <cell r="G12">
            <v>55</v>
          </cell>
          <cell r="H12">
            <v>16.559999999999999</v>
          </cell>
          <cell r="I12" t="str">
            <v>NE</v>
          </cell>
          <cell r="J12">
            <v>32.4</v>
          </cell>
          <cell r="K12">
            <v>0.2</v>
          </cell>
        </row>
        <row r="13">
          <cell r="B13">
            <v>31.428571428571427</v>
          </cell>
          <cell r="C13">
            <v>33.5</v>
          </cell>
          <cell r="D13">
            <v>28.5</v>
          </cell>
          <cell r="E13">
            <v>59.142857142857146</v>
          </cell>
          <cell r="F13">
            <v>74</v>
          </cell>
          <cell r="G13">
            <v>50</v>
          </cell>
          <cell r="H13">
            <v>14.04</v>
          </cell>
          <cell r="I13" t="str">
            <v>NO</v>
          </cell>
          <cell r="J13">
            <v>29.880000000000003</v>
          </cell>
          <cell r="K13">
            <v>0</v>
          </cell>
        </row>
        <row r="14">
          <cell r="B14">
            <v>26.241666666666671</v>
          </cell>
          <cell r="C14">
            <v>29</v>
          </cell>
          <cell r="D14">
            <v>23.6</v>
          </cell>
          <cell r="E14">
            <v>84.75</v>
          </cell>
          <cell r="F14">
            <v>100</v>
          </cell>
          <cell r="G14">
            <v>67</v>
          </cell>
          <cell r="H14">
            <v>14.04</v>
          </cell>
          <cell r="I14" t="str">
            <v>NO</v>
          </cell>
          <cell r="J14">
            <v>29.52</v>
          </cell>
          <cell r="K14">
            <v>4.4000000000000004</v>
          </cell>
        </row>
        <row r="15">
          <cell r="B15">
            <v>24.5</v>
          </cell>
          <cell r="C15">
            <v>26.1</v>
          </cell>
          <cell r="D15">
            <v>23.5</v>
          </cell>
          <cell r="E15">
            <v>97</v>
          </cell>
          <cell r="F15">
            <v>100</v>
          </cell>
          <cell r="G15">
            <v>78</v>
          </cell>
          <cell r="H15">
            <v>10.8</v>
          </cell>
          <cell r="I15" t="str">
            <v>N</v>
          </cell>
          <cell r="J15">
            <v>29.52</v>
          </cell>
          <cell r="K15">
            <v>1.2</v>
          </cell>
        </row>
        <row r="16">
          <cell r="B16">
            <v>23.933333333333337</v>
          </cell>
          <cell r="C16">
            <v>24.7</v>
          </cell>
          <cell r="D16">
            <v>22.3</v>
          </cell>
          <cell r="E16">
            <v>89.666666666666671</v>
          </cell>
          <cell r="F16">
            <v>100</v>
          </cell>
          <cell r="G16">
            <v>74</v>
          </cell>
          <cell r="H16">
            <v>16.2</v>
          </cell>
          <cell r="I16" t="str">
            <v>N</v>
          </cell>
          <cell r="J16">
            <v>33.840000000000003</v>
          </cell>
          <cell r="K16">
            <v>1</v>
          </cell>
        </row>
        <row r="17">
          <cell r="B17">
            <v>29.74285714285714</v>
          </cell>
          <cell r="C17">
            <v>33.6</v>
          </cell>
          <cell r="D17">
            <v>23.9</v>
          </cell>
          <cell r="E17">
            <v>66.571428571428569</v>
          </cell>
          <cell r="F17">
            <v>100</v>
          </cell>
          <cell r="G17">
            <v>52</v>
          </cell>
          <cell r="H17">
            <v>20.16</v>
          </cell>
          <cell r="I17" t="str">
            <v>N</v>
          </cell>
          <cell r="J17">
            <v>45</v>
          </cell>
          <cell r="K17">
            <v>0.2</v>
          </cell>
        </row>
        <row r="18">
          <cell r="B18">
            <v>31.377777777777776</v>
          </cell>
          <cell r="C18">
            <v>35.1</v>
          </cell>
          <cell r="D18">
            <v>23.9</v>
          </cell>
          <cell r="E18">
            <v>52.888888888888886</v>
          </cell>
          <cell r="F18">
            <v>100</v>
          </cell>
          <cell r="G18">
            <v>36</v>
          </cell>
          <cell r="H18">
            <v>18</v>
          </cell>
          <cell r="I18" t="str">
            <v>N</v>
          </cell>
          <cell r="J18">
            <v>32.4</v>
          </cell>
          <cell r="K18">
            <v>0</v>
          </cell>
        </row>
        <row r="19">
          <cell r="B19">
            <v>27.466666666666669</v>
          </cell>
          <cell r="C19">
            <v>29.7</v>
          </cell>
          <cell r="D19">
            <v>24.6</v>
          </cell>
          <cell r="E19">
            <v>79.833333333333329</v>
          </cell>
          <cell r="F19">
            <v>100</v>
          </cell>
          <cell r="G19">
            <v>52</v>
          </cell>
          <cell r="H19">
            <v>18.36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29.537500000000001</v>
          </cell>
          <cell r="C20">
            <v>32.1</v>
          </cell>
          <cell r="D20">
            <v>24.8</v>
          </cell>
          <cell r="E20">
            <v>67.857142857142861</v>
          </cell>
          <cell r="F20">
            <v>100</v>
          </cell>
          <cell r="G20">
            <v>57</v>
          </cell>
          <cell r="H20">
            <v>16.920000000000002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32.466666666666661</v>
          </cell>
          <cell r="C21">
            <v>34.799999999999997</v>
          </cell>
          <cell r="D21">
            <v>27.8</v>
          </cell>
          <cell r="E21">
            <v>54.333333333333336</v>
          </cell>
          <cell r="F21">
            <v>73</v>
          </cell>
          <cell r="G21">
            <v>43</v>
          </cell>
          <cell r="H21">
            <v>15.120000000000001</v>
          </cell>
          <cell r="I21" t="str">
            <v>N</v>
          </cell>
          <cell r="J21">
            <v>37.080000000000005</v>
          </cell>
          <cell r="K21">
            <v>0</v>
          </cell>
        </row>
        <row r="22">
          <cell r="B22">
            <v>33.342857142857142</v>
          </cell>
          <cell r="C22">
            <v>35.700000000000003</v>
          </cell>
          <cell r="D22">
            <v>30.2</v>
          </cell>
          <cell r="E22">
            <v>47</v>
          </cell>
          <cell r="F22">
            <v>57</v>
          </cell>
          <cell r="G22">
            <v>37</v>
          </cell>
          <cell r="H22">
            <v>18.720000000000002</v>
          </cell>
          <cell r="I22" t="str">
            <v>N</v>
          </cell>
          <cell r="J22">
            <v>35.64</v>
          </cell>
          <cell r="K22">
            <v>0</v>
          </cell>
        </row>
        <row r="23">
          <cell r="B23">
            <v>30.52</v>
          </cell>
          <cell r="C23">
            <v>33.9</v>
          </cell>
          <cell r="D23">
            <v>26.9</v>
          </cell>
          <cell r="E23">
            <v>62.8</v>
          </cell>
          <cell r="F23">
            <v>78</v>
          </cell>
          <cell r="G23">
            <v>49</v>
          </cell>
          <cell r="H23">
            <v>8.64</v>
          </cell>
          <cell r="I23" t="str">
            <v>NE</v>
          </cell>
          <cell r="J23">
            <v>31.680000000000003</v>
          </cell>
          <cell r="K23">
            <v>0</v>
          </cell>
        </row>
        <row r="24">
          <cell r="B24">
            <v>26.499999999999993</v>
          </cell>
          <cell r="C24">
            <v>30.3</v>
          </cell>
          <cell r="D24">
            <v>22.6</v>
          </cell>
          <cell r="E24">
            <v>85.75</v>
          </cell>
          <cell r="F24">
            <v>100</v>
          </cell>
          <cell r="G24">
            <v>62</v>
          </cell>
          <cell r="H24">
            <v>14.4</v>
          </cell>
          <cell r="I24" t="str">
            <v>L</v>
          </cell>
          <cell r="J24">
            <v>20.88</v>
          </cell>
          <cell r="K24">
            <v>0</v>
          </cell>
        </row>
        <row r="25">
          <cell r="B25">
            <v>30.933333333333334</v>
          </cell>
          <cell r="C25">
            <v>32.799999999999997</v>
          </cell>
          <cell r="D25">
            <v>28.2</v>
          </cell>
          <cell r="E25">
            <v>61.333333333333336</v>
          </cell>
          <cell r="F25">
            <v>77</v>
          </cell>
          <cell r="G25">
            <v>52</v>
          </cell>
          <cell r="H25">
            <v>19.079999999999998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32.9</v>
          </cell>
          <cell r="C26">
            <v>34.200000000000003</v>
          </cell>
          <cell r="D26">
            <v>30.4</v>
          </cell>
          <cell r="E26">
            <v>58.333333333333336</v>
          </cell>
          <cell r="F26">
            <v>70</v>
          </cell>
          <cell r="G26">
            <v>53</v>
          </cell>
          <cell r="H26">
            <v>15.48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32.78</v>
          </cell>
          <cell r="C27">
            <v>34.799999999999997</v>
          </cell>
          <cell r="D27">
            <v>30.1</v>
          </cell>
          <cell r="E27">
            <v>55.6</v>
          </cell>
          <cell r="F27">
            <v>71</v>
          </cell>
          <cell r="G27">
            <v>45</v>
          </cell>
          <cell r="H27">
            <v>14.76</v>
          </cell>
          <cell r="I27" t="str">
            <v>NO</v>
          </cell>
          <cell r="J27">
            <v>32.76</v>
          </cell>
          <cell r="K27">
            <v>0</v>
          </cell>
        </row>
        <row r="28">
          <cell r="B28">
            <v>31.45</v>
          </cell>
          <cell r="C28">
            <v>32.6</v>
          </cell>
          <cell r="D28">
            <v>28.5</v>
          </cell>
          <cell r="E28">
            <v>67</v>
          </cell>
          <cell r="F28">
            <v>95</v>
          </cell>
          <cell r="G28">
            <v>61</v>
          </cell>
          <cell r="H28">
            <v>11.520000000000001</v>
          </cell>
          <cell r="I28" t="str">
            <v>N</v>
          </cell>
          <cell r="J28">
            <v>26.28</v>
          </cell>
          <cell r="K28">
            <v>0</v>
          </cell>
        </row>
        <row r="29">
          <cell r="B29">
            <v>30.216666666666669</v>
          </cell>
          <cell r="C29">
            <v>33.700000000000003</v>
          </cell>
          <cell r="D29">
            <v>26.9</v>
          </cell>
          <cell r="E29">
            <v>68</v>
          </cell>
          <cell r="F29">
            <v>100</v>
          </cell>
          <cell r="G29">
            <v>51</v>
          </cell>
          <cell r="H29">
            <v>6.84</v>
          </cell>
          <cell r="I29" t="str">
            <v>O</v>
          </cell>
          <cell r="J29">
            <v>24.48</v>
          </cell>
          <cell r="K29">
            <v>0</v>
          </cell>
        </row>
        <row r="30">
          <cell r="B30">
            <v>28.533333333333331</v>
          </cell>
          <cell r="C30">
            <v>30.7</v>
          </cell>
          <cell r="D30">
            <v>26</v>
          </cell>
          <cell r="E30">
            <v>74.666666666666671</v>
          </cell>
          <cell r="F30">
            <v>100</v>
          </cell>
          <cell r="G30">
            <v>65</v>
          </cell>
          <cell r="H30">
            <v>8.2799999999999994</v>
          </cell>
          <cell r="I30" t="str">
            <v>L</v>
          </cell>
          <cell r="J30">
            <v>23.400000000000002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K5">
            <v>0</v>
          </cell>
        </row>
      </sheetData>
      <sheetData sheetId="11">
        <row r="5">
          <cell r="B5">
            <v>26.395833333333332</v>
          </cell>
          <cell r="C5">
            <v>34</v>
          </cell>
          <cell r="D5">
            <v>21.1</v>
          </cell>
          <cell r="E5">
            <v>78.166666666666671</v>
          </cell>
          <cell r="F5">
            <v>95</v>
          </cell>
          <cell r="G5">
            <v>45</v>
          </cell>
          <cell r="H5">
            <v>13.32</v>
          </cell>
          <cell r="I5" t="str">
            <v>N</v>
          </cell>
          <cell r="J5">
            <v>26.28</v>
          </cell>
          <cell r="K5">
            <v>0</v>
          </cell>
        </row>
        <row r="6">
          <cell r="B6">
            <v>25.291666666666661</v>
          </cell>
          <cell r="C6">
            <v>32.4</v>
          </cell>
          <cell r="D6">
            <v>21.7</v>
          </cell>
          <cell r="E6">
            <v>83.125</v>
          </cell>
          <cell r="F6">
            <v>94</v>
          </cell>
          <cell r="G6">
            <v>55</v>
          </cell>
          <cell r="H6">
            <v>12.6</v>
          </cell>
          <cell r="I6" t="str">
            <v>NE</v>
          </cell>
          <cell r="J6">
            <v>46.800000000000004</v>
          </cell>
          <cell r="K6">
            <v>23.6</v>
          </cell>
        </row>
        <row r="7">
          <cell r="B7">
            <v>25.533333333333328</v>
          </cell>
          <cell r="C7">
            <v>32.1</v>
          </cell>
          <cell r="D7">
            <v>19.8</v>
          </cell>
          <cell r="E7">
            <v>80.458333333333329</v>
          </cell>
          <cell r="F7">
            <v>95</v>
          </cell>
          <cell r="G7">
            <v>57</v>
          </cell>
          <cell r="H7">
            <v>15.840000000000002</v>
          </cell>
          <cell r="I7" t="str">
            <v>NE</v>
          </cell>
          <cell r="J7">
            <v>52.2</v>
          </cell>
          <cell r="K7">
            <v>21.4</v>
          </cell>
        </row>
        <row r="8">
          <cell r="B8">
            <v>25.925000000000008</v>
          </cell>
          <cell r="C8">
            <v>33.5</v>
          </cell>
          <cell r="D8">
            <v>21.5</v>
          </cell>
          <cell r="E8">
            <v>80.041666666666671</v>
          </cell>
          <cell r="F8">
            <v>88</v>
          </cell>
          <cell r="G8">
            <v>57</v>
          </cell>
          <cell r="H8">
            <v>37.440000000000005</v>
          </cell>
          <cell r="I8" t="str">
            <v>NE</v>
          </cell>
          <cell r="J8">
            <v>76.680000000000007</v>
          </cell>
          <cell r="K8">
            <v>2</v>
          </cell>
        </row>
        <row r="9">
          <cell r="B9">
            <v>21.383333333333336</v>
          </cell>
          <cell r="C9">
            <v>22.1</v>
          </cell>
          <cell r="D9">
            <v>20.8</v>
          </cell>
          <cell r="E9">
            <v>91.625</v>
          </cell>
          <cell r="F9">
            <v>95</v>
          </cell>
          <cell r="G9">
            <v>83</v>
          </cell>
          <cell r="H9">
            <v>18.36</v>
          </cell>
          <cell r="I9" t="str">
            <v>NE</v>
          </cell>
          <cell r="J9">
            <v>42.84</v>
          </cell>
          <cell r="K9">
            <v>68.400000000000006</v>
          </cell>
        </row>
        <row r="10">
          <cell r="B10">
            <v>23.870833333333334</v>
          </cell>
          <cell r="C10">
            <v>30.5</v>
          </cell>
          <cell r="D10">
            <v>19.7</v>
          </cell>
          <cell r="E10">
            <v>83.166666666666671</v>
          </cell>
          <cell r="F10">
            <v>96</v>
          </cell>
          <cell r="G10">
            <v>56</v>
          </cell>
          <cell r="H10">
            <v>11.879999999999999</v>
          </cell>
          <cell r="I10" t="str">
            <v>NE</v>
          </cell>
          <cell r="J10">
            <v>25.2</v>
          </cell>
          <cell r="K10">
            <v>1.7999999999999998</v>
          </cell>
        </row>
        <row r="11">
          <cell r="B11">
            <v>25.895833333333332</v>
          </cell>
          <cell r="C11">
            <v>32.6</v>
          </cell>
          <cell r="D11">
            <v>19.8</v>
          </cell>
          <cell r="E11">
            <v>75.458333333333329</v>
          </cell>
          <cell r="F11">
            <v>96</v>
          </cell>
          <cell r="G11">
            <v>48</v>
          </cell>
          <cell r="H11">
            <v>7.9200000000000008</v>
          </cell>
          <cell r="I11" t="str">
            <v>NE</v>
          </cell>
          <cell r="J11">
            <v>18.36</v>
          </cell>
          <cell r="K11">
            <v>0</v>
          </cell>
        </row>
        <row r="12">
          <cell r="B12">
            <v>27.137500000000006</v>
          </cell>
          <cell r="C12">
            <v>35</v>
          </cell>
          <cell r="D12">
            <v>20.9</v>
          </cell>
          <cell r="E12">
            <v>76.708333333333329</v>
          </cell>
          <cell r="F12">
            <v>96</v>
          </cell>
          <cell r="G12">
            <v>46</v>
          </cell>
          <cell r="H12">
            <v>13.32</v>
          </cell>
          <cell r="I12" t="str">
            <v>N</v>
          </cell>
          <cell r="J12">
            <v>29.16</v>
          </cell>
          <cell r="K12">
            <v>0.2</v>
          </cell>
        </row>
        <row r="13">
          <cell r="B13">
            <v>29.025000000000002</v>
          </cell>
          <cell r="C13">
            <v>35.1</v>
          </cell>
          <cell r="D13">
            <v>24.4</v>
          </cell>
          <cell r="E13">
            <v>67.958333333333329</v>
          </cell>
          <cell r="F13">
            <v>85</v>
          </cell>
          <cell r="G13">
            <v>43</v>
          </cell>
          <cell r="H13">
            <v>21.240000000000002</v>
          </cell>
          <cell r="I13" t="str">
            <v>N</v>
          </cell>
          <cell r="J13">
            <v>42.84</v>
          </cell>
          <cell r="K13">
            <v>0</v>
          </cell>
        </row>
        <row r="14">
          <cell r="B14">
            <v>24.700000000000003</v>
          </cell>
          <cell r="C14">
            <v>29.3</v>
          </cell>
          <cell r="D14">
            <v>19.7</v>
          </cell>
          <cell r="E14">
            <v>82.291666666666671</v>
          </cell>
          <cell r="F14">
            <v>95</v>
          </cell>
          <cell r="G14">
            <v>64</v>
          </cell>
          <cell r="H14">
            <v>19.8</v>
          </cell>
          <cell r="I14" t="str">
            <v>N</v>
          </cell>
          <cell r="J14">
            <v>45.72</v>
          </cell>
          <cell r="K14">
            <v>49.4</v>
          </cell>
        </row>
        <row r="15">
          <cell r="B15">
            <v>26.587500000000002</v>
          </cell>
          <cell r="C15">
            <v>34.4</v>
          </cell>
          <cell r="D15">
            <v>21.3</v>
          </cell>
          <cell r="E15">
            <v>79.208333333333329</v>
          </cell>
          <cell r="F15">
            <v>95</v>
          </cell>
          <cell r="G15">
            <v>50</v>
          </cell>
          <cell r="H15">
            <v>16.920000000000002</v>
          </cell>
          <cell r="I15" t="str">
            <v>N</v>
          </cell>
          <cell r="J15">
            <v>41.4</v>
          </cell>
          <cell r="K15">
            <v>8.8000000000000007</v>
          </cell>
        </row>
        <row r="16">
          <cell r="B16">
            <v>24.591666666666665</v>
          </cell>
          <cell r="C16">
            <v>28.7</v>
          </cell>
          <cell r="D16">
            <v>19.600000000000001</v>
          </cell>
          <cell r="E16">
            <v>79.5</v>
          </cell>
          <cell r="F16">
            <v>94</v>
          </cell>
          <cell r="G16">
            <v>63</v>
          </cell>
          <cell r="H16">
            <v>18.720000000000002</v>
          </cell>
          <cell r="I16" t="str">
            <v>N</v>
          </cell>
          <cell r="J16">
            <v>41.76</v>
          </cell>
          <cell r="K16">
            <v>12.399999999999999</v>
          </cell>
        </row>
        <row r="17">
          <cell r="B17">
            <v>27.258333333333336</v>
          </cell>
          <cell r="C17">
            <v>35.299999999999997</v>
          </cell>
          <cell r="D17">
            <v>21.2</v>
          </cell>
          <cell r="E17">
            <v>69.458333333333329</v>
          </cell>
          <cell r="F17">
            <v>86</v>
          </cell>
          <cell r="G17">
            <v>47</v>
          </cell>
          <cell r="H17">
            <v>18.720000000000002</v>
          </cell>
          <cell r="I17" t="str">
            <v>N</v>
          </cell>
          <cell r="J17">
            <v>40.680000000000007</v>
          </cell>
          <cell r="K17">
            <v>0</v>
          </cell>
        </row>
        <row r="18">
          <cell r="B18">
            <v>30.525000000000006</v>
          </cell>
          <cell r="C18">
            <v>35.700000000000003</v>
          </cell>
          <cell r="D18">
            <v>26.1</v>
          </cell>
          <cell r="E18">
            <v>61.541666666666664</v>
          </cell>
          <cell r="F18">
            <v>79</v>
          </cell>
          <cell r="G18">
            <v>41</v>
          </cell>
          <cell r="H18">
            <v>24.12</v>
          </cell>
          <cell r="I18" t="str">
            <v>N</v>
          </cell>
          <cell r="J18">
            <v>54</v>
          </cell>
          <cell r="K18">
            <v>0</v>
          </cell>
        </row>
        <row r="19">
          <cell r="B19">
            <v>25.691666666666666</v>
          </cell>
          <cell r="C19">
            <v>30.6</v>
          </cell>
          <cell r="D19">
            <v>20.100000000000001</v>
          </cell>
          <cell r="E19">
            <v>77</v>
          </cell>
          <cell r="F19">
            <v>94</v>
          </cell>
          <cell r="G19">
            <v>56</v>
          </cell>
          <cell r="H19">
            <v>29.16</v>
          </cell>
          <cell r="I19" t="str">
            <v>N</v>
          </cell>
          <cell r="J19">
            <v>57.24</v>
          </cell>
          <cell r="K19">
            <v>23</v>
          </cell>
        </row>
        <row r="20">
          <cell r="B20">
            <v>27.716666666666665</v>
          </cell>
          <cell r="C20">
            <v>35.1</v>
          </cell>
          <cell r="D20">
            <v>21.9</v>
          </cell>
          <cell r="E20">
            <v>73.291666666666671</v>
          </cell>
          <cell r="F20">
            <v>95</v>
          </cell>
          <cell r="G20">
            <v>43</v>
          </cell>
          <cell r="H20">
            <v>6.12</v>
          </cell>
          <cell r="I20" t="str">
            <v>N</v>
          </cell>
          <cell r="J20">
            <v>17.28</v>
          </cell>
          <cell r="K20">
            <v>1.2</v>
          </cell>
        </row>
        <row r="21">
          <cell r="B21">
            <v>28.979166666666668</v>
          </cell>
          <cell r="C21">
            <v>35.5</v>
          </cell>
          <cell r="D21">
            <v>23.5</v>
          </cell>
          <cell r="E21">
            <v>68.125</v>
          </cell>
          <cell r="F21">
            <v>90</v>
          </cell>
          <cell r="G21">
            <v>43</v>
          </cell>
          <cell r="H21">
            <v>18.36</v>
          </cell>
          <cell r="I21" t="str">
            <v>N</v>
          </cell>
          <cell r="J21">
            <v>41.4</v>
          </cell>
          <cell r="K21">
            <v>0</v>
          </cell>
        </row>
        <row r="22">
          <cell r="B22">
            <v>29.6875</v>
          </cell>
          <cell r="C22">
            <v>35.799999999999997</v>
          </cell>
          <cell r="D22">
            <v>24.5</v>
          </cell>
          <cell r="E22">
            <v>63.25</v>
          </cell>
          <cell r="F22">
            <v>83</v>
          </cell>
          <cell r="G22">
            <v>38</v>
          </cell>
          <cell r="H22">
            <v>22.68</v>
          </cell>
          <cell r="I22" t="str">
            <v>N</v>
          </cell>
          <cell r="J22">
            <v>47.88</v>
          </cell>
          <cell r="K22">
            <v>0</v>
          </cell>
        </row>
        <row r="23">
          <cell r="B23">
            <v>26.783333333333328</v>
          </cell>
          <cell r="C23">
            <v>32.700000000000003</v>
          </cell>
          <cell r="D23">
            <v>21.5</v>
          </cell>
          <cell r="E23">
            <v>76.25</v>
          </cell>
          <cell r="F23">
            <v>94</v>
          </cell>
          <cell r="G23">
            <v>54</v>
          </cell>
          <cell r="H23">
            <v>13.32</v>
          </cell>
          <cell r="I23" t="str">
            <v>N</v>
          </cell>
          <cell r="J23">
            <v>45</v>
          </cell>
          <cell r="K23">
            <v>33.400000000000006</v>
          </cell>
        </row>
        <row r="24">
          <cell r="B24">
            <v>25.879166666666666</v>
          </cell>
          <cell r="C24">
            <v>32.200000000000003</v>
          </cell>
          <cell r="D24">
            <v>21.7</v>
          </cell>
          <cell r="E24">
            <v>80.75</v>
          </cell>
          <cell r="F24">
            <v>94</v>
          </cell>
          <cell r="G24">
            <v>56</v>
          </cell>
          <cell r="H24">
            <v>12.24</v>
          </cell>
          <cell r="I24" t="str">
            <v>N</v>
          </cell>
          <cell r="J24">
            <v>23.040000000000003</v>
          </cell>
          <cell r="K24">
            <v>3.8</v>
          </cell>
        </row>
        <row r="25">
          <cell r="B25">
            <v>27.979166666666661</v>
          </cell>
          <cell r="C25">
            <v>34.6</v>
          </cell>
          <cell r="D25">
            <v>23</v>
          </cell>
          <cell r="E25">
            <v>75.833333333333329</v>
          </cell>
          <cell r="F25">
            <v>94</v>
          </cell>
          <cell r="G25">
            <v>49</v>
          </cell>
          <cell r="H25">
            <v>13.68</v>
          </cell>
          <cell r="I25" t="str">
            <v>N</v>
          </cell>
          <cell r="J25">
            <v>29.16</v>
          </cell>
          <cell r="K25">
            <v>0</v>
          </cell>
        </row>
        <row r="26">
          <cell r="B26">
            <v>29.162499999999998</v>
          </cell>
          <cell r="C26">
            <v>36.200000000000003</v>
          </cell>
          <cell r="D26">
            <v>23.8</v>
          </cell>
          <cell r="E26">
            <v>67.833333333333329</v>
          </cell>
          <cell r="F26">
            <v>89</v>
          </cell>
          <cell r="G26">
            <v>41</v>
          </cell>
          <cell r="H26">
            <v>18.36</v>
          </cell>
          <cell r="I26" t="str">
            <v>N</v>
          </cell>
          <cell r="J26">
            <v>38.880000000000003</v>
          </cell>
          <cell r="K26">
            <v>0</v>
          </cell>
        </row>
        <row r="27">
          <cell r="B27">
            <v>29.212500000000002</v>
          </cell>
          <cell r="C27">
            <v>35</v>
          </cell>
          <cell r="D27">
            <v>24.9</v>
          </cell>
          <cell r="E27">
            <v>68.083333333333329</v>
          </cell>
          <cell r="F27">
            <v>84</v>
          </cell>
          <cell r="G27">
            <v>47</v>
          </cell>
          <cell r="H27">
            <v>17.28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27.05</v>
          </cell>
          <cell r="C28">
            <v>34.799999999999997</v>
          </cell>
          <cell r="D28">
            <v>22.9</v>
          </cell>
          <cell r="E28">
            <v>77.541666666666671</v>
          </cell>
          <cell r="F28">
            <v>94</v>
          </cell>
          <cell r="G28">
            <v>47</v>
          </cell>
          <cell r="H28">
            <v>14.04</v>
          </cell>
          <cell r="I28" t="str">
            <v>N</v>
          </cell>
          <cell r="J28">
            <v>33.840000000000003</v>
          </cell>
          <cell r="K28">
            <v>8.1999999999999993</v>
          </cell>
        </row>
        <row r="29">
          <cell r="B29">
            <v>26.845833333333331</v>
          </cell>
          <cell r="C29">
            <v>33.700000000000003</v>
          </cell>
          <cell r="D29">
            <v>23.1</v>
          </cell>
          <cell r="E29">
            <v>80.25</v>
          </cell>
          <cell r="F29">
            <v>95</v>
          </cell>
          <cell r="G29">
            <v>51</v>
          </cell>
          <cell r="H29">
            <v>14.04</v>
          </cell>
          <cell r="I29" t="str">
            <v>N</v>
          </cell>
          <cell r="J29">
            <v>30.6</v>
          </cell>
          <cell r="K29">
            <v>0.2</v>
          </cell>
        </row>
        <row r="30">
          <cell r="B30">
            <v>27.454166666666669</v>
          </cell>
          <cell r="C30">
            <v>34.200000000000003</v>
          </cell>
          <cell r="D30">
            <v>23.3</v>
          </cell>
          <cell r="E30">
            <v>74.791666666666671</v>
          </cell>
          <cell r="F30">
            <v>93</v>
          </cell>
          <cell r="G30">
            <v>44</v>
          </cell>
          <cell r="H30">
            <v>15.48</v>
          </cell>
          <cell r="I30" t="str">
            <v>N</v>
          </cell>
          <cell r="J30">
            <v>29.880000000000003</v>
          </cell>
          <cell r="K30">
            <v>0.8</v>
          </cell>
        </row>
        <row r="31">
          <cell r="B31">
            <v>26.429166666666671</v>
          </cell>
          <cell r="C31">
            <v>32.200000000000003</v>
          </cell>
          <cell r="D31">
            <v>24.2</v>
          </cell>
          <cell r="E31">
            <v>83.25</v>
          </cell>
          <cell r="F31">
            <v>92</v>
          </cell>
          <cell r="G31">
            <v>59</v>
          </cell>
          <cell r="H31">
            <v>13.68</v>
          </cell>
          <cell r="I31" t="str">
            <v>N</v>
          </cell>
          <cell r="J31">
            <v>26.28</v>
          </cell>
          <cell r="K31">
            <v>3.8000000000000003</v>
          </cell>
        </row>
        <row r="32">
          <cell r="B32">
            <v>27.99166666666666</v>
          </cell>
          <cell r="C32">
            <v>34.700000000000003</v>
          </cell>
          <cell r="D32">
            <v>23.6</v>
          </cell>
          <cell r="E32">
            <v>75.541666666666671</v>
          </cell>
          <cell r="F32">
            <v>92</v>
          </cell>
          <cell r="G32">
            <v>45</v>
          </cell>
          <cell r="H32">
            <v>15.840000000000002</v>
          </cell>
          <cell r="I32" t="str">
            <v>N</v>
          </cell>
          <cell r="J32">
            <v>31.319999999999997</v>
          </cell>
          <cell r="K32">
            <v>0</v>
          </cell>
        </row>
        <row r="33">
          <cell r="B33">
            <v>27.629166666666666</v>
          </cell>
          <cell r="C33">
            <v>30.6</v>
          </cell>
          <cell r="D33">
            <v>25.6</v>
          </cell>
          <cell r="E33">
            <v>77.75</v>
          </cell>
          <cell r="F33">
            <v>91</v>
          </cell>
          <cell r="G33">
            <v>65</v>
          </cell>
          <cell r="H33">
            <v>16.2</v>
          </cell>
          <cell r="I33" t="str">
            <v>N</v>
          </cell>
          <cell r="J33">
            <v>34.92</v>
          </cell>
          <cell r="K33">
            <v>3</v>
          </cell>
        </row>
        <row r="34">
          <cell r="B34">
            <v>27.220833333333328</v>
          </cell>
          <cell r="C34">
            <v>31.3</v>
          </cell>
          <cell r="D34">
            <v>24.7</v>
          </cell>
          <cell r="E34">
            <v>77.916666666666671</v>
          </cell>
          <cell r="F34">
            <v>86</v>
          </cell>
          <cell r="G34">
            <v>65</v>
          </cell>
          <cell r="H34">
            <v>21.6</v>
          </cell>
          <cell r="I34" t="str">
            <v>N</v>
          </cell>
          <cell r="J34">
            <v>38.519999999999996</v>
          </cell>
          <cell r="K34">
            <v>0</v>
          </cell>
        </row>
        <row r="35">
          <cell r="B35">
            <v>28.649999999999991</v>
          </cell>
          <cell r="C35">
            <v>35.5</v>
          </cell>
          <cell r="D35">
            <v>24.3</v>
          </cell>
          <cell r="E35">
            <v>71.541666666666671</v>
          </cell>
          <cell r="F35">
            <v>87</v>
          </cell>
          <cell r="G35">
            <v>45</v>
          </cell>
          <cell r="H35">
            <v>15.840000000000002</v>
          </cell>
          <cell r="I35" t="str">
            <v>N</v>
          </cell>
          <cell r="J35">
            <v>30.96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K5">
            <v>3</v>
          </cell>
        </row>
      </sheetData>
      <sheetData sheetId="10">
        <row r="5">
          <cell r="K5">
            <v>1.8</v>
          </cell>
        </row>
      </sheetData>
      <sheetData sheetId="11">
        <row r="5">
          <cell r="B5">
            <v>27.141666666666666</v>
          </cell>
          <cell r="C5">
            <v>33.9</v>
          </cell>
          <cell r="D5">
            <v>22.3</v>
          </cell>
          <cell r="E5">
            <v>70.416666666666671</v>
          </cell>
          <cell r="F5">
            <v>92</v>
          </cell>
          <cell r="H5">
            <v>18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24.345833333333331</v>
          </cell>
          <cell r="C6">
            <v>28.4</v>
          </cell>
          <cell r="D6">
            <v>21.3</v>
          </cell>
          <cell r="E6">
            <v>77.875</v>
          </cell>
          <cell r="F6">
            <v>88</v>
          </cell>
          <cell r="H6">
            <v>25.56</v>
          </cell>
          <cell r="I6" t="str">
            <v>N</v>
          </cell>
          <cell r="J6">
            <v>47.519999999999996</v>
          </cell>
          <cell r="K6">
            <v>2</v>
          </cell>
        </row>
        <row r="7">
          <cell r="B7">
            <v>26.120833333333337</v>
          </cell>
          <cell r="C7">
            <v>32.9</v>
          </cell>
          <cell r="D7">
            <v>21.7</v>
          </cell>
          <cell r="E7">
            <v>71.416666666666671</v>
          </cell>
          <cell r="F7">
            <v>91</v>
          </cell>
          <cell r="H7">
            <v>10.8</v>
          </cell>
          <cell r="I7" t="str">
            <v>N</v>
          </cell>
          <cell r="J7">
            <v>20.52</v>
          </cell>
          <cell r="K7">
            <v>0</v>
          </cell>
        </row>
        <row r="8">
          <cell r="B8">
            <v>27.133333333333329</v>
          </cell>
          <cell r="C8">
            <v>33.799999999999997</v>
          </cell>
          <cell r="D8">
            <v>18.899999999999999</v>
          </cell>
          <cell r="E8">
            <v>64.75</v>
          </cell>
          <cell r="F8">
            <v>93</v>
          </cell>
          <cell r="H8">
            <v>33.480000000000004</v>
          </cell>
          <cell r="I8" t="str">
            <v>N</v>
          </cell>
          <cell r="J8">
            <v>63.360000000000007</v>
          </cell>
          <cell r="K8">
            <v>6.8</v>
          </cell>
        </row>
        <row r="9">
          <cell r="B9">
            <v>22.4375</v>
          </cell>
          <cell r="C9">
            <v>28.2</v>
          </cell>
          <cell r="D9">
            <v>19.399999999999999</v>
          </cell>
          <cell r="E9">
            <v>81.208333333333329</v>
          </cell>
          <cell r="F9">
            <v>94</v>
          </cell>
          <cell r="H9">
            <v>21.6</v>
          </cell>
          <cell r="I9" t="str">
            <v>N</v>
          </cell>
          <cell r="J9">
            <v>38.159999999999997</v>
          </cell>
          <cell r="K9">
            <v>36</v>
          </cell>
        </row>
        <row r="10">
          <cell r="B10">
            <v>21.633333333333329</v>
          </cell>
          <cell r="C10">
            <v>25.7</v>
          </cell>
          <cell r="D10">
            <v>19.2</v>
          </cell>
          <cell r="E10">
            <v>85.125</v>
          </cell>
          <cell r="F10">
            <v>95</v>
          </cell>
          <cell r="H10">
            <v>13.68</v>
          </cell>
          <cell r="I10" t="str">
            <v>N</v>
          </cell>
          <cell r="J10">
            <v>24.48</v>
          </cell>
          <cell r="K10">
            <v>14.8</v>
          </cell>
        </row>
        <row r="11">
          <cell r="B11">
            <v>23.604166666666668</v>
          </cell>
          <cell r="C11">
            <v>29.3</v>
          </cell>
          <cell r="D11">
            <v>19.600000000000001</v>
          </cell>
          <cell r="E11">
            <v>78.833333333333329</v>
          </cell>
          <cell r="F11">
            <v>95</v>
          </cell>
          <cell r="H11">
            <v>8.64</v>
          </cell>
          <cell r="I11" t="str">
            <v>N</v>
          </cell>
          <cell r="J11">
            <v>18.36</v>
          </cell>
          <cell r="K11">
            <v>0</v>
          </cell>
        </row>
        <row r="12">
          <cell r="B12">
            <v>25.966666666666665</v>
          </cell>
          <cell r="C12">
            <v>32.4</v>
          </cell>
          <cell r="D12">
            <v>21.2</v>
          </cell>
          <cell r="E12">
            <v>71</v>
          </cell>
          <cell r="F12">
            <v>90</v>
          </cell>
          <cell r="H12">
            <v>14.76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B13">
            <v>26.849999999999998</v>
          </cell>
          <cell r="C13">
            <v>31.6</v>
          </cell>
          <cell r="D13">
            <v>23.5</v>
          </cell>
          <cell r="E13">
            <v>65.916666666666671</v>
          </cell>
          <cell r="F13">
            <v>79</v>
          </cell>
          <cell r="H13">
            <v>16.920000000000002</v>
          </cell>
          <cell r="I13" t="str">
            <v>N</v>
          </cell>
          <cell r="J13">
            <v>38.159999999999997</v>
          </cell>
          <cell r="K13">
            <v>0</v>
          </cell>
        </row>
        <row r="14">
          <cell r="B14">
            <v>25.341666666666669</v>
          </cell>
          <cell r="C14">
            <v>28.1</v>
          </cell>
          <cell r="D14">
            <v>22.2</v>
          </cell>
          <cell r="E14">
            <v>75.916666666666671</v>
          </cell>
          <cell r="F14">
            <v>86</v>
          </cell>
          <cell r="H14">
            <v>15.48</v>
          </cell>
          <cell r="I14" t="str">
            <v>N</v>
          </cell>
          <cell r="J14">
            <v>47.88</v>
          </cell>
          <cell r="K14">
            <v>0.8</v>
          </cell>
        </row>
        <row r="15">
          <cell r="B15">
            <v>25.258333333333336</v>
          </cell>
          <cell r="C15">
            <v>32.700000000000003</v>
          </cell>
          <cell r="D15">
            <v>20</v>
          </cell>
          <cell r="E15">
            <v>74.833333333333329</v>
          </cell>
          <cell r="F15">
            <v>92</v>
          </cell>
          <cell r="H15">
            <v>19.8</v>
          </cell>
          <cell r="I15" t="str">
            <v>N</v>
          </cell>
          <cell r="J15">
            <v>47.88</v>
          </cell>
          <cell r="K15">
            <v>0.8</v>
          </cell>
        </row>
        <row r="16">
          <cell r="B16">
            <v>23.349999999999998</v>
          </cell>
          <cell r="C16">
            <v>30.6</v>
          </cell>
          <cell r="D16">
            <v>18.3</v>
          </cell>
          <cell r="E16">
            <v>75.916666666666671</v>
          </cell>
          <cell r="F16">
            <v>93</v>
          </cell>
          <cell r="H16">
            <v>34.56</v>
          </cell>
          <cell r="I16" t="str">
            <v>L</v>
          </cell>
          <cell r="J16">
            <v>63.72</v>
          </cell>
          <cell r="K16">
            <v>8.1999999999999993</v>
          </cell>
        </row>
        <row r="17">
          <cell r="B17">
            <v>26.233333333333338</v>
          </cell>
          <cell r="C17">
            <v>32.9</v>
          </cell>
          <cell r="D17">
            <v>20.9</v>
          </cell>
          <cell r="E17">
            <v>65.25</v>
          </cell>
          <cell r="F17">
            <v>78</v>
          </cell>
          <cell r="H17">
            <v>19.8</v>
          </cell>
          <cell r="I17" t="str">
            <v>N</v>
          </cell>
          <cell r="J17">
            <v>39.96</v>
          </cell>
          <cell r="K17">
            <v>0</v>
          </cell>
        </row>
        <row r="18">
          <cell r="B18">
            <v>26.904166666666669</v>
          </cell>
          <cell r="C18">
            <v>32.5</v>
          </cell>
          <cell r="D18">
            <v>22.9</v>
          </cell>
          <cell r="E18">
            <v>67.958333333333329</v>
          </cell>
          <cell r="F18">
            <v>87</v>
          </cell>
          <cell r="H18">
            <v>21.96</v>
          </cell>
          <cell r="I18" t="str">
            <v>N</v>
          </cell>
          <cell r="J18">
            <v>70.92</v>
          </cell>
          <cell r="K18">
            <v>8.1999999999999993</v>
          </cell>
        </row>
        <row r="19">
          <cell r="B19">
            <v>24.875</v>
          </cell>
          <cell r="D19">
            <v>22</v>
          </cell>
          <cell r="E19">
            <v>72</v>
          </cell>
          <cell r="F19">
            <v>82</v>
          </cell>
          <cell r="H19">
            <v>33.119999999999997</v>
          </cell>
          <cell r="I19" t="str">
            <v>N</v>
          </cell>
          <cell r="J19">
            <v>56.88</v>
          </cell>
          <cell r="K19">
            <v>0</v>
          </cell>
        </row>
        <row r="20">
          <cell r="B20">
            <v>25.958333333333332</v>
          </cell>
          <cell r="C20">
            <v>32.700000000000003</v>
          </cell>
          <cell r="D20">
            <v>21</v>
          </cell>
          <cell r="E20">
            <v>68.75</v>
          </cell>
          <cell r="F20">
            <v>89</v>
          </cell>
          <cell r="H20">
            <v>18</v>
          </cell>
          <cell r="I20" t="str">
            <v>L</v>
          </cell>
          <cell r="J20">
            <v>47.16</v>
          </cell>
          <cell r="K20">
            <v>0.8</v>
          </cell>
        </row>
        <row r="21">
          <cell r="B21">
            <v>27.541666666666668</v>
          </cell>
          <cell r="C21">
            <v>33.5</v>
          </cell>
          <cell r="D21">
            <v>22.2</v>
          </cell>
          <cell r="E21">
            <v>64.291666666666671</v>
          </cell>
          <cell r="F21">
            <v>88</v>
          </cell>
          <cell r="H21">
            <v>17.64</v>
          </cell>
          <cell r="I21" t="str">
            <v>N</v>
          </cell>
          <cell r="J21">
            <v>44.28</v>
          </cell>
          <cell r="K21">
            <v>0</v>
          </cell>
        </row>
        <row r="22">
          <cell r="B22">
            <v>26.991666666666664</v>
          </cell>
          <cell r="C22">
            <v>33.5</v>
          </cell>
          <cell r="D22">
            <v>18.7</v>
          </cell>
          <cell r="E22">
            <v>60.291666666666664</v>
          </cell>
          <cell r="F22">
            <v>94</v>
          </cell>
          <cell r="H22">
            <v>29.52</v>
          </cell>
          <cell r="I22" t="str">
            <v>NE</v>
          </cell>
          <cell r="J22">
            <v>77.400000000000006</v>
          </cell>
          <cell r="K22">
            <v>11</v>
          </cell>
        </row>
        <row r="23">
          <cell r="B23">
            <v>25.716666666666669</v>
          </cell>
          <cell r="C23">
            <v>31.5</v>
          </cell>
          <cell r="D23">
            <v>21.7</v>
          </cell>
          <cell r="E23">
            <v>69.916666666666671</v>
          </cell>
          <cell r="F23">
            <v>90</v>
          </cell>
          <cell r="H23">
            <v>15.48</v>
          </cell>
          <cell r="I23" t="str">
            <v>N</v>
          </cell>
          <cell r="J23">
            <v>35.28</v>
          </cell>
          <cell r="K23">
            <v>0</v>
          </cell>
        </row>
        <row r="24">
          <cell r="B24">
            <v>24.066666666666674</v>
          </cell>
          <cell r="C24">
            <v>28.3</v>
          </cell>
          <cell r="D24">
            <v>20.7</v>
          </cell>
          <cell r="E24">
            <v>81.291666666666671</v>
          </cell>
          <cell r="F24">
            <v>93</v>
          </cell>
          <cell r="H24">
            <v>21.96</v>
          </cell>
          <cell r="I24" t="str">
            <v>N</v>
          </cell>
          <cell r="J24">
            <v>45</v>
          </cell>
          <cell r="K24">
            <v>5.6</v>
          </cell>
        </row>
        <row r="25">
          <cell r="B25">
            <v>25.608333333333331</v>
          </cell>
          <cell r="C25">
            <v>32.5</v>
          </cell>
          <cell r="D25">
            <v>21</v>
          </cell>
          <cell r="E25">
            <v>75.25</v>
          </cell>
          <cell r="F25">
            <v>90</v>
          </cell>
          <cell r="H25">
            <v>14.76</v>
          </cell>
          <cell r="I25" t="str">
            <v>L</v>
          </cell>
          <cell r="J25">
            <v>27.720000000000002</v>
          </cell>
          <cell r="K25">
            <v>2.4000000000000004</v>
          </cell>
        </row>
        <row r="26">
          <cell r="B26">
            <v>26.45</v>
          </cell>
          <cell r="C26">
            <v>31.9</v>
          </cell>
          <cell r="D26">
            <v>22</v>
          </cell>
          <cell r="E26">
            <v>74.041666666666671</v>
          </cell>
          <cell r="F26">
            <v>92</v>
          </cell>
          <cell r="H26">
            <v>15.120000000000001</v>
          </cell>
          <cell r="I26" t="str">
            <v>N</v>
          </cell>
          <cell r="J26">
            <v>38.519999999999996</v>
          </cell>
          <cell r="K26">
            <v>0.8</v>
          </cell>
        </row>
        <row r="27">
          <cell r="B27">
            <v>27.774999999999995</v>
          </cell>
          <cell r="C27">
            <v>33.299999999999997</v>
          </cell>
          <cell r="D27">
            <v>23.6</v>
          </cell>
          <cell r="E27">
            <v>65.208333333333329</v>
          </cell>
          <cell r="F27">
            <v>81</v>
          </cell>
          <cell r="H27">
            <v>18.36</v>
          </cell>
          <cell r="I27" t="str">
            <v>N</v>
          </cell>
          <cell r="J27">
            <v>43.2</v>
          </cell>
          <cell r="K27">
            <v>0</v>
          </cell>
        </row>
        <row r="28">
          <cell r="B28">
            <v>27.204166666666662</v>
          </cell>
          <cell r="C28">
            <v>33.4</v>
          </cell>
          <cell r="D28">
            <v>21.9</v>
          </cell>
          <cell r="E28">
            <v>68.666666666666671</v>
          </cell>
          <cell r="H28">
            <v>16.559999999999999</v>
          </cell>
          <cell r="I28" t="str">
            <v>N</v>
          </cell>
          <cell r="J28">
            <v>52.2</v>
          </cell>
          <cell r="K28">
            <v>28.4</v>
          </cell>
        </row>
        <row r="29">
          <cell r="B29">
            <v>24.966666666666665</v>
          </cell>
          <cell r="C29">
            <v>32.4</v>
          </cell>
          <cell r="D29">
            <v>21.4</v>
          </cell>
          <cell r="E29">
            <v>80.416666666666671</v>
          </cell>
          <cell r="F29">
            <v>94</v>
          </cell>
          <cell r="H29">
            <v>12.96</v>
          </cell>
          <cell r="I29" t="str">
            <v>N</v>
          </cell>
          <cell r="J29">
            <v>45</v>
          </cell>
          <cell r="K29">
            <v>6.6000000000000005</v>
          </cell>
        </row>
        <row r="30">
          <cell r="B30">
            <v>25.412500000000005</v>
          </cell>
          <cell r="C30">
            <v>31.6</v>
          </cell>
          <cell r="D30">
            <v>21.3</v>
          </cell>
          <cell r="E30">
            <v>73.333333333333329</v>
          </cell>
          <cell r="F30">
            <v>94</v>
          </cell>
          <cell r="H30">
            <v>12.24</v>
          </cell>
          <cell r="I30" t="str">
            <v>N</v>
          </cell>
          <cell r="J30">
            <v>30.6</v>
          </cell>
          <cell r="K30">
            <v>0.2</v>
          </cell>
        </row>
        <row r="31">
          <cell r="B31">
            <v>25.712500000000002</v>
          </cell>
          <cell r="C31">
            <v>31.9</v>
          </cell>
          <cell r="D31">
            <v>22.3</v>
          </cell>
          <cell r="E31">
            <v>73.791666666666671</v>
          </cell>
          <cell r="F31">
            <v>91</v>
          </cell>
          <cell r="H31">
            <v>21.6</v>
          </cell>
          <cell r="I31" t="str">
            <v>N</v>
          </cell>
          <cell r="J31">
            <v>40.680000000000007</v>
          </cell>
          <cell r="K31">
            <v>2.8000000000000003</v>
          </cell>
        </row>
        <row r="32">
          <cell r="B32">
            <v>25.191666666666663</v>
          </cell>
          <cell r="C32">
            <v>30.3</v>
          </cell>
          <cell r="D32">
            <v>20.8</v>
          </cell>
          <cell r="E32">
            <v>78.208333333333329</v>
          </cell>
          <cell r="F32">
            <v>93</v>
          </cell>
          <cell r="H32">
            <v>21.96</v>
          </cell>
          <cell r="I32" t="str">
            <v>N</v>
          </cell>
          <cell r="J32">
            <v>38.880000000000003</v>
          </cell>
          <cell r="K32">
            <v>8.6</v>
          </cell>
        </row>
        <row r="33">
          <cell r="B33">
            <v>25.458333333333339</v>
          </cell>
          <cell r="C33">
            <v>30.3</v>
          </cell>
          <cell r="D33">
            <v>22.7</v>
          </cell>
          <cell r="E33">
            <v>75.916666666666671</v>
          </cell>
          <cell r="F33">
            <v>90</v>
          </cell>
          <cell r="H33">
            <v>23.759999999999998</v>
          </cell>
          <cell r="I33" t="str">
            <v>N</v>
          </cell>
          <cell r="J33">
            <v>51.84</v>
          </cell>
          <cell r="K33">
            <v>3.4000000000000004</v>
          </cell>
        </row>
        <row r="34">
          <cell r="B34">
            <v>23.895833333333339</v>
          </cell>
          <cell r="C34">
            <v>28.1</v>
          </cell>
          <cell r="D34">
            <v>20</v>
          </cell>
          <cell r="E34">
            <v>83.958333333333329</v>
          </cell>
          <cell r="F34">
            <v>95</v>
          </cell>
          <cell r="H34">
            <v>15.48</v>
          </cell>
          <cell r="I34" t="str">
            <v>N</v>
          </cell>
          <cell r="J34">
            <v>68.039999999999992</v>
          </cell>
          <cell r="K34">
            <v>38</v>
          </cell>
        </row>
        <row r="35">
          <cell r="B35">
            <v>24.454166666666666</v>
          </cell>
          <cell r="C35">
            <v>29.7</v>
          </cell>
          <cell r="D35">
            <v>22.9</v>
          </cell>
          <cell r="E35">
            <v>81.916666666666671</v>
          </cell>
          <cell r="F35">
            <v>90</v>
          </cell>
          <cell r="H35">
            <v>20.88</v>
          </cell>
          <cell r="I35" t="str">
            <v>N</v>
          </cell>
          <cell r="J35">
            <v>39.96</v>
          </cell>
          <cell r="K35">
            <v>4.5999999999999996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0.60000000000000009</v>
          </cell>
        </row>
      </sheetData>
      <sheetData sheetId="11">
        <row r="5">
          <cell r="B5">
            <v>27.291666666666668</v>
          </cell>
          <cell r="C5">
            <v>34.1</v>
          </cell>
          <cell r="D5">
            <v>22.2</v>
          </cell>
          <cell r="E5">
            <v>74.625</v>
          </cell>
          <cell r="F5">
            <v>97</v>
          </cell>
          <cell r="G5">
            <v>41</v>
          </cell>
          <cell r="H5">
            <v>12.24</v>
          </cell>
          <cell r="I5" t="str">
            <v>L</v>
          </cell>
          <cell r="J5">
            <v>22.32</v>
          </cell>
          <cell r="K5">
            <v>0.2</v>
          </cell>
        </row>
        <row r="6">
          <cell r="B6">
            <v>25.183333333333334</v>
          </cell>
          <cell r="C6">
            <v>29</v>
          </cell>
          <cell r="D6">
            <v>20.100000000000001</v>
          </cell>
          <cell r="E6">
            <v>78.666666666666671</v>
          </cell>
          <cell r="F6">
            <v>95</v>
          </cell>
          <cell r="G6">
            <v>63</v>
          </cell>
          <cell r="H6">
            <v>19.440000000000001</v>
          </cell>
          <cell r="I6" t="str">
            <v>O</v>
          </cell>
          <cell r="J6">
            <v>36.36</v>
          </cell>
          <cell r="K6">
            <v>16.399999999999999</v>
          </cell>
        </row>
        <row r="7">
          <cell r="B7">
            <v>25.783333333333331</v>
          </cell>
          <cell r="C7">
            <v>31.9</v>
          </cell>
          <cell r="D7">
            <v>20.2</v>
          </cell>
          <cell r="E7">
            <v>76.708333333333329</v>
          </cell>
          <cell r="F7">
            <v>97</v>
          </cell>
          <cell r="G7">
            <v>48</v>
          </cell>
          <cell r="H7">
            <v>5.7600000000000007</v>
          </cell>
          <cell r="I7" t="str">
            <v>L</v>
          </cell>
          <cell r="J7">
            <v>16.2</v>
          </cell>
          <cell r="K7">
            <v>0</v>
          </cell>
        </row>
        <row r="8">
          <cell r="B8">
            <v>24.304166666666664</v>
          </cell>
          <cell r="C8">
            <v>33.6</v>
          </cell>
          <cell r="D8">
            <v>20</v>
          </cell>
          <cell r="E8">
            <v>76.208333333333329</v>
          </cell>
          <cell r="F8">
            <v>97</v>
          </cell>
          <cell r="G8">
            <v>41</v>
          </cell>
          <cell r="H8">
            <v>32.04</v>
          </cell>
          <cell r="I8" t="str">
            <v>L</v>
          </cell>
          <cell r="J8">
            <v>66.239999999999995</v>
          </cell>
          <cell r="K8">
            <v>12.6</v>
          </cell>
        </row>
        <row r="9">
          <cell r="B9">
            <v>24.012499999999992</v>
          </cell>
          <cell r="C9">
            <v>33.5</v>
          </cell>
          <cell r="D9">
            <v>19.3</v>
          </cell>
          <cell r="E9">
            <v>75</v>
          </cell>
          <cell r="F9">
            <v>94</v>
          </cell>
          <cell r="G9">
            <v>42</v>
          </cell>
          <cell r="H9">
            <v>19.079999999999998</v>
          </cell>
          <cell r="I9" t="str">
            <v>O</v>
          </cell>
          <cell r="J9">
            <v>41.76</v>
          </cell>
          <cell r="K9">
            <v>1.5999999999999999</v>
          </cell>
        </row>
        <row r="10">
          <cell r="B10">
            <v>24.129166666666666</v>
          </cell>
          <cell r="C10">
            <v>30.7</v>
          </cell>
          <cell r="D10">
            <v>20.9</v>
          </cell>
          <cell r="E10">
            <v>80.041666666666671</v>
          </cell>
          <cell r="F10">
            <v>96</v>
          </cell>
          <cell r="G10">
            <v>43</v>
          </cell>
          <cell r="H10">
            <v>12.96</v>
          </cell>
          <cell r="I10" t="str">
            <v>O</v>
          </cell>
          <cell r="J10">
            <v>27.720000000000002</v>
          </cell>
          <cell r="K10">
            <v>2.2000000000000002</v>
          </cell>
        </row>
        <row r="11">
          <cell r="B11">
            <v>24.720833333333331</v>
          </cell>
          <cell r="C11">
            <v>32.799999999999997</v>
          </cell>
          <cell r="D11">
            <v>20.3</v>
          </cell>
          <cell r="E11">
            <v>78.208333333333329</v>
          </cell>
          <cell r="F11">
            <v>97</v>
          </cell>
          <cell r="G11">
            <v>40</v>
          </cell>
          <cell r="H11">
            <v>11.16</v>
          </cell>
          <cell r="I11" t="str">
            <v>NO</v>
          </cell>
          <cell r="J11">
            <v>54.72</v>
          </cell>
          <cell r="K11">
            <v>25.799999999999997</v>
          </cell>
        </row>
        <row r="12">
          <cell r="B12">
            <v>24.095833333333335</v>
          </cell>
          <cell r="C12">
            <v>32.5</v>
          </cell>
          <cell r="D12">
            <v>20.6</v>
          </cell>
          <cell r="E12">
            <v>85.708333333333329</v>
          </cell>
          <cell r="F12">
            <v>97</v>
          </cell>
          <cell r="G12">
            <v>50</v>
          </cell>
          <cell r="H12">
            <v>14.4</v>
          </cell>
          <cell r="I12" t="str">
            <v>SO</v>
          </cell>
          <cell r="J12">
            <v>34.200000000000003</v>
          </cell>
          <cell r="K12">
            <v>10.6</v>
          </cell>
        </row>
        <row r="13">
          <cell r="B13">
            <v>25.979166666666671</v>
          </cell>
          <cell r="C13">
            <v>32.299999999999997</v>
          </cell>
          <cell r="D13">
            <v>21.7</v>
          </cell>
          <cell r="E13">
            <v>74.5</v>
          </cell>
          <cell r="F13">
            <v>96</v>
          </cell>
          <cell r="G13">
            <v>41</v>
          </cell>
          <cell r="H13">
            <v>5.4</v>
          </cell>
          <cell r="I13" t="str">
            <v>NO</v>
          </cell>
          <cell r="J13">
            <v>20.16</v>
          </cell>
          <cell r="K13">
            <v>0.8</v>
          </cell>
        </row>
        <row r="14">
          <cell r="B14">
            <v>24.504166666666663</v>
          </cell>
          <cell r="C14">
            <v>29.1</v>
          </cell>
          <cell r="D14">
            <v>21.9</v>
          </cell>
          <cell r="E14">
            <v>84.583333333333329</v>
          </cell>
          <cell r="F14">
            <v>97</v>
          </cell>
          <cell r="G14">
            <v>64</v>
          </cell>
          <cell r="H14">
            <v>15.840000000000002</v>
          </cell>
          <cell r="I14" t="str">
            <v>O</v>
          </cell>
          <cell r="J14">
            <v>36.36</v>
          </cell>
          <cell r="K14">
            <v>33</v>
          </cell>
        </row>
        <row r="15">
          <cell r="B15">
            <v>25.858333333333331</v>
          </cell>
          <cell r="C15">
            <v>35</v>
          </cell>
          <cell r="D15">
            <v>21.4</v>
          </cell>
          <cell r="E15">
            <v>74.583333333333329</v>
          </cell>
          <cell r="F15">
            <v>95</v>
          </cell>
          <cell r="G15">
            <v>32</v>
          </cell>
          <cell r="H15">
            <v>10.44</v>
          </cell>
          <cell r="I15" t="str">
            <v>N</v>
          </cell>
          <cell r="J15">
            <v>24.840000000000003</v>
          </cell>
          <cell r="K15">
            <v>1.6</v>
          </cell>
        </row>
        <row r="16">
          <cell r="B16">
            <v>25.308333333333326</v>
          </cell>
          <cell r="C16">
            <v>33.4</v>
          </cell>
          <cell r="D16">
            <v>19.2</v>
          </cell>
          <cell r="E16">
            <v>80</v>
          </cell>
          <cell r="F16">
            <v>97</v>
          </cell>
          <cell r="G16">
            <v>39</v>
          </cell>
          <cell r="H16">
            <v>16.559999999999999</v>
          </cell>
          <cell r="I16" t="str">
            <v>S</v>
          </cell>
          <cell r="J16">
            <v>39.6</v>
          </cell>
          <cell r="K16">
            <v>42.600000000000009</v>
          </cell>
        </row>
        <row r="17">
          <cell r="B17">
            <v>22.599999999999998</v>
          </cell>
          <cell r="C17">
            <v>27.9</v>
          </cell>
          <cell r="D17">
            <v>19.7</v>
          </cell>
          <cell r="E17">
            <v>85.041666666666671</v>
          </cell>
          <cell r="F17">
            <v>97</v>
          </cell>
          <cell r="G17">
            <v>59</v>
          </cell>
          <cell r="H17">
            <v>13.32</v>
          </cell>
          <cell r="I17" t="str">
            <v>SE</v>
          </cell>
          <cell r="J17">
            <v>28.08</v>
          </cell>
          <cell r="K17">
            <v>6.6</v>
          </cell>
        </row>
        <row r="18">
          <cell r="B18">
            <v>25.354166666666668</v>
          </cell>
          <cell r="C18">
            <v>34.700000000000003</v>
          </cell>
          <cell r="D18">
            <v>21.2</v>
          </cell>
          <cell r="E18">
            <v>76.375</v>
          </cell>
          <cell r="F18">
            <v>97</v>
          </cell>
          <cell r="G18">
            <v>33</v>
          </cell>
          <cell r="H18">
            <v>16.559999999999999</v>
          </cell>
          <cell r="I18" t="str">
            <v>SE</v>
          </cell>
          <cell r="J18">
            <v>43.92</v>
          </cell>
          <cell r="K18">
            <v>1.8</v>
          </cell>
        </row>
        <row r="19">
          <cell r="B19">
            <v>24.741666666666671</v>
          </cell>
          <cell r="C19">
            <v>32.200000000000003</v>
          </cell>
          <cell r="D19">
            <v>22.4</v>
          </cell>
          <cell r="E19">
            <v>80.166666666666671</v>
          </cell>
          <cell r="F19">
            <v>93</v>
          </cell>
          <cell r="G19">
            <v>51</v>
          </cell>
          <cell r="H19">
            <v>14.76</v>
          </cell>
          <cell r="J19">
            <v>49.32</v>
          </cell>
          <cell r="K19">
            <v>1</v>
          </cell>
        </row>
        <row r="20">
          <cell r="B20">
            <v>24.487500000000008</v>
          </cell>
          <cell r="C20">
            <v>32.200000000000003</v>
          </cell>
          <cell r="D20">
            <v>20.3</v>
          </cell>
          <cell r="E20">
            <v>80</v>
          </cell>
          <cell r="F20">
            <v>98</v>
          </cell>
          <cell r="G20">
            <v>45</v>
          </cell>
          <cell r="H20">
            <v>16.559999999999999</v>
          </cell>
          <cell r="I20" t="str">
            <v>L</v>
          </cell>
          <cell r="J20">
            <v>45.36</v>
          </cell>
          <cell r="K20">
            <v>4.2</v>
          </cell>
        </row>
        <row r="21">
          <cell r="B21">
            <v>24.908333333333331</v>
          </cell>
          <cell r="C21">
            <v>34.299999999999997</v>
          </cell>
          <cell r="D21">
            <v>20</v>
          </cell>
          <cell r="E21">
            <v>77.25</v>
          </cell>
          <cell r="F21">
            <v>98</v>
          </cell>
          <cell r="G21">
            <v>35</v>
          </cell>
          <cell r="H21">
            <v>13.68</v>
          </cell>
          <cell r="I21" t="str">
            <v>SE</v>
          </cell>
          <cell r="J21">
            <v>59.4</v>
          </cell>
          <cell r="K21">
            <v>6.3999999999999995</v>
          </cell>
        </row>
        <row r="22">
          <cell r="B22">
            <v>26.19583333333334</v>
          </cell>
          <cell r="C22">
            <v>35.299999999999997</v>
          </cell>
          <cell r="D22">
            <v>20.3</v>
          </cell>
          <cell r="E22">
            <v>70.875</v>
          </cell>
          <cell r="F22">
            <v>97</v>
          </cell>
          <cell r="G22">
            <v>31</v>
          </cell>
          <cell r="H22">
            <v>14.4</v>
          </cell>
          <cell r="I22" t="str">
            <v>O</v>
          </cell>
          <cell r="J22">
            <v>39.6</v>
          </cell>
          <cell r="K22">
            <v>0</v>
          </cell>
        </row>
        <row r="23">
          <cell r="B23">
            <v>25.741666666666671</v>
          </cell>
          <cell r="C23">
            <v>34.4</v>
          </cell>
          <cell r="D23">
            <v>20.7</v>
          </cell>
          <cell r="E23">
            <v>72.291666666666671</v>
          </cell>
          <cell r="F23">
            <v>96</v>
          </cell>
          <cell r="G23">
            <v>36</v>
          </cell>
          <cell r="H23">
            <v>22.68</v>
          </cell>
          <cell r="I23" t="str">
            <v>O</v>
          </cell>
          <cell r="J23">
            <v>59.04</v>
          </cell>
          <cell r="K23">
            <v>16.400000000000002</v>
          </cell>
        </row>
        <row r="24">
          <cell r="B24">
            <v>24.520833333333332</v>
          </cell>
          <cell r="C24">
            <v>33.299999999999997</v>
          </cell>
          <cell r="D24">
            <v>20.8</v>
          </cell>
          <cell r="E24">
            <v>81.25</v>
          </cell>
          <cell r="F24">
            <v>98</v>
          </cell>
          <cell r="G24">
            <v>43</v>
          </cell>
          <cell r="H24">
            <v>18.720000000000002</v>
          </cell>
          <cell r="I24" t="str">
            <v>O</v>
          </cell>
          <cell r="J24">
            <v>44.28</v>
          </cell>
          <cell r="K24">
            <v>33.800000000000004</v>
          </cell>
        </row>
        <row r="25">
          <cell r="B25">
            <v>25.666666666666671</v>
          </cell>
          <cell r="C25">
            <v>32.1</v>
          </cell>
          <cell r="D25">
            <v>21.4</v>
          </cell>
          <cell r="E25">
            <v>76.375</v>
          </cell>
          <cell r="F25">
            <v>97</v>
          </cell>
          <cell r="G25">
            <v>47</v>
          </cell>
          <cell r="H25">
            <v>9</v>
          </cell>
          <cell r="I25" t="str">
            <v>L</v>
          </cell>
          <cell r="J25">
            <v>21.6</v>
          </cell>
          <cell r="K25">
            <v>1.4</v>
          </cell>
        </row>
        <row r="26">
          <cell r="B26">
            <v>27.625</v>
          </cell>
          <cell r="C26">
            <v>33.9</v>
          </cell>
          <cell r="D26">
            <v>22.2</v>
          </cell>
          <cell r="E26">
            <v>68.458333333333329</v>
          </cell>
          <cell r="F26">
            <v>96</v>
          </cell>
          <cell r="G26">
            <v>38</v>
          </cell>
          <cell r="H26">
            <v>14.76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26.941666666666674</v>
          </cell>
          <cell r="C27">
            <v>32.799999999999997</v>
          </cell>
          <cell r="D27">
            <v>23.3</v>
          </cell>
          <cell r="E27">
            <v>71.958333333333329</v>
          </cell>
          <cell r="F27">
            <v>88</v>
          </cell>
          <cell r="G27">
            <v>47</v>
          </cell>
          <cell r="H27">
            <v>12.96</v>
          </cell>
          <cell r="I27" t="str">
            <v>NE</v>
          </cell>
          <cell r="J27">
            <v>39.6</v>
          </cell>
          <cell r="K27">
            <v>5.4</v>
          </cell>
        </row>
        <row r="28">
          <cell r="B28">
            <v>27.495833333333337</v>
          </cell>
          <cell r="C28">
            <v>34.700000000000003</v>
          </cell>
          <cell r="D28">
            <v>21.7</v>
          </cell>
          <cell r="E28">
            <v>69.666666666666671</v>
          </cell>
          <cell r="F28">
            <v>96</v>
          </cell>
          <cell r="G28">
            <v>32</v>
          </cell>
          <cell r="H28">
            <v>11.879999999999999</v>
          </cell>
          <cell r="I28" t="str">
            <v>O</v>
          </cell>
          <cell r="J28">
            <v>27.36</v>
          </cell>
          <cell r="K28">
            <v>0.2</v>
          </cell>
        </row>
        <row r="29">
          <cell r="B29">
            <v>28.849999999999994</v>
          </cell>
          <cell r="C29">
            <v>35.9</v>
          </cell>
          <cell r="D29">
            <v>22.8</v>
          </cell>
          <cell r="E29">
            <v>61.583333333333336</v>
          </cell>
          <cell r="F29">
            <v>90</v>
          </cell>
          <cell r="G29">
            <v>29</v>
          </cell>
          <cell r="H29">
            <v>14.4</v>
          </cell>
          <cell r="I29" t="str">
            <v>O</v>
          </cell>
          <cell r="J29">
            <v>29.16</v>
          </cell>
          <cell r="K29">
            <v>0</v>
          </cell>
        </row>
        <row r="30">
          <cell r="B30">
            <v>27.099999999999998</v>
          </cell>
          <cell r="C30">
            <v>33.1</v>
          </cell>
          <cell r="D30">
            <v>22.4</v>
          </cell>
          <cell r="E30">
            <v>66.916666666666671</v>
          </cell>
          <cell r="F30">
            <v>89</v>
          </cell>
          <cell r="G30">
            <v>41</v>
          </cell>
          <cell r="H30">
            <v>22.32</v>
          </cell>
          <cell r="I30" t="str">
            <v>L</v>
          </cell>
          <cell r="J30">
            <v>41.04</v>
          </cell>
          <cell r="K30">
            <v>1</v>
          </cell>
        </row>
        <row r="31">
          <cell r="B31">
            <v>25.454166666666662</v>
          </cell>
          <cell r="C31">
            <v>32</v>
          </cell>
          <cell r="D31">
            <v>21.6</v>
          </cell>
          <cell r="E31">
            <v>75.208333333333329</v>
          </cell>
          <cell r="F31">
            <v>95</v>
          </cell>
          <cell r="G31">
            <v>40</v>
          </cell>
          <cell r="H31">
            <v>10.44</v>
          </cell>
          <cell r="I31" t="str">
            <v>O</v>
          </cell>
          <cell r="J31">
            <v>23.759999999999998</v>
          </cell>
          <cell r="K31">
            <v>13.2</v>
          </cell>
        </row>
        <row r="32">
          <cell r="B32">
            <v>25.087499999999995</v>
          </cell>
          <cell r="C32">
            <v>30.5</v>
          </cell>
          <cell r="D32">
            <v>20.5</v>
          </cell>
          <cell r="E32">
            <v>81.041666666666671</v>
          </cell>
          <cell r="F32">
            <v>98</v>
          </cell>
          <cell r="G32">
            <v>52</v>
          </cell>
          <cell r="H32">
            <v>10.8</v>
          </cell>
          <cell r="I32" t="str">
            <v>L</v>
          </cell>
          <cell r="J32">
            <v>29.52</v>
          </cell>
          <cell r="K32">
            <v>52.8</v>
          </cell>
        </row>
        <row r="33">
          <cell r="B33">
            <v>25.216666666666665</v>
          </cell>
          <cell r="C33">
            <v>31.3</v>
          </cell>
          <cell r="D33">
            <v>22.6</v>
          </cell>
          <cell r="E33">
            <v>78.583333333333329</v>
          </cell>
          <cell r="F33">
            <v>93</v>
          </cell>
          <cell r="G33">
            <v>52</v>
          </cell>
          <cell r="H33">
            <v>17.28</v>
          </cell>
          <cell r="I33" t="str">
            <v>NO</v>
          </cell>
          <cell r="J33">
            <v>47.88</v>
          </cell>
          <cell r="K33">
            <v>7.4</v>
          </cell>
        </row>
        <row r="34">
          <cell r="B34">
            <v>23.670833333333334</v>
          </cell>
          <cell r="C34">
            <v>28.1</v>
          </cell>
          <cell r="D34">
            <v>21.6</v>
          </cell>
          <cell r="E34">
            <v>88.291666666666671</v>
          </cell>
          <cell r="F34">
            <v>97</v>
          </cell>
          <cell r="G34">
            <v>66</v>
          </cell>
          <cell r="H34">
            <v>14.76</v>
          </cell>
          <cell r="I34" t="str">
            <v>SE</v>
          </cell>
          <cell r="J34">
            <v>32.76</v>
          </cell>
          <cell r="K34">
            <v>22</v>
          </cell>
        </row>
        <row r="35">
          <cell r="B35">
            <v>25.699999999999992</v>
          </cell>
          <cell r="C35">
            <v>31.5</v>
          </cell>
          <cell r="D35">
            <v>22</v>
          </cell>
          <cell r="E35">
            <v>77.416666666666671</v>
          </cell>
          <cell r="F35">
            <v>96</v>
          </cell>
          <cell r="G35">
            <v>49</v>
          </cell>
          <cell r="H35">
            <v>10.8</v>
          </cell>
          <cell r="I35" t="str">
            <v>L</v>
          </cell>
          <cell r="J35">
            <v>25.92</v>
          </cell>
          <cell r="K35">
            <v>0.4</v>
          </cell>
        </row>
        <row r="36">
          <cell r="I36" t="str">
            <v>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K5">
            <v>1.2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K5">
            <v>12.2</v>
          </cell>
        </row>
      </sheetData>
      <sheetData sheetId="11">
        <row r="5">
          <cell r="B5">
            <v>25.120833333333334</v>
          </cell>
          <cell r="C5">
            <v>31.4</v>
          </cell>
          <cell r="D5">
            <v>21</v>
          </cell>
          <cell r="E5">
            <v>76.25</v>
          </cell>
          <cell r="F5">
            <v>95</v>
          </cell>
          <cell r="G5">
            <v>43</v>
          </cell>
          <cell r="H5">
            <v>17.64</v>
          </cell>
          <cell r="I5" t="str">
            <v>NO</v>
          </cell>
          <cell r="J5">
            <v>29.880000000000003</v>
          </cell>
          <cell r="K5">
            <v>0.2</v>
          </cell>
        </row>
        <row r="6">
          <cell r="B6">
            <v>23.212499999999995</v>
          </cell>
          <cell r="C6">
            <v>28.2</v>
          </cell>
          <cell r="D6">
            <v>18.5</v>
          </cell>
          <cell r="E6">
            <v>78.625</v>
          </cell>
          <cell r="F6">
            <v>95</v>
          </cell>
          <cell r="G6">
            <v>48</v>
          </cell>
          <cell r="H6">
            <v>23.400000000000002</v>
          </cell>
          <cell r="I6" t="str">
            <v>SE</v>
          </cell>
          <cell r="J6">
            <v>37.800000000000004</v>
          </cell>
          <cell r="K6">
            <v>45.000000000000007</v>
          </cell>
        </row>
        <row r="7">
          <cell r="B7">
            <v>24.787500000000009</v>
          </cell>
          <cell r="C7">
            <v>32.200000000000003</v>
          </cell>
          <cell r="D7">
            <v>19.7</v>
          </cell>
          <cell r="E7">
            <v>71</v>
          </cell>
          <cell r="F7">
            <v>94</v>
          </cell>
          <cell r="G7">
            <v>34</v>
          </cell>
          <cell r="H7">
            <v>15.840000000000002</v>
          </cell>
          <cell r="I7" t="str">
            <v>O</v>
          </cell>
          <cell r="J7">
            <v>36.72</v>
          </cell>
          <cell r="K7">
            <v>2.4</v>
          </cell>
        </row>
        <row r="8">
          <cell r="B8">
            <v>23.624999999999996</v>
          </cell>
          <cell r="C8">
            <v>32.700000000000003</v>
          </cell>
          <cell r="D8">
            <v>19.8</v>
          </cell>
          <cell r="E8">
            <v>70.208333333333329</v>
          </cell>
          <cell r="F8">
            <v>89</v>
          </cell>
          <cell r="G8">
            <v>34</v>
          </cell>
          <cell r="H8">
            <v>19.440000000000001</v>
          </cell>
          <cell r="I8" t="str">
            <v>O</v>
          </cell>
          <cell r="J8">
            <v>38.159999999999997</v>
          </cell>
          <cell r="K8">
            <v>4.6000000000000005</v>
          </cell>
        </row>
        <row r="9">
          <cell r="B9">
            <v>22.087499999999995</v>
          </cell>
          <cell r="C9">
            <v>30.6</v>
          </cell>
          <cell r="D9">
            <v>17.5</v>
          </cell>
          <cell r="E9">
            <v>78.541666666666671</v>
          </cell>
          <cell r="F9">
            <v>94</v>
          </cell>
          <cell r="G9">
            <v>50</v>
          </cell>
          <cell r="H9">
            <v>20.52</v>
          </cell>
          <cell r="I9" t="str">
            <v>S</v>
          </cell>
          <cell r="J9">
            <v>48.24</v>
          </cell>
          <cell r="K9">
            <v>3.2</v>
          </cell>
        </row>
        <row r="10">
          <cell r="B10">
            <v>21.779166666666665</v>
          </cell>
          <cell r="C10">
            <v>26.9</v>
          </cell>
          <cell r="D10">
            <v>18.600000000000001</v>
          </cell>
          <cell r="E10">
            <v>82.708333333333329</v>
          </cell>
          <cell r="F10">
            <v>94</v>
          </cell>
          <cell r="G10">
            <v>58</v>
          </cell>
          <cell r="H10">
            <v>18.36</v>
          </cell>
          <cell r="I10" t="str">
            <v>SE</v>
          </cell>
          <cell r="J10">
            <v>31.319999999999997</v>
          </cell>
          <cell r="K10">
            <v>5.4</v>
          </cell>
        </row>
        <row r="11">
          <cell r="B11">
            <v>23.458333333333339</v>
          </cell>
          <cell r="C11">
            <v>29.7</v>
          </cell>
          <cell r="D11">
            <v>19.5</v>
          </cell>
          <cell r="E11">
            <v>76.958333333333329</v>
          </cell>
          <cell r="F11">
            <v>94</v>
          </cell>
          <cell r="G11">
            <v>52</v>
          </cell>
          <cell r="H11">
            <v>16.920000000000002</v>
          </cell>
          <cell r="I11" t="str">
            <v>SE</v>
          </cell>
          <cell r="J11">
            <v>34.200000000000003</v>
          </cell>
          <cell r="K11">
            <v>0.2</v>
          </cell>
        </row>
        <row r="12">
          <cell r="B12">
            <v>24.041666666666661</v>
          </cell>
          <cell r="C12">
            <v>31.6</v>
          </cell>
          <cell r="D12">
            <v>19.100000000000001</v>
          </cell>
          <cell r="E12">
            <v>75.458333333333329</v>
          </cell>
          <cell r="F12">
            <v>93</v>
          </cell>
          <cell r="G12">
            <v>41</v>
          </cell>
          <cell r="H12">
            <v>22.68</v>
          </cell>
          <cell r="I12" t="str">
            <v>S</v>
          </cell>
          <cell r="J12">
            <v>39.96</v>
          </cell>
          <cell r="K12">
            <v>1.5999999999999999</v>
          </cell>
        </row>
        <row r="13">
          <cell r="B13">
            <v>24.733333333333334</v>
          </cell>
          <cell r="C13">
            <v>30.5</v>
          </cell>
          <cell r="D13">
            <v>20</v>
          </cell>
          <cell r="E13">
            <v>68.916666666666671</v>
          </cell>
          <cell r="F13">
            <v>92</v>
          </cell>
          <cell r="G13">
            <v>38</v>
          </cell>
          <cell r="H13">
            <v>12.96</v>
          </cell>
          <cell r="I13" t="str">
            <v>S</v>
          </cell>
          <cell r="J13">
            <v>26.28</v>
          </cell>
          <cell r="K13">
            <v>0.4</v>
          </cell>
        </row>
        <row r="14">
          <cell r="B14">
            <v>24.379166666666666</v>
          </cell>
          <cell r="C14">
            <v>30.7</v>
          </cell>
          <cell r="D14">
            <v>20.100000000000001</v>
          </cell>
          <cell r="E14">
            <v>74.833333333333329</v>
          </cell>
          <cell r="F14">
            <v>94</v>
          </cell>
          <cell r="G14">
            <v>44</v>
          </cell>
          <cell r="H14">
            <v>17.28</v>
          </cell>
          <cell r="I14" t="str">
            <v>S</v>
          </cell>
          <cell r="J14">
            <v>39.96</v>
          </cell>
          <cell r="K14">
            <v>13.6</v>
          </cell>
        </row>
        <row r="15">
          <cell r="B15">
            <v>23.908333333333331</v>
          </cell>
          <cell r="C15">
            <v>30.8</v>
          </cell>
          <cell r="D15">
            <v>19.899999999999999</v>
          </cell>
          <cell r="E15">
            <v>76.708333333333329</v>
          </cell>
          <cell r="F15">
            <v>94</v>
          </cell>
          <cell r="G15">
            <v>46</v>
          </cell>
          <cell r="H15">
            <v>12.96</v>
          </cell>
          <cell r="I15" t="str">
            <v>SO</v>
          </cell>
          <cell r="J15">
            <v>33.840000000000003</v>
          </cell>
          <cell r="K15">
            <v>16.399999999999999</v>
          </cell>
        </row>
        <row r="16">
          <cell r="B16">
            <v>23.595833333333331</v>
          </cell>
          <cell r="C16">
            <v>32.299999999999997</v>
          </cell>
          <cell r="D16">
            <v>18.8</v>
          </cell>
          <cell r="E16">
            <v>78.25</v>
          </cell>
          <cell r="F16">
            <v>95</v>
          </cell>
          <cell r="G16">
            <v>42</v>
          </cell>
          <cell r="H16">
            <v>27.720000000000002</v>
          </cell>
          <cell r="I16" t="str">
            <v>O</v>
          </cell>
          <cell r="J16">
            <v>50.04</v>
          </cell>
          <cell r="K16">
            <v>50</v>
          </cell>
        </row>
        <row r="17">
          <cell r="B17">
            <v>20.895833333333339</v>
          </cell>
          <cell r="C17">
            <v>26.3</v>
          </cell>
          <cell r="D17">
            <v>18.7</v>
          </cell>
          <cell r="E17">
            <v>85.666666666666671</v>
          </cell>
          <cell r="F17">
            <v>94</v>
          </cell>
          <cell r="G17">
            <v>64</v>
          </cell>
          <cell r="H17">
            <v>16.920000000000002</v>
          </cell>
          <cell r="I17" t="str">
            <v>SO</v>
          </cell>
          <cell r="J17">
            <v>47.88</v>
          </cell>
          <cell r="K17">
            <v>22.599999999999998</v>
          </cell>
        </row>
        <row r="18">
          <cell r="B18">
            <v>23.745833333333326</v>
          </cell>
          <cell r="C18">
            <v>31.2</v>
          </cell>
          <cell r="D18">
            <v>20.3</v>
          </cell>
          <cell r="E18">
            <v>74.083333333333329</v>
          </cell>
          <cell r="F18">
            <v>89</v>
          </cell>
          <cell r="G18">
            <v>41</v>
          </cell>
          <cell r="H18">
            <v>16.920000000000002</v>
          </cell>
          <cell r="I18" t="str">
            <v>SO</v>
          </cell>
          <cell r="J18">
            <v>45.36</v>
          </cell>
          <cell r="K18">
            <v>11.6</v>
          </cell>
        </row>
        <row r="19">
          <cell r="B19">
            <v>22.9375</v>
          </cell>
          <cell r="C19">
            <v>30.6</v>
          </cell>
          <cell r="D19">
            <v>20</v>
          </cell>
          <cell r="E19">
            <v>77.75</v>
          </cell>
          <cell r="F19">
            <v>93</v>
          </cell>
          <cell r="G19">
            <v>48</v>
          </cell>
          <cell r="H19">
            <v>12.96</v>
          </cell>
          <cell r="I19" t="str">
            <v>S</v>
          </cell>
          <cell r="J19">
            <v>29.880000000000003</v>
          </cell>
          <cell r="K19">
            <v>3.8</v>
          </cell>
        </row>
        <row r="20">
          <cell r="B20">
            <v>22.604166666666668</v>
          </cell>
          <cell r="C20">
            <v>28.6</v>
          </cell>
          <cell r="D20">
            <v>18.600000000000001</v>
          </cell>
          <cell r="E20">
            <v>79.916666666666671</v>
          </cell>
          <cell r="F20">
            <v>94</v>
          </cell>
          <cell r="G20">
            <v>53</v>
          </cell>
          <cell r="H20">
            <v>21.6</v>
          </cell>
          <cell r="I20" t="str">
            <v>O</v>
          </cell>
          <cell r="J20">
            <v>33.119999999999997</v>
          </cell>
          <cell r="K20">
            <v>11.200000000000001</v>
          </cell>
        </row>
        <row r="21">
          <cell r="B21">
            <v>24.170833333333331</v>
          </cell>
          <cell r="C21">
            <v>31.9</v>
          </cell>
          <cell r="D21">
            <v>19.100000000000001</v>
          </cell>
          <cell r="E21">
            <v>71.083333333333329</v>
          </cell>
          <cell r="F21">
            <v>91</v>
          </cell>
          <cell r="G21">
            <v>37</v>
          </cell>
          <cell r="H21">
            <v>15.120000000000001</v>
          </cell>
          <cell r="I21" t="str">
            <v>O</v>
          </cell>
          <cell r="J21">
            <v>45.72</v>
          </cell>
          <cell r="K21">
            <v>0.2</v>
          </cell>
        </row>
        <row r="22">
          <cell r="B22">
            <v>24.574999999999992</v>
          </cell>
          <cell r="C22">
            <v>32.4</v>
          </cell>
          <cell r="D22">
            <v>20.6</v>
          </cell>
          <cell r="E22">
            <v>67.958333333333329</v>
          </cell>
          <cell r="F22">
            <v>82</v>
          </cell>
          <cell r="G22">
            <v>32</v>
          </cell>
          <cell r="H22">
            <v>24.840000000000003</v>
          </cell>
          <cell r="I22" t="str">
            <v>O</v>
          </cell>
          <cell r="J22">
            <v>44.64</v>
          </cell>
          <cell r="K22">
            <v>0.2</v>
          </cell>
        </row>
        <row r="23">
          <cell r="B23">
            <v>24.095833333333331</v>
          </cell>
          <cell r="C23">
            <v>31.4</v>
          </cell>
          <cell r="D23">
            <v>20.399999999999999</v>
          </cell>
          <cell r="E23">
            <v>70.583333333333329</v>
          </cell>
          <cell r="F23">
            <v>88</v>
          </cell>
          <cell r="G23">
            <v>39</v>
          </cell>
          <cell r="H23">
            <v>17.28</v>
          </cell>
          <cell r="I23" t="str">
            <v>S</v>
          </cell>
          <cell r="J23">
            <v>36</v>
          </cell>
          <cell r="K23">
            <v>9.4</v>
          </cell>
        </row>
        <row r="24">
          <cell r="B24">
            <v>21.562500000000004</v>
          </cell>
          <cell r="C24">
            <v>28.9</v>
          </cell>
          <cell r="D24">
            <v>19.399999999999999</v>
          </cell>
          <cell r="E24">
            <v>85.875</v>
          </cell>
          <cell r="F24">
            <v>94</v>
          </cell>
          <cell r="G24">
            <v>56</v>
          </cell>
          <cell r="H24">
            <v>13.32</v>
          </cell>
          <cell r="I24" t="str">
            <v>NO</v>
          </cell>
          <cell r="J24">
            <v>42.84</v>
          </cell>
          <cell r="K24">
            <v>12.599999999999998</v>
          </cell>
        </row>
        <row r="25">
          <cell r="B25">
            <v>23.458333333333329</v>
          </cell>
          <cell r="C25">
            <v>29.3</v>
          </cell>
          <cell r="D25">
            <v>19.5</v>
          </cell>
          <cell r="E25">
            <v>78.166666666666671</v>
          </cell>
          <cell r="F25">
            <v>94</v>
          </cell>
          <cell r="G25">
            <v>51</v>
          </cell>
          <cell r="H25">
            <v>15.840000000000002</v>
          </cell>
          <cell r="I25" t="str">
            <v>O</v>
          </cell>
          <cell r="J25">
            <v>34.92</v>
          </cell>
          <cell r="K25">
            <v>0.8</v>
          </cell>
        </row>
        <row r="26">
          <cell r="B26">
            <v>25.454166666666666</v>
          </cell>
          <cell r="C26">
            <v>31.4</v>
          </cell>
          <cell r="D26">
            <v>20.399999999999999</v>
          </cell>
          <cell r="E26">
            <v>70.041666666666671</v>
          </cell>
          <cell r="F26">
            <v>92</v>
          </cell>
          <cell r="G26">
            <v>45</v>
          </cell>
          <cell r="H26">
            <v>17.28</v>
          </cell>
          <cell r="I26" t="str">
            <v>S</v>
          </cell>
          <cell r="J26">
            <v>33.840000000000003</v>
          </cell>
          <cell r="K26">
            <v>9.8000000000000007</v>
          </cell>
        </row>
        <row r="27">
          <cell r="B27">
            <v>25.425000000000001</v>
          </cell>
          <cell r="C27">
            <v>31.3</v>
          </cell>
          <cell r="D27">
            <v>21.1</v>
          </cell>
          <cell r="E27">
            <v>72.166666666666671</v>
          </cell>
          <cell r="F27">
            <v>88</v>
          </cell>
          <cell r="G27">
            <v>46</v>
          </cell>
          <cell r="H27">
            <v>18</v>
          </cell>
          <cell r="I27" t="str">
            <v>S</v>
          </cell>
          <cell r="J27">
            <v>33.119999999999997</v>
          </cell>
          <cell r="K27">
            <v>0.4</v>
          </cell>
        </row>
        <row r="28">
          <cell r="B28">
            <v>25.608333333333334</v>
          </cell>
          <cell r="C28">
            <v>32.6</v>
          </cell>
          <cell r="D28">
            <v>21.3</v>
          </cell>
          <cell r="E28">
            <v>69.375</v>
          </cell>
          <cell r="F28">
            <v>87</v>
          </cell>
          <cell r="G28">
            <v>39</v>
          </cell>
          <cell r="H28">
            <v>14.04</v>
          </cell>
          <cell r="I28" t="str">
            <v>SO</v>
          </cell>
          <cell r="J28">
            <v>32.4</v>
          </cell>
          <cell r="K28">
            <v>0</v>
          </cell>
        </row>
        <row r="29">
          <cell r="B29">
            <v>25.220833333333331</v>
          </cell>
          <cell r="C29">
            <v>32.200000000000003</v>
          </cell>
          <cell r="D29">
            <v>20.3</v>
          </cell>
          <cell r="E29">
            <v>72.75</v>
          </cell>
          <cell r="F29">
            <v>93</v>
          </cell>
          <cell r="G29">
            <v>34</v>
          </cell>
          <cell r="H29">
            <v>10.44</v>
          </cell>
          <cell r="I29" t="str">
            <v>O</v>
          </cell>
          <cell r="J29">
            <v>24.840000000000003</v>
          </cell>
          <cell r="K29">
            <v>15.399999999999999</v>
          </cell>
        </row>
        <row r="30">
          <cell r="B30">
            <v>23.208333333333332</v>
          </cell>
          <cell r="C30">
            <v>29.9</v>
          </cell>
          <cell r="D30">
            <v>20.6</v>
          </cell>
          <cell r="E30">
            <v>80.166666666666671</v>
          </cell>
          <cell r="F30">
            <v>95</v>
          </cell>
          <cell r="G30">
            <v>51</v>
          </cell>
          <cell r="H30">
            <v>14.4</v>
          </cell>
          <cell r="I30" t="str">
            <v>NO</v>
          </cell>
          <cell r="J30">
            <v>31.319999999999997</v>
          </cell>
          <cell r="K30">
            <v>1.2</v>
          </cell>
        </row>
        <row r="31">
          <cell r="B31">
            <v>23.933333333333334</v>
          </cell>
          <cell r="C31">
            <v>30.2</v>
          </cell>
          <cell r="D31">
            <v>19.7</v>
          </cell>
          <cell r="E31">
            <v>73.5</v>
          </cell>
          <cell r="F31">
            <v>91</v>
          </cell>
          <cell r="G31">
            <v>44</v>
          </cell>
          <cell r="H31">
            <v>19.8</v>
          </cell>
          <cell r="I31" t="str">
            <v>S</v>
          </cell>
          <cell r="J31">
            <v>36.36</v>
          </cell>
          <cell r="K31">
            <v>0</v>
          </cell>
        </row>
        <row r="32">
          <cell r="B32">
            <v>23.745833333333334</v>
          </cell>
          <cell r="C32">
            <v>28.8</v>
          </cell>
          <cell r="D32">
            <v>20.100000000000001</v>
          </cell>
          <cell r="E32">
            <v>78.25</v>
          </cell>
          <cell r="F32">
            <v>93</v>
          </cell>
          <cell r="G32">
            <v>54</v>
          </cell>
          <cell r="H32">
            <v>10.44</v>
          </cell>
          <cell r="I32" t="str">
            <v>N</v>
          </cell>
          <cell r="J32">
            <v>23.040000000000003</v>
          </cell>
          <cell r="K32">
            <v>2.6</v>
          </cell>
        </row>
        <row r="33">
          <cell r="B33">
            <v>23.195833333333329</v>
          </cell>
          <cell r="C33">
            <v>28</v>
          </cell>
          <cell r="D33">
            <v>19.899999999999999</v>
          </cell>
          <cell r="E33">
            <v>79.666666666666671</v>
          </cell>
          <cell r="F33">
            <v>95</v>
          </cell>
          <cell r="G33">
            <v>58</v>
          </cell>
          <cell r="H33">
            <v>27.720000000000002</v>
          </cell>
          <cell r="I33" t="str">
            <v>S</v>
          </cell>
          <cell r="J33">
            <v>45.72</v>
          </cell>
          <cell r="K33">
            <v>42.599999999999994</v>
          </cell>
        </row>
        <row r="34">
          <cell r="B34">
            <v>22.016666666666662</v>
          </cell>
          <cell r="C34">
            <v>26.2</v>
          </cell>
          <cell r="D34">
            <v>19.899999999999999</v>
          </cell>
          <cell r="E34">
            <v>87.708333333333329</v>
          </cell>
          <cell r="F34">
            <v>94</v>
          </cell>
          <cell r="G34">
            <v>69</v>
          </cell>
          <cell r="H34">
            <v>14.76</v>
          </cell>
          <cell r="I34" t="str">
            <v>SO</v>
          </cell>
          <cell r="J34">
            <v>33.480000000000004</v>
          </cell>
          <cell r="K34">
            <v>13.000000000000002</v>
          </cell>
        </row>
        <row r="35">
          <cell r="B35">
            <v>22.779166666666665</v>
          </cell>
          <cell r="C35">
            <v>29.1</v>
          </cell>
          <cell r="D35">
            <v>20.6</v>
          </cell>
          <cell r="E35">
            <v>83.458333333333329</v>
          </cell>
          <cell r="F35">
            <v>95</v>
          </cell>
          <cell r="G35">
            <v>57</v>
          </cell>
          <cell r="H35">
            <v>31.680000000000003</v>
          </cell>
          <cell r="I35" t="str">
            <v>S</v>
          </cell>
          <cell r="J35">
            <v>48.6</v>
          </cell>
          <cell r="K35">
            <v>29.6</v>
          </cell>
        </row>
        <row r="36">
          <cell r="I36" t="str">
            <v>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K5" t="str">
            <v>*</v>
          </cell>
        </row>
      </sheetData>
      <sheetData sheetId="10">
        <row r="5">
          <cell r="K5">
            <v>0.2</v>
          </cell>
        </row>
      </sheetData>
      <sheetData sheetId="11">
        <row r="5">
          <cell r="B5">
            <v>28.291666666666661</v>
          </cell>
          <cell r="C5">
            <v>37.1</v>
          </cell>
          <cell r="D5">
            <v>22.7</v>
          </cell>
          <cell r="E5">
            <v>69.75</v>
          </cell>
          <cell r="F5">
            <v>93</v>
          </cell>
          <cell r="G5">
            <v>36</v>
          </cell>
          <cell r="H5">
            <v>9</v>
          </cell>
          <cell r="I5" t="str">
            <v>NE</v>
          </cell>
          <cell r="J5">
            <v>22.32</v>
          </cell>
          <cell r="K5">
            <v>0</v>
          </cell>
        </row>
        <row r="6">
          <cell r="B6">
            <v>30.099999999999998</v>
          </cell>
          <cell r="C6">
            <v>36.200000000000003</v>
          </cell>
          <cell r="D6">
            <v>25.8</v>
          </cell>
          <cell r="E6">
            <v>66.25</v>
          </cell>
          <cell r="F6">
            <v>85</v>
          </cell>
          <cell r="G6">
            <v>45</v>
          </cell>
          <cell r="H6">
            <v>17.64</v>
          </cell>
          <cell r="I6" t="str">
            <v>L</v>
          </cell>
          <cell r="J6">
            <v>45.72</v>
          </cell>
          <cell r="K6">
            <v>0.2</v>
          </cell>
        </row>
        <row r="7">
          <cell r="B7">
            <v>29.2</v>
          </cell>
          <cell r="C7">
            <v>36.5</v>
          </cell>
          <cell r="D7">
            <v>24.9</v>
          </cell>
          <cell r="E7">
            <v>67.166666666666671</v>
          </cell>
          <cell r="F7">
            <v>88</v>
          </cell>
          <cell r="G7">
            <v>42</v>
          </cell>
          <cell r="H7">
            <v>14.4</v>
          </cell>
          <cell r="I7" t="str">
            <v>L</v>
          </cell>
          <cell r="J7">
            <v>55.080000000000005</v>
          </cell>
          <cell r="K7">
            <v>0</v>
          </cell>
        </row>
        <row r="8">
          <cell r="B8">
            <v>31.283333333333331</v>
          </cell>
          <cell r="C8">
            <v>39.1</v>
          </cell>
          <cell r="D8">
            <v>26.7</v>
          </cell>
          <cell r="E8">
            <v>57.541666666666664</v>
          </cell>
          <cell r="F8">
            <v>78</v>
          </cell>
          <cell r="G8">
            <v>32</v>
          </cell>
          <cell r="H8">
            <v>14.76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28.237499999999997</v>
          </cell>
          <cell r="C9">
            <v>35.9</v>
          </cell>
          <cell r="D9">
            <v>22.4</v>
          </cell>
          <cell r="E9">
            <v>71.583333333333329</v>
          </cell>
          <cell r="F9">
            <v>93</v>
          </cell>
          <cell r="G9">
            <v>42</v>
          </cell>
          <cell r="H9">
            <v>13.68</v>
          </cell>
          <cell r="I9" t="str">
            <v>L</v>
          </cell>
          <cell r="J9">
            <v>55.080000000000005</v>
          </cell>
          <cell r="K9">
            <v>39</v>
          </cell>
        </row>
        <row r="10">
          <cell r="B10">
            <v>25.033333333333331</v>
          </cell>
          <cell r="C10">
            <v>29.5</v>
          </cell>
          <cell r="D10">
            <v>22.4</v>
          </cell>
          <cell r="E10">
            <v>79.125</v>
          </cell>
          <cell r="F10">
            <v>93</v>
          </cell>
          <cell r="G10">
            <v>57</v>
          </cell>
          <cell r="H10">
            <v>12.6</v>
          </cell>
          <cell r="I10" t="str">
            <v>SO</v>
          </cell>
          <cell r="J10">
            <v>29.880000000000003</v>
          </cell>
          <cell r="K10">
            <v>3.6</v>
          </cell>
        </row>
        <row r="11">
          <cell r="B11">
            <v>27.254166666666666</v>
          </cell>
          <cell r="C11">
            <v>34</v>
          </cell>
          <cell r="D11">
            <v>23.2</v>
          </cell>
          <cell r="E11">
            <v>72.958333333333329</v>
          </cell>
          <cell r="F11">
            <v>92</v>
          </cell>
          <cell r="G11">
            <v>42</v>
          </cell>
          <cell r="H11">
            <v>11.16</v>
          </cell>
          <cell r="I11" t="str">
            <v>NO</v>
          </cell>
          <cell r="J11">
            <v>22.32</v>
          </cell>
          <cell r="K11">
            <v>0</v>
          </cell>
        </row>
        <row r="12">
          <cell r="B12">
            <v>27.999999999999996</v>
          </cell>
          <cell r="C12">
            <v>34.700000000000003</v>
          </cell>
          <cell r="D12">
            <v>23.8</v>
          </cell>
          <cell r="E12">
            <v>74</v>
          </cell>
          <cell r="F12">
            <v>93</v>
          </cell>
          <cell r="G12">
            <v>50</v>
          </cell>
          <cell r="H12">
            <v>11.879999999999999</v>
          </cell>
          <cell r="I12" t="str">
            <v>L</v>
          </cell>
          <cell r="J12">
            <v>61.2</v>
          </cell>
          <cell r="K12">
            <v>16</v>
          </cell>
        </row>
        <row r="13">
          <cell r="B13">
            <v>28.724999999999998</v>
          </cell>
          <cell r="C13">
            <v>34.700000000000003</v>
          </cell>
          <cell r="D13">
            <v>25.2</v>
          </cell>
          <cell r="E13">
            <v>70.916666666666671</v>
          </cell>
          <cell r="F13">
            <v>85</v>
          </cell>
          <cell r="G13">
            <v>49</v>
          </cell>
          <cell r="H13">
            <v>14.4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29.404166666666665</v>
          </cell>
          <cell r="C14">
            <v>36.5</v>
          </cell>
          <cell r="D14">
            <v>26.4</v>
          </cell>
          <cell r="E14">
            <v>69.791666666666671</v>
          </cell>
          <cell r="F14">
            <v>83</v>
          </cell>
          <cell r="G14">
            <v>41</v>
          </cell>
          <cell r="H14">
            <v>10.08</v>
          </cell>
          <cell r="I14" t="str">
            <v>NO</v>
          </cell>
          <cell r="J14">
            <v>36</v>
          </cell>
          <cell r="K14">
            <v>0</v>
          </cell>
        </row>
        <row r="15">
          <cell r="B15">
            <v>29.579166666666669</v>
          </cell>
          <cell r="C15">
            <v>36.5</v>
          </cell>
          <cell r="D15">
            <v>24.7</v>
          </cell>
          <cell r="E15">
            <v>70.041666666666671</v>
          </cell>
          <cell r="F15">
            <v>92</v>
          </cell>
          <cell r="G15">
            <v>41</v>
          </cell>
          <cell r="H15">
            <v>12.24</v>
          </cell>
          <cell r="I15" t="str">
            <v>N</v>
          </cell>
          <cell r="J15">
            <v>37.080000000000005</v>
          </cell>
          <cell r="K15">
            <v>12</v>
          </cell>
        </row>
        <row r="16">
          <cell r="B16">
            <v>30.833333333333329</v>
          </cell>
          <cell r="C16">
            <v>37.4</v>
          </cell>
          <cell r="D16">
            <v>25.6</v>
          </cell>
          <cell r="E16">
            <v>65.5</v>
          </cell>
          <cell r="F16">
            <v>85</v>
          </cell>
          <cell r="G16">
            <v>42</v>
          </cell>
          <cell r="H16">
            <v>24.48</v>
          </cell>
          <cell r="I16" t="str">
            <v>N</v>
          </cell>
          <cell r="J16">
            <v>52.2</v>
          </cell>
          <cell r="K16">
            <v>0</v>
          </cell>
        </row>
        <row r="17">
          <cell r="B17">
            <v>29.441666666666663</v>
          </cell>
          <cell r="C17">
            <v>37.5</v>
          </cell>
          <cell r="D17">
            <v>24.9</v>
          </cell>
          <cell r="E17">
            <v>67.208333333333329</v>
          </cell>
          <cell r="F17">
            <v>82</v>
          </cell>
          <cell r="G17">
            <v>38</v>
          </cell>
          <cell r="H17">
            <v>19.8</v>
          </cell>
          <cell r="I17" t="str">
            <v>L</v>
          </cell>
          <cell r="J17">
            <v>45.36</v>
          </cell>
          <cell r="K17">
            <v>0</v>
          </cell>
        </row>
        <row r="18">
          <cell r="B18">
            <v>30.987500000000001</v>
          </cell>
          <cell r="C18">
            <v>37.1</v>
          </cell>
          <cell r="D18">
            <v>26.6</v>
          </cell>
          <cell r="E18">
            <v>62.791666666666664</v>
          </cell>
          <cell r="F18">
            <v>79</v>
          </cell>
          <cell r="G18">
            <v>40</v>
          </cell>
          <cell r="H18">
            <v>15.48</v>
          </cell>
          <cell r="I18" t="str">
            <v>L</v>
          </cell>
          <cell r="J18">
            <v>47.519999999999996</v>
          </cell>
          <cell r="K18">
            <v>0</v>
          </cell>
        </row>
        <row r="19">
          <cell r="B19">
            <v>29.216666666666669</v>
          </cell>
          <cell r="C19">
            <v>35.200000000000003</v>
          </cell>
          <cell r="D19">
            <v>24.9</v>
          </cell>
          <cell r="E19">
            <v>68.875</v>
          </cell>
          <cell r="F19">
            <v>83</v>
          </cell>
          <cell r="G19">
            <v>46</v>
          </cell>
          <cell r="H19">
            <v>26.64</v>
          </cell>
          <cell r="I19" t="str">
            <v>L</v>
          </cell>
          <cell r="J19">
            <v>48.24</v>
          </cell>
          <cell r="K19">
            <v>0</v>
          </cell>
        </row>
        <row r="20">
          <cell r="B20">
            <v>28.61666666666666</v>
          </cell>
          <cell r="C20">
            <v>36</v>
          </cell>
          <cell r="D20">
            <v>23.8</v>
          </cell>
          <cell r="E20">
            <v>67.333333333333329</v>
          </cell>
          <cell r="F20">
            <v>90</v>
          </cell>
          <cell r="G20">
            <v>37</v>
          </cell>
          <cell r="H20">
            <v>11.16</v>
          </cell>
          <cell r="I20" t="str">
            <v>NE</v>
          </cell>
          <cell r="J20">
            <v>22.32</v>
          </cell>
          <cell r="K20">
            <v>0</v>
          </cell>
        </row>
        <row r="21">
          <cell r="B21">
            <v>29.891666666666669</v>
          </cell>
          <cell r="C21">
            <v>36.799999999999997</v>
          </cell>
          <cell r="D21">
            <v>24.6</v>
          </cell>
          <cell r="E21">
            <v>62.458333333333336</v>
          </cell>
          <cell r="F21">
            <v>88</v>
          </cell>
          <cell r="G21">
            <v>40</v>
          </cell>
          <cell r="H21">
            <v>15.120000000000001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30.149999999999995</v>
          </cell>
          <cell r="C22">
            <v>37.5</v>
          </cell>
          <cell r="D22">
            <v>25.7</v>
          </cell>
          <cell r="E22">
            <v>63.583333333333336</v>
          </cell>
          <cell r="F22">
            <v>82</v>
          </cell>
          <cell r="G22">
            <v>37</v>
          </cell>
          <cell r="H22">
            <v>18.720000000000002</v>
          </cell>
          <cell r="I22" t="str">
            <v>N</v>
          </cell>
          <cell r="J22">
            <v>43.56</v>
          </cell>
          <cell r="K22">
            <v>0</v>
          </cell>
        </row>
        <row r="23">
          <cell r="B23">
            <v>30.025000000000006</v>
          </cell>
          <cell r="C23">
            <v>36.5</v>
          </cell>
          <cell r="D23">
            <v>26.7</v>
          </cell>
          <cell r="E23">
            <v>61.625</v>
          </cell>
          <cell r="F23">
            <v>79</v>
          </cell>
          <cell r="G23">
            <v>40</v>
          </cell>
          <cell r="H23">
            <v>13.68</v>
          </cell>
          <cell r="I23" t="str">
            <v>NO</v>
          </cell>
          <cell r="J23">
            <v>37.080000000000005</v>
          </cell>
          <cell r="K23">
            <v>0</v>
          </cell>
        </row>
        <row r="24">
          <cell r="B24">
            <v>27.375</v>
          </cell>
          <cell r="C24">
            <v>33.700000000000003</v>
          </cell>
          <cell r="D24">
            <v>23.7</v>
          </cell>
          <cell r="E24">
            <v>71.666666666666671</v>
          </cell>
          <cell r="F24">
            <v>88</v>
          </cell>
          <cell r="G24">
            <v>49</v>
          </cell>
          <cell r="H24">
            <v>11.879999999999999</v>
          </cell>
          <cell r="I24" t="str">
            <v>O</v>
          </cell>
          <cell r="J24">
            <v>30.240000000000002</v>
          </cell>
          <cell r="K24">
            <v>0</v>
          </cell>
        </row>
        <row r="25">
          <cell r="B25">
            <v>28.091666666666665</v>
          </cell>
          <cell r="C25">
            <v>35.299999999999997</v>
          </cell>
          <cell r="D25">
            <v>25</v>
          </cell>
          <cell r="E25">
            <v>72.833333333333329</v>
          </cell>
          <cell r="F25">
            <v>87</v>
          </cell>
          <cell r="G25">
            <v>44</v>
          </cell>
          <cell r="H25">
            <v>10.44</v>
          </cell>
          <cell r="I25" t="str">
            <v>N</v>
          </cell>
          <cell r="J25">
            <v>56.16</v>
          </cell>
          <cell r="K25">
            <v>3.8000000000000003</v>
          </cell>
        </row>
        <row r="26">
          <cell r="B26">
            <v>29.045833333333338</v>
          </cell>
          <cell r="C26">
            <v>36.4</v>
          </cell>
          <cell r="D26">
            <v>24.4</v>
          </cell>
          <cell r="E26">
            <v>69.083333333333329</v>
          </cell>
          <cell r="F26">
            <v>87</v>
          </cell>
          <cell r="G26">
            <v>42</v>
          </cell>
          <cell r="H26">
            <v>12.6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30.245833333333334</v>
          </cell>
          <cell r="C27">
            <v>37.799999999999997</v>
          </cell>
          <cell r="D27">
            <v>25.4</v>
          </cell>
          <cell r="E27">
            <v>64.083333333333329</v>
          </cell>
          <cell r="F27">
            <v>84</v>
          </cell>
          <cell r="G27">
            <v>34</v>
          </cell>
          <cell r="H27">
            <v>12.6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29.50833333333334</v>
          </cell>
          <cell r="C28">
            <v>38.299999999999997</v>
          </cell>
          <cell r="D28">
            <v>25.8</v>
          </cell>
          <cell r="E28">
            <v>67.083333333333329</v>
          </cell>
          <cell r="F28">
            <v>83</v>
          </cell>
          <cell r="G28">
            <v>34</v>
          </cell>
          <cell r="H28">
            <v>14.76</v>
          </cell>
          <cell r="I28" t="str">
            <v>NE</v>
          </cell>
          <cell r="J28">
            <v>65.160000000000011</v>
          </cell>
          <cell r="K28">
            <v>0</v>
          </cell>
        </row>
        <row r="29">
          <cell r="B29">
            <v>25.891666666666676</v>
          </cell>
          <cell r="C29">
            <v>32.700000000000003</v>
          </cell>
          <cell r="D29">
            <v>23.4</v>
          </cell>
          <cell r="E29">
            <v>83.625</v>
          </cell>
          <cell r="F29">
            <v>93</v>
          </cell>
          <cell r="G29">
            <v>57</v>
          </cell>
          <cell r="H29">
            <v>30.240000000000002</v>
          </cell>
          <cell r="I29" t="str">
            <v>SO</v>
          </cell>
          <cell r="J29">
            <v>59.760000000000005</v>
          </cell>
          <cell r="K29">
            <v>65.8</v>
          </cell>
        </row>
        <row r="30">
          <cell r="B30">
            <v>26.483333333333331</v>
          </cell>
          <cell r="C30">
            <v>31.8</v>
          </cell>
          <cell r="D30">
            <v>22.4</v>
          </cell>
          <cell r="E30">
            <v>79.875</v>
          </cell>
          <cell r="F30">
            <v>93</v>
          </cell>
          <cell r="G30">
            <v>58</v>
          </cell>
          <cell r="H30">
            <v>11.879999999999999</v>
          </cell>
          <cell r="I30" t="str">
            <v>L</v>
          </cell>
          <cell r="J30">
            <v>23.040000000000003</v>
          </cell>
          <cell r="K30">
            <v>0.8</v>
          </cell>
        </row>
        <row r="31">
          <cell r="B31">
            <v>28.833333333333339</v>
          </cell>
          <cell r="C31">
            <v>35.299999999999997</v>
          </cell>
          <cell r="D31">
            <v>25.5</v>
          </cell>
          <cell r="E31">
            <v>73.458333333333329</v>
          </cell>
          <cell r="F31">
            <v>88</v>
          </cell>
          <cell r="G31">
            <v>46</v>
          </cell>
          <cell r="H31">
            <v>15.120000000000001</v>
          </cell>
          <cell r="I31" t="str">
            <v>L</v>
          </cell>
          <cell r="J31">
            <v>50.76</v>
          </cell>
          <cell r="K31">
            <v>11.8</v>
          </cell>
        </row>
        <row r="32">
          <cell r="B32">
            <v>28.845833333333331</v>
          </cell>
          <cell r="C32">
            <v>33.700000000000003</v>
          </cell>
          <cell r="D32">
            <v>24.4</v>
          </cell>
          <cell r="E32">
            <v>71.416666666666671</v>
          </cell>
          <cell r="F32">
            <v>84</v>
          </cell>
          <cell r="G32">
            <v>55</v>
          </cell>
          <cell r="H32">
            <v>6.12</v>
          </cell>
          <cell r="I32" t="str">
            <v>L</v>
          </cell>
          <cell r="J32">
            <v>61.2</v>
          </cell>
          <cell r="K32">
            <v>6.6</v>
          </cell>
        </row>
        <row r="33">
          <cell r="B33">
            <v>29.008333333333336</v>
          </cell>
          <cell r="C33">
            <v>34.9</v>
          </cell>
          <cell r="D33">
            <v>25.1</v>
          </cell>
          <cell r="E33">
            <v>73.333333333333329</v>
          </cell>
          <cell r="F33">
            <v>88</v>
          </cell>
          <cell r="G33">
            <v>47</v>
          </cell>
          <cell r="H33">
            <v>12.6</v>
          </cell>
          <cell r="I33" t="str">
            <v>L</v>
          </cell>
          <cell r="J33">
            <v>51.12</v>
          </cell>
          <cell r="K33">
            <v>3.6</v>
          </cell>
        </row>
        <row r="34">
          <cell r="B34">
            <v>26.650000000000006</v>
          </cell>
          <cell r="C34">
            <v>33.700000000000003</v>
          </cell>
          <cell r="D34">
            <v>24.3</v>
          </cell>
          <cell r="E34">
            <v>80.833333333333329</v>
          </cell>
          <cell r="F34">
            <v>89</v>
          </cell>
          <cell r="G34">
            <v>56</v>
          </cell>
          <cell r="H34">
            <v>12.24</v>
          </cell>
          <cell r="I34" t="str">
            <v>L</v>
          </cell>
          <cell r="J34">
            <v>47.519999999999996</v>
          </cell>
          <cell r="K34">
            <v>7.2</v>
          </cell>
        </row>
        <row r="35">
          <cell r="B35">
            <v>29.195833333333329</v>
          </cell>
          <cell r="C35">
            <v>35.4</v>
          </cell>
          <cell r="D35">
            <v>25.4</v>
          </cell>
          <cell r="E35">
            <v>70.541666666666671</v>
          </cell>
          <cell r="F35">
            <v>85</v>
          </cell>
          <cell r="G35">
            <v>46</v>
          </cell>
          <cell r="H35">
            <v>17.28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zoomScale="90" zoomScaleNormal="90" workbookViewId="0">
      <selection activeCell="AK21" sqref="AK21"/>
    </sheetView>
  </sheetViews>
  <sheetFormatPr defaultRowHeight="12.75" x14ac:dyDescent="0.2"/>
  <cols>
    <col min="1" max="1" width="19.140625" style="2" bestFit="1" customWidth="1"/>
    <col min="2" max="2" width="6.140625" style="2" customWidth="1"/>
    <col min="3" max="3" width="5.85546875" style="2" customWidth="1"/>
    <col min="4" max="27" width="5.42578125" style="2" customWidth="1"/>
    <col min="28" max="29" width="6.28515625" style="2" customWidth="1"/>
    <col min="30" max="30" width="6.5703125" style="2" customWidth="1"/>
    <col min="31" max="32" width="5.710937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4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7"/>
    </row>
    <row r="3" spans="1:34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39</v>
      </c>
      <c r="AH3" s="8"/>
    </row>
    <row r="4" spans="1:34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  <c r="AH4" s="8"/>
    </row>
    <row r="5" spans="1:34" s="5" customFormat="1" ht="20.100000000000001" customHeight="1" x14ac:dyDescent="0.2">
      <c r="A5" s="13" t="s">
        <v>46</v>
      </c>
      <c r="B5" s="14">
        <f>[1]Dezembro!$B$5</f>
        <v>27.574999999999999</v>
      </c>
      <c r="C5" s="14">
        <f>[1]Dezembro!$B$6</f>
        <v>25.0625</v>
      </c>
      <c r="D5" s="14">
        <f>[1]Dezembro!$B$7</f>
        <v>26.908333333333331</v>
      </c>
      <c r="E5" s="14">
        <f>[1]Dezembro!$B$8</f>
        <v>27.212500000000002</v>
      </c>
      <c r="F5" s="14">
        <f>[1]Dezembro!$B$9</f>
        <v>24.445833333333329</v>
      </c>
      <c r="G5" s="14">
        <f>[1]Dezembro!$B$10</f>
        <v>23.962499999999995</v>
      </c>
      <c r="H5" s="14">
        <f>[1]Dezembro!$B$11</f>
        <v>26.2</v>
      </c>
      <c r="I5" s="14">
        <f>[1]Dezembro!$B$12</f>
        <v>28.291666666666668</v>
      </c>
      <c r="J5" s="14">
        <f>[1]Dezembro!$B$13</f>
        <v>28.337500000000002</v>
      </c>
      <c r="K5" s="14">
        <f>[1]Dezembro!$B$14</f>
        <v>23.833333333333329</v>
      </c>
      <c r="L5" s="14">
        <f>[1]Dezembro!$B$15</f>
        <v>23.237499999999997</v>
      </c>
      <c r="M5" s="14">
        <f>[1]Dezembro!$B$16</f>
        <v>22.900000000000002</v>
      </c>
      <c r="N5" s="14">
        <f>[1]Dezembro!$B$17</f>
        <v>23.520833333333329</v>
      </c>
      <c r="O5" s="14">
        <f>[1]Dezembro!$B$18</f>
        <v>26.508333333333329</v>
      </c>
      <c r="P5" s="14">
        <f>[1]Dezembro!$B$19</f>
        <v>23.816666666666666</v>
      </c>
      <c r="Q5" s="14">
        <f>[1]Dezembro!$B$20</f>
        <v>25.525000000000002</v>
      </c>
      <c r="R5" s="14">
        <f>[1]Dezembro!$B$21</f>
        <v>25.895833333333332</v>
      </c>
      <c r="S5" s="14">
        <f>[1]Dezembro!$B$22</f>
        <v>28.091666666666672</v>
      </c>
      <c r="T5" s="14">
        <f>[1]Dezembro!$B$23</f>
        <v>27.249999999999996</v>
      </c>
      <c r="U5" s="14">
        <f>[1]Dezembro!$B$24</f>
        <v>26.791666666666661</v>
      </c>
      <c r="V5" s="14">
        <f>[1]Dezembro!$B$25</f>
        <v>25.316666666666666</v>
      </c>
      <c r="W5" s="14">
        <f>[1]Dezembro!$B$26</f>
        <v>27.374999999999996</v>
      </c>
      <c r="X5" s="14">
        <f>[1]Dezembro!$B$27</f>
        <v>29.154166666666672</v>
      </c>
      <c r="Y5" s="14">
        <f>[1]Dezembro!$B$28</f>
        <v>27.733333333333334</v>
      </c>
      <c r="Z5" s="14">
        <f>[1]Dezembro!$B$29</f>
        <v>28.212500000000002</v>
      </c>
      <c r="AA5" s="14">
        <f>[1]Dezembro!$B$30</f>
        <v>25.870833333333337</v>
      </c>
      <c r="AB5" s="14">
        <f>[1]Dezembro!$B$31</f>
        <v>26.729166666666661</v>
      </c>
      <c r="AC5" s="14">
        <f>[1]Dezembro!$B$32</f>
        <v>28.012499999999999</v>
      </c>
      <c r="AD5" s="14">
        <f>[1]Dezembro!$B$33</f>
        <v>25.904166666666672</v>
      </c>
      <c r="AE5" s="14">
        <f>[1]Dezembro!$B$34</f>
        <v>26.912499999999998</v>
      </c>
      <c r="AF5" s="14">
        <f>[1]Dezembro!$B$35</f>
        <v>24.879166666666666</v>
      </c>
      <c r="AG5" s="35">
        <f>AVERAGE(B5:AF5)</f>
        <v>26.176344086021508</v>
      </c>
      <c r="AH5" s="8"/>
    </row>
    <row r="6" spans="1:34" ht="17.100000000000001" customHeight="1" x14ac:dyDescent="0.2">
      <c r="A6" s="13" t="s">
        <v>0</v>
      </c>
      <c r="B6" s="15">
        <f>[2]Dezembro!$B$5</f>
        <v>24.113636363636363</v>
      </c>
      <c r="C6" s="15">
        <f>[2]Dezembro!$B$6</f>
        <v>23.736842105263161</v>
      </c>
      <c r="D6" s="15" t="str">
        <f>[2]Dezembro!$B$7</f>
        <v>*</v>
      </c>
      <c r="E6" s="15" t="str">
        <f>[2]Dezembro!$B$8</f>
        <v>*</v>
      </c>
      <c r="F6" s="15" t="str">
        <f>[2]Dezembro!$B$9</f>
        <v>*</v>
      </c>
      <c r="G6" s="15" t="str">
        <f>[2]Dezembro!$B$10</f>
        <v>*</v>
      </c>
      <c r="H6" s="15" t="str">
        <f>[2]Dezembro!$B$11</f>
        <v>*</v>
      </c>
      <c r="I6" s="15" t="str">
        <f>[2]Dezembro!$B$12</f>
        <v>*</v>
      </c>
      <c r="J6" s="15" t="str">
        <f>[2]Dezembro!$B$13</f>
        <v>*</v>
      </c>
      <c r="K6" s="15" t="str">
        <f>[2]Dezembro!$B$14</f>
        <v>*</v>
      </c>
      <c r="L6" s="15" t="str">
        <f>[2]Dezembro!$B$15</f>
        <v>*</v>
      </c>
      <c r="M6" s="15" t="str">
        <f>[2]Dezembro!$B$16</f>
        <v>*</v>
      </c>
      <c r="N6" s="15" t="str">
        <f>[2]Dezembro!$B$17</f>
        <v>*</v>
      </c>
      <c r="O6" s="15" t="str">
        <f>[2]Dezembro!$B$18</f>
        <v>*</v>
      </c>
      <c r="P6" s="15" t="str">
        <f>[2]Dezembro!$B$19</f>
        <v>*</v>
      </c>
      <c r="Q6" s="15" t="str">
        <f>[2]Dezembro!$B$20</f>
        <v>*</v>
      </c>
      <c r="R6" s="15" t="str">
        <f>[2]Dezembro!$B$21</f>
        <v>*</v>
      </c>
      <c r="S6" s="15" t="str">
        <f>[2]Dezembro!$B$22</f>
        <v>*</v>
      </c>
      <c r="T6" s="15" t="str">
        <f>[2]Dezembro!$B$23</f>
        <v>*</v>
      </c>
      <c r="U6" s="15" t="str">
        <f>[2]Dezembro!$B$24</f>
        <v>*</v>
      </c>
      <c r="V6" s="15" t="str">
        <f>[2]Dezembro!$B$25</f>
        <v>*</v>
      </c>
      <c r="W6" s="15" t="str">
        <f>[2]Dezembro!$B$26</f>
        <v>*</v>
      </c>
      <c r="X6" s="15" t="str">
        <f>[2]Dezembro!$B$27</f>
        <v>*</v>
      </c>
      <c r="Y6" s="15" t="str">
        <f>[2]Dezembro!$B$28</f>
        <v>*</v>
      </c>
      <c r="Z6" s="15" t="str">
        <f>[2]Dezembro!$B$29</f>
        <v>*</v>
      </c>
      <c r="AA6" s="15" t="str">
        <f>[2]Dezembro!$B$30</f>
        <v>*</v>
      </c>
      <c r="AB6" s="15" t="str">
        <f>[2]Dezembro!$B$31</f>
        <v>*</v>
      </c>
      <c r="AC6" s="15" t="str">
        <f>[2]Dezembro!$B$32</f>
        <v>*</v>
      </c>
      <c r="AD6" s="15" t="str">
        <f>[2]Dezembro!$B$33</f>
        <v>*</v>
      </c>
      <c r="AE6" s="15" t="str">
        <f>[2]Dezembro!$B$34</f>
        <v>*</v>
      </c>
      <c r="AF6" s="15" t="str">
        <f>[2]Dezembro!$B$35</f>
        <v>*</v>
      </c>
      <c r="AG6" s="36">
        <f t="shared" ref="AG6:AG19" si="1">AVERAGE(B6:AF6)</f>
        <v>23.925239234449762</v>
      </c>
    </row>
    <row r="7" spans="1:34" ht="17.100000000000001" customHeight="1" x14ac:dyDescent="0.2">
      <c r="A7" s="13" t="s">
        <v>1</v>
      </c>
      <c r="B7" s="15">
        <f>[3]Dezembro!$B$5</f>
        <v>28.533333333333331</v>
      </c>
      <c r="C7" s="15">
        <f>[3]Dezembro!$B$6</f>
        <v>27.575000000000003</v>
      </c>
      <c r="D7" s="15">
        <f>[3]Dezembro!$B$7</f>
        <v>28.141666666666666</v>
      </c>
      <c r="E7" s="15">
        <f>[3]Dezembro!$B$8</f>
        <v>28.900000000000002</v>
      </c>
      <c r="F7" s="15">
        <f>[3]Dezembro!$B$9</f>
        <v>23.404166666666665</v>
      </c>
      <c r="G7" s="15">
        <f>[3]Dezembro!$B$10</f>
        <v>24.145833333333332</v>
      </c>
      <c r="H7" s="15">
        <f>[3]Dezembro!$B$11</f>
        <v>25.679166666666671</v>
      </c>
      <c r="I7" s="15">
        <f>[3]Dezembro!$B$12</f>
        <v>28.000000000000004</v>
      </c>
      <c r="J7" s="15">
        <f>[3]Dezembro!$B$13</f>
        <v>28.470833333333328</v>
      </c>
      <c r="K7" s="15">
        <f>[3]Dezembro!$B$14</f>
        <v>27.229166666666668</v>
      </c>
      <c r="L7" s="15">
        <f>[3]Dezembro!$B$15</f>
        <v>27.512500000000003</v>
      </c>
      <c r="M7" s="15">
        <f>[3]Dezembro!$B$16</f>
        <v>25.341666666666665</v>
      </c>
      <c r="N7" s="15">
        <f>[3]Dezembro!$B$17</f>
        <v>26.933333333333334</v>
      </c>
      <c r="O7" s="15">
        <f>[3]Dezembro!$B$18</f>
        <v>30.429166666666671</v>
      </c>
      <c r="P7" s="15">
        <f>[3]Dezembro!$B$19</f>
        <v>26.012499999999999</v>
      </c>
      <c r="Q7" s="15">
        <f>[3]Dezembro!$B$20</f>
        <v>28.187499999999996</v>
      </c>
      <c r="R7" s="15">
        <f>[3]Dezembro!$B$21</f>
        <v>29.300000000000008</v>
      </c>
      <c r="S7" s="15">
        <f>[3]Dezembro!$B$22</f>
        <v>30.304166666666664</v>
      </c>
      <c r="T7" s="15">
        <f>[3]Dezembro!$B$23</f>
        <v>27.758333333333329</v>
      </c>
      <c r="U7" s="15">
        <f>[3]Dezembro!$B$24</f>
        <v>26.508333333333329</v>
      </c>
      <c r="V7" s="15">
        <f>[3]Dezembro!$B$25</f>
        <v>29.195833333333336</v>
      </c>
      <c r="W7" s="15">
        <f>[3]Dezembro!$B$26</f>
        <v>28.816666666666663</v>
      </c>
      <c r="X7" s="15">
        <f>[3]Dezembro!$B$27</f>
        <v>30.129166666666663</v>
      </c>
      <c r="Y7" s="15">
        <f>[3]Dezembro!$B$28</f>
        <v>29.504166666666674</v>
      </c>
      <c r="Z7" s="15">
        <f>[3]Dezembro!$B$29</f>
        <v>27.454166666666666</v>
      </c>
      <c r="AA7" s="15">
        <f>[3]Dezembro!$B$30</f>
        <v>26.9375</v>
      </c>
      <c r="AB7" s="15">
        <f>[3]Dezembro!$B$31</f>
        <v>28.554166666666664</v>
      </c>
      <c r="AC7" s="15">
        <f>[3]Dezembro!$B$32</f>
        <v>29.191666666666663</v>
      </c>
      <c r="AD7" s="15">
        <f>[3]Dezembro!$B$33</f>
        <v>27.783333333333331</v>
      </c>
      <c r="AE7" s="15">
        <f>[3]Dezembro!$B$34</f>
        <v>25.175000000000008</v>
      </c>
      <c r="AF7" s="15">
        <f>[3]Dezembro!$B$35</f>
        <v>27.866666666666664</v>
      </c>
      <c r="AG7" s="36">
        <f t="shared" si="1"/>
        <v>27.70887096774193</v>
      </c>
    </row>
    <row r="8" spans="1:34" ht="17.100000000000001" customHeight="1" x14ac:dyDescent="0.2">
      <c r="A8" s="13" t="s">
        <v>54</v>
      </c>
      <c r="B8" s="15">
        <f>[4]Dezembro!$B$5</f>
        <v>28.412499999999998</v>
      </c>
      <c r="C8" s="15">
        <f>[4]Dezembro!$B$6</f>
        <v>28.881818181818176</v>
      </c>
      <c r="D8" s="15">
        <f>[4]Dezembro!$B$7</f>
        <v>26.816666666666663</v>
      </c>
      <c r="E8" s="15">
        <f>[4]Dezembro!$B$8</f>
        <v>29.916666666666668</v>
      </c>
      <c r="F8" s="15">
        <f>[4]Dezembro!$B$9</f>
        <v>25.1</v>
      </c>
      <c r="G8" s="15">
        <f>[4]Dezembro!$B$10</f>
        <v>26.514285714285712</v>
      </c>
      <c r="H8" s="15">
        <f>[4]Dezembro!$B$11</f>
        <v>29.789999999999992</v>
      </c>
      <c r="I8" s="15">
        <f>[4]Dezembro!$B$12</f>
        <v>28.3</v>
      </c>
      <c r="J8" s="15">
        <f>[4]Dezembro!$B$13</f>
        <v>31.428571428571427</v>
      </c>
      <c r="K8" s="15">
        <f>[4]Dezembro!$B$14</f>
        <v>26.241666666666671</v>
      </c>
      <c r="L8" s="15">
        <f>[4]Dezembro!$B$15</f>
        <v>24.5</v>
      </c>
      <c r="M8" s="15">
        <f>[4]Dezembro!$B$16</f>
        <v>23.933333333333337</v>
      </c>
      <c r="N8" s="15">
        <f>[4]Dezembro!$B$17</f>
        <v>29.74285714285714</v>
      </c>
      <c r="O8" s="15">
        <f>[4]Dezembro!$B$18</f>
        <v>31.377777777777776</v>
      </c>
      <c r="P8" s="15">
        <f>[4]Dezembro!$B$19</f>
        <v>27.466666666666669</v>
      </c>
      <c r="Q8" s="15">
        <f>[4]Dezembro!$B$20</f>
        <v>29.537500000000001</v>
      </c>
      <c r="R8" s="15">
        <f>[4]Dezembro!$B$21</f>
        <v>32.466666666666661</v>
      </c>
      <c r="S8" s="15">
        <f>[4]Dezembro!$B$22</f>
        <v>33.342857142857142</v>
      </c>
      <c r="T8" s="15">
        <f>[4]Dezembro!$B$23</f>
        <v>30.52</v>
      </c>
      <c r="U8" s="15">
        <f>[4]Dezembro!$B$24</f>
        <v>26.499999999999993</v>
      </c>
      <c r="V8" s="15">
        <f>[4]Dezembro!$B$25</f>
        <v>30.933333333333334</v>
      </c>
      <c r="W8" s="15">
        <f>[4]Dezembro!$B$26</f>
        <v>32.9</v>
      </c>
      <c r="X8" s="15">
        <f>[4]Dezembro!$B$27</f>
        <v>32.78</v>
      </c>
      <c r="Y8" s="15">
        <f>[4]Dezembro!$B$28</f>
        <v>31.45</v>
      </c>
      <c r="Z8" s="15">
        <f>[4]Dezembro!$B$29</f>
        <v>30.216666666666669</v>
      </c>
      <c r="AA8" s="15">
        <f>[4]Dezembro!$B$30</f>
        <v>28.533333333333331</v>
      </c>
      <c r="AB8" s="15" t="str">
        <f>[4]Dezembro!$B$31</f>
        <v>*</v>
      </c>
      <c r="AC8" s="15" t="str">
        <f>[4]Dezembro!$B$32</f>
        <v>*</v>
      </c>
      <c r="AD8" s="15" t="str">
        <f>[4]Dezembro!$B$33</f>
        <v>*</v>
      </c>
      <c r="AE8" s="15" t="str">
        <f>[4]Dezembro!$B$34</f>
        <v>*</v>
      </c>
      <c r="AF8" s="15" t="str">
        <f>[4]Dezembro!$B$35</f>
        <v>*</v>
      </c>
      <c r="AG8" s="36">
        <f t="shared" si="1"/>
        <v>29.138583361083356</v>
      </c>
    </row>
    <row r="9" spans="1:34" ht="17.100000000000001" customHeight="1" x14ac:dyDescent="0.2">
      <c r="A9" s="13" t="s">
        <v>47</v>
      </c>
      <c r="B9" s="15">
        <f>[5]Dezembro!$B$5</f>
        <v>26.395833333333332</v>
      </c>
      <c r="C9" s="15">
        <f>[5]Dezembro!$B$6</f>
        <v>25.291666666666661</v>
      </c>
      <c r="D9" s="15">
        <f>[5]Dezembro!$B$7</f>
        <v>25.533333333333328</v>
      </c>
      <c r="E9" s="15">
        <f>[5]Dezembro!$B$8</f>
        <v>25.925000000000008</v>
      </c>
      <c r="F9" s="15">
        <f>[5]Dezembro!$B$9</f>
        <v>21.383333333333336</v>
      </c>
      <c r="G9" s="15">
        <f>[5]Dezembro!$B$10</f>
        <v>23.870833333333334</v>
      </c>
      <c r="H9" s="15">
        <f>[5]Dezembro!$B$11</f>
        <v>25.895833333333332</v>
      </c>
      <c r="I9" s="15">
        <f>[5]Dezembro!$B$12</f>
        <v>27.137500000000006</v>
      </c>
      <c r="J9" s="15">
        <f>[5]Dezembro!$B$13</f>
        <v>29.025000000000002</v>
      </c>
      <c r="K9" s="15">
        <f>[5]Dezembro!$B$14</f>
        <v>24.700000000000003</v>
      </c>
      <c r="L9" s="15">
        <f>[5]Dezembro!$B$15</f>
        <v>26.587500000000002</v>
      </c>
      <c r="M9" s="15">
        <f>[5]Dezembro!$B$16</f>
        <v>24.591666666666665</v>
      </c>
      <c r="N9" s="15">
        <f>[5]Dezembro!$B$17</f>
        <v>27.258333333333336</v>
      </c>
      <c r="O9" s="15">
        <f>[5]Dezembro!$B$18</f>
        <v>30.525000000000006</v>
      </c>
      <c r="P9" s="15">
        <f>[5]Dezembro!$B$19</f>
        <v>25.691666666666666</v>
      </c>
      <c r="Q9" s="15">
        <f>[5]Dezembro!$B$20</f>
        <v>27.716666666666665</v>
      </c>
      <c r="R9" s="15">
        <f>[5]Dezembro!$B$21</f>
        <v>28.979166666666668</v>
      </c>
      <c r="S9" s="15">
        <f>[5]Dezembro!$B$22</f>
        <v>29.6875</v>
      </c>
      <c r="T9" s="15">
        <f>[5]Dezembro!$B$23</f>
        <v>26.783333333333328</v>
      </c>
      <c r="U9" s="15">
        <f>[5]Dezembro!$B$24</f>
        <v>25.879166666666666</v>
      </c>
      <c r="V9" s="15">
        <f>[5]Dezembro!$B$25</f>
        <v>27.979166666666661</v>
      </c>
      <c r="W9" s="15">
        <f>[5]Dezembro!$B$26</f>
        <v>29.162499999999998</v>
      </c>
      <c r="X9" s="15">
        <f>[5]Dezembro!$B$27</f>
        <v>29.212500000000002</v>
      </c>
      <c r="Y9" s="15">
        <f>[5]Dezembro!$B$28</f>
        <v>27.05</v>
      </c>
      <c r="Z9" s="15">
        <f>[5]Dezembro!$B$29</f>
        <v>26.845833333333331</v>
      </c>
      <c r="AA9" s="15">
        <f>[5]Dezembro!$B$30</f>
        <v>27.454166666666669</v>
      </c>
      <c r="AB9" s="15">
        <f>[5]Dezembro!$B$31</f>
        <v>26.429166666666671</v>
      </c>
      <c r="AC9" s="15">
        <f>[5]Dezembro!$B$32</f>
        <v>27.99166666666666</v>
      </c>
      <c r="AD9" s="15">
        <f>[5]Dezembro!$B$33</f>
        <v>27.629166666666666</v>
      </c>
      <c r="AE9" s="15">
        <f>[5]Dezembro!$B$34</f>
        <v>27.220833333333328</v>
      </c>
      <c r="AF9" s="15">
        <f>[5]Dezembro!$B$35</f>
        <v>28.649999999999991</v>
      </c>
      <c r="AG9" s="36">
        <f t="shared" si="1"/>
        <v>26.918817204301067</v>
      </c>
    </row>
    <row r="10" spans="1:34" ht="17.100000000000001" customHeight="1" x14ac:dyDescent="0.2">
      <c r="A10" s="13" t="s">
        <v>2</v>
      </c>
      <c r="B10" s="15">
        <f>[6]Dezembro!$B$5</f>
        <v>27.141666666666666</v>
      </c>
      <c r="C10" s="15">
        <f>[6]Dezembro!$B$6</f>
        <v>24.345833333333331</v>
      </c>
      <c r="D10" s="15">
        <f>[6]Dezembro!$B$7</f>
        <v>26.120833333333337</v>
      </c>
      <c r="E10" s="15">
        <f>[6]Dezembro!$B$8</f>
        <v>27.133333333333329</v>
      </c>
      <c r="F10" s="15">
        <f>[6]Dezembro!$B$9</f>
        <v>22.4375</v>
      </c>
      <c r="G10" s="15">
        <f>[6]Dezembro!$B$10</f>
        <v>21.633333333333329</v>
      </c>
      <c r="H10" s="15">
        <f>[6]Dezembro!$B$11</f>
        <v>23.604166666666668</v>
      </c>
      <c r="I10" s="15">
        <f>[6]Dezembro!$B$12</f>
        <v>25.966666666666665</v>
      </c>
      <c r="J10" s="15">
        <f>[6]Dezembro!$B$13</f>
        <v>26.849999999999998</v>
      </c>
      <c r="K10" s="15">
        <f>[6]Dezembro!$B$14</f>
        <v>25.341666666666669</v>
      </c>
      <c r="L10" s="15">
        <f>[6]Dezembro!$B$15</f>
        <v>25.258333333333336</v>
      </c>
      <c r="M10" s="15">
        <f>[6]Dezembro!$B$16</f>
        <v>23.349999999999998</v>
      </c>
      <c r="N10" s="15">
        <f>[6]Dezembro!$B$17</f>
        <v>26.233333333333338</v>
      </c>
      <c r="O10" s="15">
        <f>[6]Dezembro!$B$18</f>
        <v>26.904166666666669</v>
      </c>
      <c r="P10" s="15">
        <f>[6]Dezembro!$B$19</f>
        <v>24.875</v>
      </c>
      <c r="Q10" s="15">
        <f>[6]Dezembro!$B$20</f>
        <v>25.958333333333332</v>
      </c>
      <c r="R10" s="15">
        <f>[6]Dezembro!$B$21</f>
        <v>27.541666666666668</v>
      </c>
      <c r="S10" s="15">
        <f>[6]Dezembro!$B$22</f>
        <v>26.991666666666664</v>
      </c>
      <c r="T10" s="15">
        <f>[6]Dezembro!$B$23</f>
        <v>25.716666666666669</v>
      </c>
      <c r="U10" s="15">
        <f>[6]Dezembro!$B$24</f>
        <v>24.066666666666674</v>
      </c>
      <c r="V10" s="15">
        <f>[6]Dezembro!$B$25</f>
        <v>25.608333333333331</v>
      </c>
      <c r="W10" s="15">
        <f>[6]Dezembro!$B$26</f>
        <v>26.45</v>
      </c>
      <c r="X10" s="15">
        <f>[6]Dezembro!$B$27</f>
        <v>27.774999999999995</v>
      </c>
      <c r="Y10" s="15">
        <f>[6]Dezembro!$B$28</f>
        <v>27.204166666666662</v>
      </c>
      <c r="Z10" s="15">
        <f>[6]Dezembro!$B$29</f>
        <v>24.966666666666665</v>
      </c>
      <c r="AA10" s="15">
        <f>[6]Dezembro!$B$30</f>
        <v>25.412500000000005</v>
      </c>
      <c r="AB10" s="15">
        <f>[6]Dezembro!$B$31</f>
        <v>25.712500000000002</v>
      </c>
      <c r="AC10" s="15">
        <f>[6]Dezembro!$B$32</f>
        <v>25.191666666666663</v>
      </c>
      <c r="AD10" s="15">
        <f>[6]Dezembro!$B$33</f>
        <v>25.458333333333339</v>
      </c>
      <c r="AE10" s="15">
        <f>[6]Dezembro!$B$34</f>
        <v>23.895833333333339</v>
      </c>
      <c r="AF10" s="15">
        <f>[6]Dezembro!$B$35</f>
        <v>24.454166666666666</v>
      </c>
      <c r="AG10" s="36">
        <f t="shared" si="1"/>
        <v>25.470967741935489</v>
      </c>
    </row>
    <row r="11" spans="1:34" ht="17.100000000000001" customHeight="1" x14ac:dyDescent="0.2">
      <c r="A11" s="13" t="s">
        <v>3</v>
      </c>
      <c r="B11" s="15">
        <f>[7]Dezembro!$B$5</f>
        <v>27.291666666666668</v>
      </c>
      <c r="C11" s="15">
        <f>[7]Dezembro!$B$6</f>
        <v>25.183333333333334</v>
      </c>
      <c r="D11" s="15">
        <f>[7]Dezembro!$B$7</f>
        <v>25.783333333333331</v>
      </c>
      <c r="E11" s="15">
        <f>[7]Dezembro!$B$8</f>
        <v>24.304166666666664</v>
      </c>
      <c r="F11" s="15">
        <f>[7]Dezembro!$B$9</f>
        <v>24.012499999999992</v>
      </c>
      <c r="G11" s="15">
        <f>[7]Dezembro!$B$10</f>
        <v>24.129166666666666</v>
      </c>
      <c r="H11" s="15">
        <f>[7]Dezembro!$B$11</f>
        <v>24.720833333333331</v>
      </c>
      <c r="I11" s="15">
        <f>[7]Dezembro!$B$12</f>
        <v>24.095833333333335</v>
      </c>
      <c r="J11" s="15">
        <f>[7]Dezembro!$B$13</f>
        <v>25.979166666666671</v>
      </c>
      <c r="K11" s="15">
        <f>[7]Dezembro!$B$14</f>
        <v>24.504166666666663</v>
      </c>
      <c r="L11" s="15">
        <f>[7]Dezembro!$B$15</f>
        <v>25.858333333333331</v>
      </c>
      <c r="M11" s="15">
        <f>[7]Dezembro!$B$16</f>
        <v>25.308333333333326</v>
      </c>
      <c r="N11" s="15">
        <f>[7]Dezembro!$B$17</f>
        <v>22.599999999999998</v>
      </c>
      <c r="O11" s="15">
        <f>[7]Dezembro!$B$18</f>
        <v>25.354166666666668</v>
      </c>
      <c r="P11" s="15">
        <f>[7]Dezembro!$B$19</f>
        <v>24.741666666666671</v>
      </c>
      <c r="Q11" s="15">
        <f>[7]Dezembro!$B$20</f>
        <v>24.487500000000008</v>
      </c>
      <c r="R11" s="15">
        <f>[7]Dezembro!$B$21</f>
        <v>24.908333333333331</v>
      </c>
      <c r="S11" s="15">
        <f>[7]Dezembro!$B$22</f>
        <v>26.19583333333334</v>
      </c>
      <c r="T11" s="15">
        <f>[7]Dezembro!$B$23</f>
        <v>25.741666666666671</v>
      </c>
      <c r="U11" s="15">
        <f>[7]Dezembro!$B$24</f>
        <v>24.520833333333332</v>
      </c>
      <c r="V11" s="15">
        <f>[7]Dezembro!$B$25</f>
        <v>25.666666666666671</v>
      </c>
      <c r="W11" s="15">
        <f>[7]Dezembro!$B$26</f>
        <v>27.625</v>
      </c>
      <c r="X11" s="15">
        <f>[7]Dezembro!$B$27</f>
        <v>26.941666666666674</v>
      </c>
      <c r="Y11" s="15">
        <f>[7]Dezembro!$B$28</f>
        <v>27.495833333333337</v>
      </c>
      <c r="Z11" s="15">
        <f>[7]Dezembro!$B$29</f>
        <v>28.849999999999994</v>
      </c>
      <c r="AA11" s="15">
        <f>[7]Dezembro!$B$30</f>
        <v>27.099999999999998</v>
      </c>
      <c r="AB11" s="15">
        <f>[7]Dezembro!$B$31</f>
        <v>25.454166666666662</v>
      </c>
      <c r="AC11" s="15">
        <f>[7]Dezembro!$B$32</f>
        <v>25.087499999999995</v>
      </c>
      <c r="AD11" s="15">
        <f>[7]Dezembro!$B$33</f>
        <v>25.216666666666665</v>
      </c>
      <c r="AE11" s="15">
        <f>[7]Dezembro!$B$34</f>
        <v>23.670833333333334</v>
      </c>
      <c r="AF11" s="15">
        <f>[7]Dezembro!$B$35</f>
        <v>25.699999999999992</v>
      </c>
      <c r="AG11" s="36">
        <f t="shared" si="1"/>
        <v>25.4364247311828</v>
      </c>
    </row>
    <row r="12" spans="1:34" ht="17.100000000000001" customHeight="1" x14ac:dyDescent="0.2">
      <c r="A12" s="13" t="s">
        <v>4</v>
      </c>
      <c r="B12" s="15">
        <f>[8]Dezembro!$B$5</f>
        <v>25.120833333333334</v>
      </c>
      <c r="C12" s="15">
        <f>[8]Dezembro!$B$6</f>
        <v>23.212499999999995</v>
      </c>
      <c r="D12" s="15">
        <f>[8]Dezembro!$B$7</f>
        <v>24.787500000000009</v>
      </c>
      <c r="E12" s="15">
        <f>[8]Dezembro!$B$8</f>
        <v>23.624999999999996</v>
      </c>
      <c r="F12" s="15">
        <f>[8]Dezembro!$B$9</f>
        <v>22.087499999999995</v>
      </c>
      <c r="G12" s="15">
        <f>[8]Dezembro!$B$10</f>
        <v>21.779166666666665</v>
      </c>
      <c r="H12" s="15">
        <f>[8]Dezembro!$B$11</f>
        <v>23.458333333333339</v>
      </c>
      <c r="I12" s="15">
        <f>[8]Dezembro!$B$12</f>
        <v>24.041666666666661</v>
      </c>
      <c r="J12" s="15">
        <f>[8]Dezembro!$B$13</f>
        <v>24.733333333333334</v>
      </c>
      <c r="K12" s="15">
        <f>[8]Dezembro!$B$14</f>
        <v>24.379166666666666</v>
      </c>
      <c r="L12" s="15">
        <f>[8]Dezembro!$B$15</f>
        <v>23.908333333333331</v>
      </c>
      <c r="M12" s="15">
        <f>[8]Dezembro!$B$16</f>
        <v>23.595833333333331</v>
      </c>
      <c r="N12" s="15">
        <f>[8]Dezembro!$B$17</f>
        <v>20.895833333333339</v>
      </c>
      <c r="O12" s="15">
        <f>[8]Dezembro!$B$18</f>
        <v>23.745833333333326</v>
      </c>
      <c r="P12" s="15">
        <f>[8]Dezembro!$B$19</f>
        <v>22.9375</v>
      </c>
      <c r="Q12" s="15">
        <f>[8]Dezembro!$B$20</f>
        <v>22.604166666666668</v>
      </c>
      <c r="R12" s="15">
        <f>[8]Dezembro!$B$21</f>
        <v>24.170833333333331</v>
      </c>
      <c r="S12" s="15">
        <f>[8]Dezembro!$B$22</f>
        <v>24.574999999999992</v>
      </c>
      <c r="T12" s="15">
        <f>[8]Dezembro!$B$23</f>
        <v>24.095833333333331</v>
      </c>
      <c r="U12" s="15">
        <f>[8]Dezembro!$B$24</f>
        <v>21.562500000000004</v>
      </c>
      <c r="V12" s="15">
        <f>[8]Dezembro!$B$25</f>
        <v>23.458333333333329</v>
      </c>
      <c r="W12" s="15">
        <f>[8]Dezembro!$B$26</f>
        <v>25.454166666666666</v>
      </c>
      <c r="X12" s="15">
        <f>[8]Dezembro!$B$27</f>
        <v>25.425000000000001</v>
      </c>
      <c r="Y12" s="15">
        <f>[8]Dezembro!$B$28</f>
        <v>25.608333333333334</v>
      </c>
      <c r="Z12" s="15">
        <f>[8]Dezembro!$B$29</f>
        <v>25.220833333333331</v>
      </c>
      <c r="AA12" s="15">
        <f>[8]Dezembro!$B$30</f>
        <v>23.208333333333332</v>
      </c>
      <c r="AB12" s="15">
        <f>[8]Dezembro!$B$31</f>
        <v>23.933333333333334</v>
      </c>
      <c r="AC12" s="15">
        <f>[8]Dezembro!$B$32</f>
        <v>23.745833333333334</v>
      </c>
      <c r="AD12" s="15">
        <f>[8]Dezembro!$B$33</f>
        <v>23.195833333333329</v>
      </c>
      <c r="AE12" s="15">
        <f>[8]Dezembro!$B$34</f>
        <v>22.016666666666662</v>
      </c>
      <c r="AF12" s="15">
        <f>[8]Dezembro!$B$35</f>
        <v>22.779166666666665</v>
      </c>
      <c r="AG12" s="36">
        <f t="shared" si="1"/>
        <v>23.656854838709673</v>
      </c>
    </row>
    <row r="13" spans="1:34" ht="17.100000000000001" customHeight="1" x14ac:dyDescent="0.2">
      <c r="A13" s="13" t="s">
        <v>5</v>
      </c>
      <c r="B13" s="15">
        <f>[9]Dezembro!$B$5</f>
        <v>28.291666666666661</v>
      </c>
      <c r="C13" s="15">
        <f>[9]Dezembro!$B$6</f>
        <v>30.099999999999998</v>
      </c>
      <c r="D13" s="15">
        <f>[9]Dezembro!$B$7</f>
        <v>29.2</v>
      </c>
      <c r="E13" s="15">
        <f>[9]Dezembro!$B$8</f>
        <v>31.283333333333331</v>
      </c>
      <c r="F13" s="15">
        <f>[9]Dezembro!$B$9</f>
        <v>28.237499999999997</v>
      </c>
      <c r="G13" s="15">
        <f>[9]Dezembro!$B$10</f>
        <v>25.033333333333331</v>
      </c>
      <c r="H13" s="15">
        <f>[9]Dezembro!$B$11</f>
        <v>27.254166666666666</v>
      </c>
      <c r="I13" s="15">
        <f>[9]Dezembro!$B$12</f>
        <v>27.999999999999996</v>
      </c>
      <c r="J13" s="15">
        <f>[9]Dezembro!$B$13</f>
        <v>28.724999999999998</v>
      </c>
      <c r="K13" s="15">
        <f>[9]Dezembro!$B$14</f>
        <v>29.404166666666665</v>
      </c>
      <c r="L13" s="15">
        <f>[9]Dezembro!$B$15</f>
        <v>29.579166666666669</v>
      </c>
      <c r="M13" s="15">
        <f>[9]Dezembro!$B$16</f>
        <v>30.833333333333329</v>
      </c>
      <c r="N13" s="15">
        <f>[9]Dezembro!$B$17</f>
        <v>29.441666666666663</v>
      </c>
      <c r="O13" s="15">
        <f>[9]Dezembro!$B$18</f>
        <v>30.987500000000001</v>
      </c>
      <c r="P13" s="15">
        <f>[9]Dezembro!$B$19</f>
        <v>29.216666666666669</v>
      </c>
      <c r="Q13" s="15">
        <f>[9]Dezembro!$B$20</f>
        <v>28.61666666666666</v>
      </c>
      <c r="R13" s="15">
        <f>[9]Dezembro!$B$21</f>
        <v>29.891666666666669</v>
      </c>
      <c r="S13" s="15">
        <f>[9]Dezembro!$B$22</f>
        <v>30.149999999999995</v>
      </c>
      <c r="T13" s="15">
        <f>[9]Dezembro!$B$23</f>
        <v>30.025000000000006</v>
      </c>
      <c r="U13" s="15">
        <f>[9]Dezembro!$B$24</f>
        <v>27.375</v>
      </c>
      <c r="V13" s="15">
        <f>[9]Dezembro!$B$25</f>
        <v>28.091666666666665</v>
      </c>
      <c r="W13" s="15">
        <f>[9]Dezembro!$B$26</f>
        <v>29.045833333333338</v>
      </c>
      <c r="X13" s="15">
        <f>[9]Dezembro!$B$27</f>
        <v>30.245833333333334</v>
      </c>
      <c r="Y13" s="15">
        <f>[9]Dezembro!$B$28</f>
        <v>29.50833333333334</v>
      </c>
      <c r="Z13" s="15">
        <f>[9]Dezembro!$B$29</f>
        <v>25.891666666666676</v>
      </c>
      <c r="AA13" s="15">
        <f>[9]Dezembro!$B$30</f>
        <v>26.483333333333331</v>
      </c>
      <c r="AB13" s="15">
        <f>[9]Dezembro!$B$31</f>
        <v>28.833333333333339</v>
      </c>
      <c r="AC13" s="15">
        <f>[9]Dezembro!$B$32</f>
        <v>28.845833333333331</v>
      </c>
      <c r="AD13" s="15">
        <f>[9]Dezembro!$B$33</f>
        <v>29.008333333333336</v>
      </c>
      <c r="AE13" s="15">
        <f>[9]Dezembro!$B$34</f>
        <v>26.650000000000006</v>
      </c>
      <c r="AF13" s="15">
        <f>[9]Dezembro!$B$35</f>
        <v>29.195833333333329</v>
      </c>
      <c r="AG13" s="36">
        <f t="shared" si="1"/>
        <v>28.820833333333329</v>
      </c>
    </row>
    <row r="14" spans="1:34" ht="17.100000000000001" customHeight="1" x14ac:dyDescent="0.2">
      <c r="A14" s="13" t="s">
        <v>49</v>
      </c>
      <c r="B14" s="15">
        <f>[10]Dezembro!$B$5</f>
        <v>25.529166666666669</v>
      </c>
      <c r="C14" s="15">
        <f>[10]Dezembro!$B$6</f>
        <v>23.375</v>
      </c>
      <c r="D14" s="15">
        <f>[10]Dezembro!$B$7</f>
        <v>26.025000000000002</v>
      </c>
      <c r="E14" s="15">
        <f>[10]Dezembro!$B$8</f>
        <v>26.062500000000004</v>
      </c>
      <c r="F14" s="15">
        <f>[10]Dezembro!$B$9</f>
        <v>22.866666666666664</v>
      </c>
      <c r="G14" s="15">
        <f>[10]Dezembro!$B$10</f>
        <v>22.433333333333334</v>
      </c>
      <c r="H14" s="15">
        <f>[10]Dezembro!$B$11</f>
        <v>23.979166666666668</v>
      </c>
      <c r="I14" s="15">
        <f>[10]Dezembro!$B$12</f>
        <v>24.679166666666671</v>
      </c>
      <c r="J14" s="15">
        <f>[10]Dezembro!$B$13</f>
        <v>24.754166666666663</v>
      </c>
      <c r="K14" s="15">
        <f>[10]Dezembro!$B$14</f>
        <v>24.674999999999997</v>
      </c>
      <c r="L14" s="15">
        <f>[10]Dezembro!$B$15</f>
        <v>24.650000000000006</v>
      </c>
      <c r="M14" s="15">
        <f>[10]Dezembro!$B$16</f>
        <v>24.974999999999998</v>
      </c>
      <c r="N14" s="15">
        <f>[10]Dezembro!$B$17</f>
        <v>22.279166666666669</v>
      </c>
      <c r="O14" s="15">
        <f>[10]Dezembro!$B$18</f>
        <v>24.841666666666669</v>
      </c>
      <c r="P14" s="15">
        <f>[10]Dezembro!$B$19</f>
        <v>23.129166666666666</v>
      </c>
      <c r="Q14" s="15">
        <f>[10]Dezembro!$B$20</f>
        <v>23.483333333333334</v>
      </c>
      <c r="R14" s="15">
        <f>[10]Dezembro!$B$21</f>
        <v>24.220833333333331</v>
      </c>
      <c r="S14" s="15">
        <f>[10]Dezembro!$B$22</f>
        <v>23.745833333333337</v>
      </c>
      <c r="T14" s="15">
        <f>[10]Dezembro!$B$23</f>
        <v>23.966666666666669</v>
      </c>
      <c r="U14" s="15">
        <f>[10]Dezembro!$B$24</f>
        <v>22.858333333333324</v>
      </c>
      <c r="V14" s="15">
        <f>[10]Dezembro!$B$25</f>
        <v>23.845833333333331</v>
      </c>
      <c r="W14" s="15">
        <f>[10]Dezembro!$B$26</f>
        <v>25.400000000000002</v>
      </c>
      <c r="X14" s="15">
        <f>[10]Dezembro!$B$27</f>
        <v>24.712500000000006</v>
      </c>
      <c r="Y14" s="15">
        <f>[10]Dezembro!$B$28</f>
        <v>24.945833333333329</v>
      </c>
      <c r="Z14" s="15">
        <f>[10]Dezembro!$B$29</f>
        <v>26.266666666666666</v>
      </c>
      <c r="AA14" s="15">
        <f>[10]Dezembro!$B$30</f>
        <v>23.745833333333337</v>
      </c>
      <c r="AB14" s="15">
        <f>[10]Dezembro!$B$31</f>
        <v>24.450000000000003</v>
      </c>
      <c r="AC14" s="15">
        <f>[10]Dezembro!$B$32</f>
        <v>24.399999999999995</v>
      </c>
      <c r="AD14" s="15">
        <f>[10]Dezembro!$B$33</f>
        <v>23.404166666666669</v>
      </c>
      <c r="AE14" s="15">
        <f>[10]Dezembro!$B$34</f>
        <v>23.741666666666671</v>
      </c>
      <c r="AF14" s="15">
        <f>[10]Dezembro!$B$35</f>
        <v>24.1875</v>
      </c>
      <c r="AG14" s="36">
        <f>AVERAGE(B14:AF14)</f>
        <v>24.246102150537642</v>
      </c>
    </row>
    <row r="15" spans="1:34" ht="17.100000000000001" customHeight="1" x14ac:dyDescent="0.2">
      <c r="A15" s="13" t="s">
        <v>6</v>
      </c>
      <c r="B15" s="15">
        <f>[11]Dezembro!$B$5</f>
        <v>28.520833333333339</v>
      </c>
      <c r="C15" s="15">
        <f>[11]Dezembro!$B$6</f>
        <v>25.425000000000001</v>
      </c>
      <c r="D15" s="15">
        <f>[11]Dezembro!$B$7</f>
        <v>27.545833333333334</v>
      </c>
      <c r="E15" s="15">
        <f>[11]Dezembro!$B$8</f>
        <v>27.729166666666671</v>
      </c>
      <c r="F15" s="15">
        <f>[11]Dezembro!$B$9</f>
        <v>25.020833333333339</v>
      </c>
      <c r="G15" s="15">
        <f>[11]Dezembro!$B$10</f>
        <v>23.970833333333335</v>
      </c>
      <c r="H15" s="15">
        <f>[11]Dezembro!$B$11</f>
        <v>26.079166666666666</v>
      </c>
      <c r="I15" s="15">
        <f>[11]Dezembro!$B$12</f>
        <v>27.370833333333334</v>
      </c>
      <c r="J15" s="15">
        <f>[11]Dezembro!$B$13</f>
        <v>26.845833333333328</v>
      </c>
      <c r="K15" s="15">
        <f>[11]Dezembro!$B$14</f>
        <v>27.650000000000002</v>
      </c>
      <c r="L15" s="15">
        <f>[11]Dezembro!$B$15</f>
        <v>27.441666666666663</v>
      </c>
      <c r="M15" s="15">
        <f>[11]Dezembro!$B$16</f>
        <v>25.679166666666664</v>
      </c>
      <c r="N15" s="15">
        <f>[11]Dezembro!$B$17</f>
        <v>26.75</v>
      </c>
      <c r="O15" s="15">
        <f>[11]Dezembro!$B$18</f>
        <v>27.920833333333334</v>
      </c>
      <c r="P15" s="15">
        <f>[11]Dezembro!$B$19</f>
        <v>25.766666666666676</v>
      </c>
      <c r="Q15" s="15">
        <f>[11]Dezembro!$B$20</f>
        <v>26.382608695652177</v>
      </c>
      <c r="R15" s="15">
        <f>[11]Dezembro!$B$21</f>
        <v>27</v>
      </c>
      <c r="S15" s="15">
        <f>[11]Dezembro!$B$22</f>
        <v>26.945833333333329</v>
      </c>
      <c r="T15" s="15">
        <f>[11]Dezembro!$B$23</f>
        <v>26.833333333333329</v>
      </c>
      <c r="U15" s="15">
        <f>[11]Dezembro!$B$24</f>
        <v>25.779166666666665</v>
      </c>
      <c r="V15" s="15">
        <f>[11]Dezembro!$B$25</f>
        <v>27.641666666666666</v>
      </c>
      <c r="W15" s="15">
        <f>[11]Dezembro!$B$26</f>
        <v>27.708333333333332</v>
      </c>
      <c r="X15" s="15">
        <f>[11]Dezembro!$B$27</f>
        <v>28.974999999999998</v>
      </c>
      <c r="Y15" s="15">
        <f>[11]Dezembro!$B$28</f>
        <v>27.170833333333334</v>
      </c>
      <c r="Z15" s="15">
        <f>[11]Dezembro!$B$29</f>
        <v>27.479166666666661</v>
      </c>
      <c r="AA15" s="15">
        <f>[11]Dezembro!$B$30</f>
        <v>27.558333333333334</v>
      </c>
      <c r="AB15" s="15">
        <f>[11]Dezembro!$B$31</f>
        <v>26.5</v>
      </c>
      <c r="AC15" s="15">
        <f>[11]Dezembro!$B$32</f>
        <v>25.94583333333334</v>
      </c>
      <c r="AD15" s="15">
        <f>[11]Dezembro!$B$33</f>
        <v>25.150000000000002</v>
      </c>
      <c r="AE15" s="15">
        <f>[11]Dezembro!$B$34</f>
        <v>26.837499999999995</v>
      </c>
      <c r="AF15" s="15">
        <f>[11]Dezembro!$B$35</f>
        <v>26.8125</v>
      </c>
      <c r="AG15" s="36">
        <f t="shared" si="1"/>
        <v>26.788283076203829</v>
      </c>
    </row>
    <row r="16" spans="1:34" ht="17.100000000000001" customHeight="1" x14ac:dyDescent="0.2">
      <c r="A16" s="13" t="s">
        <v>7</v>
      </c>
      <c r="B16" s="15">
        <f>[12]Dezembro!$B$5</f>
        <v>24.116666666666671</v>
      </c>
      <c r="C16" s="15">
        <f>[12]Dezembro!$B$6</f>
        <v>24.666666666666668</v>
      </c>
      <c r="D16" s="15">
        <f>[12]Dezembro!$B$7</f>
        <v>23.833333333333339</v>
      </c>
      <c r="E16" s="15">
        <f>[12]Dezembro!$B$8</f>
        <v>22.613043478260867</v>
      </c>
      <c r="F16" s="15">
        <f>[12]Dezembro!$B$9</f>
        <v>19.633333333333329</v>
      </c>
      <c r="G16" s="15">
        <f>[12]Dezembro!$B$10</f>
        <v>21.862500000000001</v>
      </c>
      <c r="H16" s="15">
        <f>[12]Dezembro!$B$11</f>
        <v>24.675000000000008</v>
      </c>
      <c r="I16" s="15">
        <f>[12]Dezembro!$B$12</f>
        <v>27.095833333333331</v>
      </c>
      <c r="J16" s="15">
        <f>[12]Dezembro!$B$13</f>
        <v>27.183333333333341</v>
      </c>
      <c r="K16" s="15">
        <f>[12]Dezembro!$B$14</f>
        <v>21.925000000000008</v>
      </c>
      <c r="L16" s="15">
        <f>[12]Dezembro!$B$15</f>
        <v>23.849999999999998</v>
      </c>
      <c r="M16" s="15">
        <f>[12]Dezembro!$B$16</f>
        <v>20.412500000000005</v>
      </c>
      <c r="N16" s="15">
        <f>[12]Dezembro!$B$17</f>
        <v>24.154166666666669</v>
      </c>
      <c r="O16" s="15">
        <f>[12]Dezembro!$B$18</f>
        <v>26.329166666666666</v>
      </c>
      <c r="P16" s="15">
        <f>[12]Dezembro!$B$19</f>
        <v>23.516666666666662</v>
      </c>
      <c r="Q16" s="15">
        <f>[12]Dezembro!$B$20</f>
        <v>25.824999999999999</v>
      </c>
      <c r="R16" s="15">
        <f>[12]Dezembro!$B$21</f>
        <v>26.858333333333331</v>
      </c>
      <c r="S16" s="15">
        <f>[12]Dezembro!$B$22</f>
        <v>27.895833333333332</v>
      </c>
      <c r="T16" s="15">
        <f>[12]Dezembro!$B$23</f>
        <v>25.566666666666666</v>
      </c>
      <c r="U16" s="15">
        <f>[12]Dezembro!$B$24</f>
        <v>24.541666666666668</v>
      </c>
      <c r="V16" s="15">
        <f>[12]Dezembro!$B$25</f>
        <v>26.016666666666666</v>
      </c>
      <c r="W16" s="15">
        <f>[12]Dezembro!$B$26</f>
        <v>27.824999999999999</v>
      </c>
      <c r="X16" s="15">
        <f>[12]Dezembro!$B$27</f>
        <v>27.429166666666664</v>
      </c>
      <c r="Y16" s="15">
        <f>[12]Dezembro!$B$28</f>
        <v>25.912499999999998</v>
      </c>
      <c r="Z16" s="15">
        <f>[12]Dezembro!$B$29</f>
        <v>25.066666666666652</v>
      </c>
      <c r="AA16" s="15">
        <f>[12]Dezembro!$B$30</f>
        <v>24.82083333333334</v>
      </c>
      <c r="AB16" s="15">
        <f>[12]Dezembro!$B$31</f>
        <v>25.479166666666661</v>
      </c>
      <c r="AC16" s="15">
        <f>[12]Dezembro!$B$32</f>
        <v>25.099999999999998</v>
      </c>
      <c r="AD16" s="15">
        <f>[12]Dezembro!$B$33</f>
        <v>24.849999999999998</v>
      </c>
      <c r="AE16" s="15">
        <f>[12]Dezembro!$B$34</f>
        <v>22.708333333333339</v>
      </c>
      <c r="AF16" s="15">
        <f>[12]Dezembro!$B$35</f>
        <v>25.729166666666671</v>
      </c>
      <c r="AG16" s="36">
        <f t="shared" si="1"/>
        <v>24.757813230481535</v>
      </c>
    </row>
    <row r="17" spans="1:35" ht="17.100000000000001" customHeight="1" x14ac:dyDescent="0.2">
      <c r="A17" s="13" t="s">
        <v>8</v>
      </c>
      <c r="B17" s="15">
        <f>[13]Dezembro!$B$5</f>
        <v>24.366666666666671</v>
      </c>
      <c r="C17" s="15">
        <f>[13]Dezembro!$B$6</f>
        <v>25.862500000000001</v>
      </c>
      <c r="D17" s="15">
        <f>[13]Dezembro!$B$7</f>
        <v>25.333333333333332</v>
      </c>
      <c r="E17" s="15">
        <f>[13]Dezembro!$B$8</f>
        <v>22.287500000000005</v>
      </c>
      <c r="F17" s="15">
        <f>[13]Dezembro!$B$9</f>
        <v>20.504166666666666</v>
      </c>
      <c r="G17" s="15">
        <f>[13]Dezembro!$B$10</f>
        <v>23.374999999999996</v>
      </c>
      <c r="H17" s="15">
        <f>[13]Dezembro!$B$11</f>
        <v>25.3125</v>
      </c>
      <c r="I17" s="15">
        <f>[13]Dezembro!$B$12</f>
        <v>26.229166666666668</v>
      </c>
      <c r="J17" s="15">
        <f>[13]Dezembro!$B$13</f>
        <v>26.841666666666669</v>
      </c>
      <c r="K17" s="15">
        <f>[13]Dezembro!$B$14</f>
        <v>23.758333333333336</v>
      </c>
      <c r="L17" s="15">
        <f>[13]Dezembro!$B$15</f>
        <v>24.49166666666666</v>
      </c>
      <c r="M17" s="15">
        <f>[13]Dezembro!$B$16</f>
        <v>21.341666666666669</v>
      </c>
      <c r="N17" s="15">
        <f>[13]Dezembro!$B$17</f>
        <v>25.058333333333334</v>
      </c>
      <c r="O17" s="15">
        <f>[13]Dezembro!$B$18</f>
        <v>27.120833333333337</v>
      </c>
      <c r="P17" s="15">
        <f>[13]Dezembro!$B$19</f>
        <v>24.55</v>
      </c>
      <c r="Q17" s="15">
        <f>[13]Dezembro!$B$20</f>
        <v>26.129166666666674</v>
      </c>
      <c r="R17" s="15">
        <f>[13]Dezembro!$B$21</f>
        <v>27.620833333333326</v>
      </c>
      <c r="S17" s="15">
        <f>[13]Dezembro!$B$22</f>
        <v>28.666666666666668</v>
      </c>
      <c r="T17" s="15">
        <f>[13]Dezembro!$B$23</f>
        <v>24.641666666666666</v>
      </c>
      <c r="U17" s="15">
        <f>[13]Dezembro!$B$24</f>
        <v>24.375</v>
      </c>
      <c r="V17" s="15">
        <f>[13]Dezembro!$B$25</f>
        <v>25.637499999999999</v>
      </c>
      <c r="W17" s="15">
        <f>[13]Dezembro!$B$26</f>
        <v>27.445833333333336</v>
      </c>
      <c r="X17" s="15">
        <f>[13]Dezembro!$B$27</f>
        <v>28.895833333333339</v>
      </c>
      <c r="Y17" s="15">
        <f>[13]Dezembro!$B$28</f>
        <v>25.887499999999992</v>
      </c>
      <c r="Z17" s="15">
        <f>[13]Dezembro!$B$29</f>
        <v>26.045833333333334</v>
      </c>
      <c r="AA17" s="15">
        <f>[13]Dezembro!$B$30</f>
        <v>26.283333333333331</v>
      </c>
      <c r="AB17" s="15">
        <f>[13]Dezembro!$B$31</f>
        <v>26.320833333333336</v>
      </c>
      <c r="AC17" s="15">
        <f>[13]Dezembro!$B$32</f>
        <v>24.154166666666669</v>
      </c>
      <c r="AD17" s="15">
        <f>[13]Dezembro!$B$33</f>
        <v>23.195833333333329</v>
      </c>
      <c r="AE17" s="15">
        <f>[13]Dezembro!$B$34</f>
        <v>23.712500000000002</v>
      </c>
      <c r="AF17" s="15">
        <f>[13]Dezembro!$B$35</f>
        <v>24.429166666666664</v>
      </c>
      <c r="AG17" s="36">
        <f t="shared" si="1"/>
        <v>25.157258064516132</v>
      </c>
    </row>
    <row r="18" spans="1:35" ht="17.100000000000001" customHeight="1" x14ac:dyDescent="0.2">
      <c r="A18" s="13" t="s">
        <v>9</v>
      </c>
      <c r="B18" s="15" t="str">
        <f>[14]Dezembro!$B$5</f>
        <v>*</v>
      </c>
      <c r="C18" s="15" t="str">
        <f>[14]Dezembro!$B$6</f>
        <v>*</v>
      </c>
      <c r="D18" s="15">
        <f>[14]Dezembro!$B$7</f>
        <v>27.85</v>
      </c>
      <c r="E18" s="15">
        <f>[14]Dezembro!$B$8</f>
        <v>24.15</v>
      </c>
      <c r="F18" s="15" t="str">
        <f>[14]Dezembro!$B$9</f>
        <v>*</v>
      </c>
      <c r="G18" s="15" t="str">
        <f>[14]Dezembro!$B$10</f>
        <v>*</v>
      </c>
      <c r="H18" s="15" t="str">
        <f>[14]Dezembro!$B$11</f>
        <v>*</v>
      </c>
      <c r="I18" s="15">
        <f>[14]Dezembro!$B$12</f>
        <v>31.150000000000002</v>
      </c>
      <c r="J18" s="15">
        <f>[14]Dezembro!$B$13</f>
        <v>26.043749999999996</v>
      </c>
      <c r="K18" s="15">
        <f>[14]Dezembro!$B$14</f>
        <v>22.1</v>
      </c>
      <c r="L18" s="15">
        <f>[14]Dezembro!$B$15</f>
        <v>24.233333333333334</v>
      </c>
      <c r="M18" s="15">
        <f>[14]Dezembro!$B$16</f>
        <v>20.695833333333336</v>
      </c>
      <c r="N18" s="15">
        <f>[14]Dezembro!$B$17</f>
        <v>24.254166666666666</v>
      </c>
      <c r="O18" s="15">
        <f>[14]Dezembro!$B$18</f>
        <v>25.408333333333335</v>
      </c>
      <c r="P18" s="15">
        <f>[14]Dezembro!$B$19</f>
        <v>25.350000000000005</v>
      </c>
      <c r="Q18" s="15">
        <f>[14]Dezembro!$B$20</f>
        <v>26.316666666666674</v>
      </c>
      <c r="R18" s="15">
        <f>[14]Dezembro!$B$21</f>
        <v>27.5</v>
      </c>
      <c r="S18" s="15">
        <f>[14]Dezembro!$B$22</f>
        <v>27.458333333333332</v>
      </c>
      <c r="T18" s="15">
        <f>[14]Dezembro!$B$23</f>
        <v>25.583333333333339</v>
      </c>
      <c r="U18" s="15">
        <f>[14]Dezembro!$B$24</f>
        <v>24.912499999999998</v>
      </c>
      <c r="V18" s="15">
        <f>[14]Dezembro!$B$25</f>
        <v>26.587499999999995</v>
      </c>
      <c r="W18" s="15">
        <f>[14]Dezembro!$B$26</f>
        <v>28.095833333333335</v>
      </c>
      <c r="X18" s="15">
        <f>[14]Dezembro!$B$27</f>
        <v>28.087500000000002</v>
      </c>
      <c r="Y18" s="15">
        <f>[14]Dezembro!$B$28</f>
        <v>26.099999999999998</v>
      </c>
      <c r="Z18" s="15">
        <f>[14]Dezembro!$B$29</f>
        <v>26.329166666666676</v>
      </c>
      <c r="AA18" s="15">
        <f>[14]Dezembro!$B$30</f>
        <v>27.041666666666657</v>
      </c>
      <c r="AB18" s="15">
        <f>[14]Dezembro!$B$31</f>
        <v>27.175000000000001</v>
      </c>
      <c r="AC18" s="15">
        <f>[14]Dezembro!$B$32</f>
        <v>24.924999999999997</v>
      </c>
      <c r="AD18" s="15">
        <f>[14]Dezembro!$B$33</f>
        <v>24.3125</v>
      </c>
      <c r="AE18" s="15">
        <f>[14]Dezembro!$B$34</f>
        <v>24.441666666666663</v>
      </c>
      <c r="AF18" s="15">
        <f>[14]Dezembro!$B$35</f>
        <v>26.062500000000004</v>
      </c>
      <c r="AG18" s="36">
        <f t="shared" si="1"/>
        <v>25.852483974358968</v>
      </c>
    </row>
    <row r="19" spans="1:35" ht="17.100000000000001" customHeight="1" x14ac:dyDescent="0.2">
      <c r="A19" s="13" t="s">
        <v>48</v>
      </c>
      <c r="B19" s="15">
        <f>[15]Dezembro!$B$5</f>
        <v>26.75</v>
      </c>
      <c r="C19" s="15">
        <f>[15]Dezembro!$B$6</f>
        <v>25.795833333333331</v>
      </c>
      <c r="D19" s="15">
        <f>[15]Dezembro!$B$7</f>
        <v>25.526086956521741</v>
      </c>
      <c r="E19" s="15">
        <f>[15]Dezembro!$B$8</f>
        <v>26.162500000000009</v>
      </c>
      <c r="F19" s="15">
        <f>[15]Dezembro!$B$9</f>
        <v>21.366666666666664</v>
      </c>
      <c r="G19" s="15">
        <f>[15]Dezembro!$B$10</f>
        <v>23.8</v>
      </c>
      <c r="H19" s="15">
        <f>[15]Dezembro!$B$11</f>
        <v>26.275000000000002</v>
      </c>
      <c r="I19" s="15">
        <f>[15]Dezembro!$B$12</f>
        <v>27.991666666666664</v>
      </c>
      <c r="J19" s="15">
        <f>[15]Dezembro!$B$13</f>
        <v>28.404166666666658</v>
      </c>
      <c r="K19" s="15">
        <f>[15]Dezembro!$B$14</f>
        <v>26.670833333333334</v>
      </c>
      <c r="L19" s="15">
        <f>[15]Dezembro!$B$15</f>
        <v>26.595833333333331</v>
      </c>
      <c r="M19" s="15">
        <f>[15]Dezembro!$B$16</f>
        <v>25.416666666666668</v>
      </c>
      <c r="N19" s="15">
        <f>[15]Dezembro!$B$17</f>
        <v>26.370833333333334</v>
      </c>
      <c r="O19" s="15">
        <f>[15]Dezembro!$B$18</f>
        <v>29.816666666666666</v>
      </c>
      <c r="P19" s="15">
        <f>[15]Dezembro!$B$19</f>
        <v>24.779166666666669</v>
      </c>
      <c r="Q19" s="15">
        <f>[15]Dezembro!$B$20</f>
        <v>26.991666666666664</v>
      </c>
      <c r="R19" s="15">
        <f>[15]Dezembro!$B$21</f>
        <v>28.291666666666675</v>
      </c>
      <c r="S19" s="15">
        <f>[15]Dezembro!$B$22</f>
        <v>29.600000000000005</v>
      </c>
      <c r="T19" s="15">
        <f>[15]Dezembro!$B$23</f>
        <v>26.987499999999994</v>
      </c>
      <c r="U19" s="15">
        <f>[15]Dezembro!$B$24</f>
        <v>25.545833333333334</v>
      </c>
      <c r="V19" s="15">
        <f>[15]Dezembro!$B$25</f>
        <v>28.291666666666671</v>
      </c>
      <c r="W19" s="15">
        <f>[15]Dezembro!$B$26</f>
        <v>28.783333333333335</v>
      </c>
      <c r="X19" s="15">
        <f>[15]Dezembro!$B$27</f>
        <v>29.304166666666656</v>
      </c>
      <c r="Y19" s="15">
        <f>[15]Dezembro!$B$28</f>
        <v>27.412499999999998</v>
      </c>
      <c r="Z19" s="15">
        <f>[15]Dezembro!$B$29</f>
        <v>27.325000000000003</v>
      </c>
      <c r="AA19" s="15">
        <f>[15]Dezembro!$B$30</f>
        <v>27.395833333333332</v>
      </c>
      <c r="AB19" s="15">
        <f>[15]Dezembro!$B$31</f>
        <v>27.991666666666671</v>
      </c>
      <c r="AC19" s="15">
        <f>[15]Dezembro!$B$32</f>
        <v>27.679166666666664</v>
      </c>
      <c r="AD19" s="15">
        <f>[15]Dezembro!$B$33</f>
        <v>26.808333333333337</v>
      </c>
      <c r="AE19" s="15">
        <f>[15]Dezembro!$B$34</f>
        <v>25.470833333333331</v>
      </c>
      <c r="AF19" s="15">
        <f>[15]Dezembro!$B$35</f>
        <v>26.741666666666671</v>
      </c>
      <c r="AG19" s="36">
        <f t="shared" si="1"/>
        <v>26.849766245909308</v>
      </c>
    </row>
    <row r="20" spans="1:35" ht="17.100000000000001" customHeight="1" x14ac:dyDescent="0.2">
      <c r="A20" s="13" t="s">
        <v>10</v>
      </c>
      <c r="B20" s="15">
        <f>[16]Dezembro!$B$5</f>
        <v>25.179166666666671</v>
      </c>
      <c r="C20" s="15">
        <f>[16]Dezembro!$B$6</f>
        <v>26.158333333333335</v>
      </c>
      <c r="D20" s="15">
        <f>[16]Dezembro!$B$7</f>
        <v>24.633333333333336</v>
      </c>
      <c r="E20" s="15">
        <f>[16]Dezembro!$B$8</f>
        <v>22.116666666666671</v>
      </c>
      <c r="F20" s="15">
        <f>[16]Dezembro!$B$9</f>
        <v>19.758333333333336</v>
      </c>
      <c r="G20" s="15">
        <f>[16]Dezembro!$B$10</f>
        <v>23.166666666666668</v>
      </c>
      <c r="H20" s="15">
        <f>[16]Dezembro!$B$11</f>
        <v>25.441666666666666</v>
      </c>
      <c r="I20" s="15">
        <f>[16]Dezembro!$B$12</f>
        <v>26.9375</v>
      </c>
      <c r="J20" s="15">
        <f>[16]Dezembro!$B$13</f>
        <v>27.945833333333329</v>
      </c>
      <c r="K20" s="15">
        <f>[16]Dezembro!$B$14</f>
        <v>22.924999999999997</v>
      </c>
      <c r="L20" s="15">
        <f>[16]Dezembro!$B$15</f>
        <v>24.704166666666666</v>
      </c>
      <c r="M20" s="15">
        <f>[16]Dezembro!$B$16</f>
        <v>21.5625</v>
      </c>
      <c r="N20" s="15">
        <f>[16]Dezembro!$B$17</f>
        <v>24.641666666666669</v>
      </c>
      <c r="O20" s="15">
        <f>[16]Dezembro!$B$18</f>
        <v>27.445833333333326</v>
      </c>
      <c r="P20" s="15">
        <f>[16]Dezembro!$B$19</f>
        <v>24.454166666666666</v>
      </c>
      <c r="Q20" s="15">
        <f>[16]Dezembro!$B$20</f>
        <v>26.054166666666664</v>
      </c>
      <c r="R20" s="15">
        <f>[16]Dezembro!$B$21</f>
        <v>27.491666666666664</v>
      </c>
      <c r="S20" s="15">
        <f>[16]Dezembro!$B$22</f>
        <v>28.362499999999994</v>
      </c>
      <c r="T20" s="15">
        <f>[16]Dezembro!$B$23</f>
        <v>25.920833333333324</v>
      </c>
      <c r="U20" s="15">
        <f>[16]Dezembro!$B$24</f>
        <v>24.8125</v>
      </c>
      <c r="V20" s="15">
        <f>[16]Dezembro!$B$25</f>
        <v>26.170833333333334</v>
      </c>
      <c r="W20" s="15">
        <f>[16]Dezembro!$B$26</f>
        <v>27.787499999999998</v>
      </c>
      <c r="X20" s="15">
        <f>[16]Dezembro!$B$27</f>
        <v>28.504166666666666</v>
      </c>
      <c r="Y20" s="15">
        <f>[16]Dezembro!$B$28</f>
        <v>26.016666666666669</v>
      </c>
      <c r="Z20" s="15">
        <f>[16]Dezembro!$B$29</f>
        <v>26.837500000000002</v>
      </c>
      <c r="AA20" s="15">
        <f>[16]Dezembro!$B$30</f>
        <v>24.929166666666664</v>
      </c>
      <c r="AB20" s="15">
        <f>[16]Dezembro!$B$31</f>
        <v>26.133333333333326</v>
      </c>
      <c r="AC20" s="15">
        <f>[16]Dezembro!$B$32</f>
        <v>24.708333333333332</v>
      </c>
      <c r="AD20" s="15">
        <f>[16]Dezembro!$B$33</f>
        <v>23.508333333333329</v>
      </c>
      <c r="AE20" s="15">
        <f>[16]Dezembro!$B$34</f>
        <v>23.8</v>
      </c>
      <c r="AF20" s="15">
        <f>[16]Dezembro!$B$35</f>
        <v>25.720833333333331</v>
      </c>
      <c r="AG20" s="36">
        <f t="shared" ref="AG20:AG32" si="2">AVERAGE(B20:AF20)</f>
        <v>25.28481182795699</v>
      </c>
    </row>
    <row r="21" spans="1:35" ht="17.100000000000001" customHeight="1" x14ac:dyDescent="0.2">
      <c r="A21" s="13" t="s">
        <v>11</v>
      </c>
      <c r="B21" s="15">
        <f>[17]Dezembro!$B$5</f>
        <v>24.879166666666666</v>
      </c>
      <c r="C21" s="15">
        <f>[17]Dezembro!$B$6</f>
        <v>24.545833333333338</v>
      </c>
      <c r="D21" s="15">
        <f>[17]Dezembro!$B$7</f>
        <v>25.154166666666665</v>
      </c>
      <c r="E21" s="15">
        <f>[17]Dezembro!$B$8</f>
        <v>25.104166666666661</v>
      </c>
      <c r="F21" s="15">
        <f>[17]Dezembro!$B$9</f>
        <v>19.649999999999995</v>
      </c>
      <c r="G21" s="15">
        <f>[17]Dezembro!$B$10</f>
        <v>22.445833333333329</v>
      </c>
      <c r="H21" s="15">
        <f>[17]Dezembro!$B$11</f>
        <v>24.50833333333334</v>
      </c>
      <c r="I21" s="15">
        <f>[17]Dezembro!$B$12</f>
        <v>26.458333333333339</v>
      </c>
      <c r="J21" s="15">
        <f>[17]Dezembro!$B$13</f>
        <v>27.425000000000001</v>
      </c>
      <c r="K21" s="15">
        <f>[17]Dezembro!$B$14</f>
        <v>23.812500000000004</v>
      </c>
      <c r="L21" s="15">
        <f>[17]Dezembro!$B$15</f>
        <v>24.545833333333334</v>
      </c>
      <c r="M21" s="15">
        <f>[17]Dezembro!$B$16</f>
        <v>21.554166666666664</v>
      </c>
      <c r="N21" s="15">
        <f>[17]Dezembro!$B$17</f>
        <v>24.629166666666674</v>
      </c>
      <c r="O21" s="15">
        <f>[17]Dezembro!$B$18</f>
        <v>27.537499999999998</v>
      </c>
      <c r="P21" s="15">
        <f>[17]Dezembro!$B$19</f>
        <v>23.900000000000002</v>
      </c>
      <c r="Q21" s="15">
        <f>[17]Dezembro!$B$20</f>
        <v>25.962500000000002</v>
      </c>
      <c r="R21" s="15">
        <f>[17]Dezembro!$B$21</f>
        <v>27.583333333333332</v>
      </c>
      <c r="S21" s="15">
        <f>[17]Dezembro!$B$22</f>
        <v>28.120833333333334</v>
      </c>
      <c r="T21" s="15">
        <f>[17]Dezembro!$B$23</f>
        <v>26.887500000000006</v>
      </c>
      <c r="U21" s="15">
        <f>[17]Dezembro!$B$24</f>
        <v>25.566666666666666</v>
      </c>
      <c r="V21" s="15">
        <f>[17]Dezembro!$B$25</f>
        <v>26.370833333333337</v>
      </c>
      <c r="W21" s="15">
        <f>[17]Dezembro!$B$26</f>
        <v>27.412499999999998</v>
      </c>
      <c r="X21" s="15">
        <f>[17]Dezembro!$B$27</f>
        <v>28.187500000000004</v>
      </c>
      <c r="Y21" s="15">
        <f>[17]Dezembro!$B$28</f>
        <v>26.470833333333335</v>
      </c>
      <c r="Z21" s="15">
        <f>[17]Dezembro!$B$29</f>
        <v>25.966666666666669</v>
      </c>
      <c r="AA21" s="15">
        <f>[17]Dezembro!$B$30</f>
        <v>26.258333333333329</v>
      </c>
      <c r="AB21" s="15">
        <f>[17]Dezembro!$B$31</f>
        <v>26.258333333333336</v>
      </c>
      <c r="AC21" s="15">
        <f>[17]Dezembro!$B$32</f>
        <v>25.954166666666669</v>
      </c>
      <c r="AD21" s="15">
        <f>[17]Dezembro!$B$33</f>
        <v>25.695833333333326</v>
      </c>
      <c r="AE21" s="15">
        <f>[17]Dezembro!$B$34</f>
        <v>23.145833333333339</v>
      </c>
      <c r="AF21" s="15">
        <f>[17]Dezembro!$B$35</f>
        <v>26.321739130434782</v>
      </c>
      <c r="AG21" s="36">
        <f t="shared" si="2"/>
        <v>25.429464703132307</v>
      </c>
    </row>
    <row r="22" spans="1:35" ht="17.100000000000001" customHeight="1" x14ac:dyDescent="0.2">
      <c r="A22" s="13" t="s">
        <v>12</v>
      </c>
      <c r="B22" s="15">
        <f>[18]Dezembro!$B$5</f>
        <v>27.354166666666668</v>
      </c>
      <c r="C22" s="15">
        <f>[18]Dezembro!$B$6</f>
        <v>27.233333333333324</v>
      </c>
      <c r="D22" s="15">
        <f>[18]Dezembro!$B$7</f>
        <v>27.883333333333336</v>
      </c>
      <c r="E22" s="15">
        <f>[18]Dezembro!$B$8</f>
        <v>28.385714285714286</v>
      </c>
      <c r="F22" s="15">
        <f>[18]Dezembro!$B$9</f>
        <v>23.160869565217393</v>
      </c>
      <c r="G22" s="15">
        <f>[18]Dezembro!$B$10</f>
        <v>23.908333333333331</v>
      </c>
      <c r="H22" s="15">
        <f>[18]Dezembro!$B$11</f>
        <v>26.095833333333328</v>
      </c>
      <c r="I22" s="15">
        <f>[18]Dezembro!$B$12</f>
        <v>28.240909090909096</v>
      </c>
      <c r="J22" s="15">
        <f>[18]Dezembro!$B$13</f>
        <v>28.125000000000011</v>
      </c>
      <c r="K22" s="15">
        <f>[18]Dezembro!$B$14</f>
        <v>27.404166666666669</v>
      </c>
      <c r="L22" s="15">
        <f>[18]Dezembro!$B$15</f>
        <v>27.237500000000001</v>
      </c>
      <c r="M22" s="15">
        <f>[18]Dezembro!$B$16</f>
        <v>26.416666666666661</v>
      </c>
      <c r="N22" s="15">
        <f>[18]Dezembro!$B$17</f>
        <v>26.691666666666663</v>
      </c>
      <c r="O22" s="15">
        <f>[18]Dezembro!$B$18</f>
        <v>30.254166666666666</v>
      </c>
      <c r="P22" s="15">
        <f>[18]Dezembro!$B$19</f>
        <v>26.137500000000003</v>
      </c>
      <c r="Q22" s="15">
        <f>[18]Dezembro!$B$20</f>
        <v>28.2</v>
      </c>
      <c r="R22" s="15">
        <f>[18]Dezembro!$B$21</f>
        <v>29.600000000000005</v>
      </c>
      <c r="S22" s="15">
        <f>[18]Dezembro!$B$22</f>
        <v>29.829166666666655</v>
      </c>
      <c r="T22" s="15">
        <f>[18]Dezembro!$B$23</f>
        <v>27.470833333333331</v>
      </c>
      <c r="U22" s="15">
        <f>[18]Dezembro!$B$24</f>
        <v>26.333333333333332</v>
      </c>
      <c r="V22" s="15">
        <f>[18]Dezembro!$B$25</f>
        <v>28.895833333333332</v>
      </c>
      <c r="W22" s="15">
        <f>[18]Dezembro!$B$26</f>
        <v>28.508333333333336</v>
      </c>
      <c r="X22" s="15">
        <f>[18]Dezembro!$B$27</f>
        <v>29.658333333333335</v>
      </c>
      <c r="Y22" s="15">
        <f>[18]Dezembro!$B$28</f>
        <v>28.087500000000002</v>
      </c>
      <c r="Z22" s="15">
        <f>[18]Dezembro!$B$29</f>
        <v>26.920833333333338</v>
      </c>
      <c r="AA22" s="15">
        <f>[18]Dezembro!$B$30</f>
        <v>25.745833333333337</v>
      </c>
      <c r="AB22" s="15">
        <f>[18]Dezembro!$B$31</f>
        <v>27.925000000000001</v>
      </c>
      <c r="AC22" s="15">
        <f>[18]Dezembro!$B$32</f>
        <v>28.683333333333337</v>
      </c>
      <c r="AD22" s="15">
        <f>[18]Dezembro!$B$33</f>
        <v>27.32083333333334</v>
      </c>
      <c r="AE22" s="15">
        <f>[18]Dezembro!$B$34</f>
        <v>26.112500000000001</v>
      </c>
      <c r="AF22" s="15">
        <f>[18]Dezembro!$B$35</f>
        <v>28.266666666666666</v>
      </c>
      <c r="AG22" s="36">
        <f t="shared" si="2"/>
        <v>27.486693320704536</v>
      </c>
    </row>
    <row r="23" spans="1:35" ht="17.100000000000001" customHeight="1" x14ac:dyDescent="0.2">
      <c r="A23" s="13" t="s">
        <v>13</v>
      </c>
      <c r="B23" s="15" t="str">
        <f>[19]Dezembro!$B$5</f>
        <v>*</v>
      </c>
      <c r="C23" s="15" t="str">
        <f>[19]Dezembro!$B$6</f>
        <v>*</v>
      </c>
      <c r="D23" s="15" t="str">
        <f>[19]Dezembro!$B$7</f>
        <v>*</v>
      </c>
      <c r="E23" s="15" t="str">
        <f>[19]Dezembro!$B$8</f>
        <v>*</v>
      </c>
      <c r="F23" s="15" t="str">
        <f>[19]Dezembro!$B$9</f>
        <v>*</v>
      </c>
      <c r="G23" s="15" t="str">
        <f>[19]Dezembro!$B$10</f>
        <v>*</v>
      </c>
      <c r="H23" s="15" t="str">
        <f>[19]Dezembro!$B$11</f>
        <v>*</v>
      </c>
      <c r="I23" s="15" t="str">
        <f>[19]Dezembro!$B$12</f>
        <v>*</v>
      </c>
      <c r="J23" s="15" t="str">
        <f>[19]Dezembro!$B$13</f>
        <v>*</v>
      </c>
      <c r="K23" s="15" t="str">
        <f>[19]Dezembro!$B$14</f>
        <v>*</v>
      </c>
      <c r="L23" s="15" t="str">
        <f>[19]Dezembro!$B$15</f>
        <v>*</v>
      </c>
      <c r="M23" s="15" t="str">
        <f>[19]Dezembro!$B$16</f>
        <v>*</v>
      </c>
      <c r="N23" s="15" t="str">
        <f>[19]Dezembro!$B$17</f>
        <v>*</v>
      </c>
      <c r="O23" s="15" t="str">
        <f>[19]Dezembro!$B$18</f>
        <v>*</v>
      </c>
      <c r="P23" s="15" t="str">
        <f>[19]Dezembro!$B$19</f>
        <v>*</v>
      </c>
      <c r="Q23" s="15" t="str">
        <f>[19]Dezembro!$B$20</f>
        <v>*</v>
      </c>
      <c r="R23" s="15" t="str">
        <f>[19]Dezembro!$B$21</f>
        <v>*</v>
      </c>
      <c r="S23" s="15" t="str">
        <f>[19]Dezembro!$B$22</f>
        <v>*</v>
      </c>
      <c r="T23" s="15" t="str">
        <f>[19]Dezembro!$B$23</f>
        <v>*</v>
      </c>
      <c r="U23" s="15" t="str">
        <f>[19]Dezembro!$B$24</f>
        <v>*</v>
      </c>
      <c r="V23" s="15" t="str">
        <f>[19]Dezembro!$B$25</f>
        <v>*</v>
      </c>
      <c r="W23" s="15" t="str">
        <f>[19]Dezembro!$B$26</f>
        <v>*</v>
      </c>
      <c r="X23" s="15" t="str">
        <f>[19]Dezembro!$B$27</f>
        <v>*</v>
      </c>
      <c r="Y23" s="15" t="str">
        <f>[19]Dezembro!$B$28</f>
        <v>*</v>
      </c>
      <c r="Z23" s="15" t="str">
        <f>[19]Dezembro!$B$29</f>
        <v>*</v>
      </c>
      <c r="AA23" s="15" t="str">
        <f>[19]Dezembro!$B$30</f>
        <v>*</v>
      </c>
      <c r="AB23" s="15" t="str">
        <f>[19]Dezembro!$B$31</f>
        <v>*</v>
      </c>
      <c r="AC23" s="15" t="str">
        <f>[19]Dezembro!$B$32</f>
        <v>*</v>
      </c>
      <c r="AD23" s="15" t="str">
        <f>[19]Dezembro!$B$33</f>
        <v>*</v>
      </c>
      <c r="AE23" s="15" t="str">
        <f>[19]Dezembro!$B$34</f>
        <v>*</v>
      </c>
      <c r="AF23" s="15" t="str">
        <f>[19]Dezembro!$B$35</f>
        <v>*</v>
      </c>
      <c r="AG23" s="36" t="s">
        <v>78</v>
      </c>
    </row>
    <row r="24" spans="1:35" ht="17.100000000000001" customHeight="1" x14ac:dyDescent="0.2">
      <c r="A24" s="13" t="s">
        <v>14</v>
      </c>
      <c r="B24" s="15">
        <f>[20]Dezembro!$B$5</f>
        <v>27.366666666666671</v>
      </c>
      <c r="C24" s="15">
        <f>[20]Dezembro!$B$6</f>
        <v>25.795833333333334</v>
      </c>
      <c r="D24" s="15">
        <f>[20]Dezembro!$B$7</f>
        <v>27.141176470588235</v>
      </c>
      <c r="E24" s="15">
        <f>[20]Dezembro!$B$8</f>
        <v>26.237500000000001</v>
      </c>
      <c r="F24" s="15">
        <f>[20]Dezembro!$B$9</f>
        <v>25.666666666666668</v>
      </c>
      <c r="G24" s="15">
        <f>[20]Dezembro!$B$10</f>
        <v>24.991304347826091</v>
      </c>
      <c r="H24" s="15">
        <f>[20]Dezembro!$B$11</f>
        <v>26.225000000000005</v>
      </c>
      <c r="I24" s="15">
        <f>[20]Dezembro!$B$12</f>
        <v>25.121739130434776</v>
      </c>
      <c r="J24" s="15">
        <f>[20]Dezembro!$B$13</f>
        <v>29.3</v>
      </c>
      <c r="K24" s="15">
        <f>[20]Dezembro!$B$14</f>
        <v>26.162499999999994</v>
      </c>
      <c r="L24" s="15">
        <f>[20]Dezembro!$B$15</f>
        <v>26.526086956521745</v>
      </c>
      <c r="M24" s="15">
        <f>[20]Dezembro!$B$16</f>
        <v>25.749999999999996</v>
      </c>
      <c r="N24" s="15">
        <f>[20]Dezembro!$B$17</f>
        <v>25.241666666666671</v>
      </c>
      <c r="O24" s="15">
        <f>[20]Dezembro!$B$18</f>
        <v>27.191666666666663</v>
      </c>
      <c r="P24" s="15">
        <f>[20]Dezembro!$B$19</f>
        <v>25.475000000000009</v>
      </c>
      <c r="Q24" s="15">
        <f>[20]Dezembro!$B$20</f>
        <v>25.795652173913048</v>
      </c>
      <c r="R24" s="15">
        <f>[20]Dezembro!$B$21</f>
        <v>26.254166666666663</v>
      </c>
      <c r="S24" s="15">
        <f>[20]Dezembro!$B$22</f>
        <v>27.541666666666661</v>
      </c>
      <c r="T24" s="15">
        <f>[20]Dezembro!$B$23</f>
        <v>25.487500000000001</v>
      </c>
      <c r="U24" s="15">
        <f>[20]Dezembro!$B$24</f>
        <v>25.329166666666666</v>
      </c>
      <c r="V24" s="15">
        <f>[20]Dezembro!$B$25</f>
        <v>27.533333333333331</v>
      </c>
      <c r="W24" s="15">
        <f>[20]Dezembro!$B$26</f>
        <v>28.049999999999997</v>
      </c>
      <c r="X24" s="15">
        <f>[20]Dezembro!$B$27</f>
        <v>27.612500000000001</v>
      </c>
      <c r="Y24" s="15">
        <f>[20]Dezembro!$B$28</f>
        <v>28.739130434782609</v>
      </c>
      <c r="Z24" s="15">
        <f>[20]Dezembro!$B$29</f>
        <v>28.829166666666666</v>
      </c>
      <c r="AA24" s="15">
        <f>[20]Dezembro!$B$30</f>
        <v>27.054166666666671</v>
      </c>
      <c r="AB24" s="15">
        <f>[20]Dezembro!$B$31</f>
        <v>27.329166666666669</v>
      </c>
      <c r="AC24" s="15">
        <f>[20]Dezembro!$B$32</f>
        <v>25.249999999999996</v>
      </c>
      <c r="AD24" s="15">
        <f>[20]Dezembro!$B$33</f>
        <v>24.126666666666669</v>
      </c>
      <c r="AE24" s="15">
        <f>[20]Dezembro!$B$34</f>
        <v>23.066666666666666</v>
      </c>
      <c r="AF24" s="15">
        <f>[20]Dezembro!$B$35</f>
        <v>24.566666666666663</v>
      </c>
      <c r="AG24" s="36">
        <f t="shared" si="2"/>
        <v>26.347045898303218</v>
      </c>
    </row>
    <row r="25" spans="1:35" ht="17.100000000000001" customHeight="1" x14ac:dyDescent="0.2">
      <c r="A25" s="13" t="s">
        <v>15</v>
      </c>
      <c r="B25" s="15">
        <f>[21]Dezembro!$B$5</f>
        <v>23.583333333333329</v>
      </c>
      <c r="C25" s="15">
        <f>[21]Dezembro!$B$6</f>
        <v>23.133333333333329</v>
      </c>
      <c r="D25" s="15">
        <f>[21]Dezembro!$B$7</f>
        <v>24.5625</v>
      </c>
      <c r="E25" s="15">
        <f>[21]Dezembro!$B$8</f>
        <v>21.229166666666668</v>
      </c>
      <c r="F25" s="15">
        <f>[21]Dezembro!$B$9</f>
        <v>19.224999999999998</v>
      </c>
      <c r="G25" s="15">
        <f>[21]Dezembro!$B$10</f>
        <v>21.595833333333335</v>
      </c>
      <c r="H25" s="15">
        <f>[21]Dezembro!$B$11</f>
        <v>23.970833333333335</v>
      </c>
      <c r="I25" s="15">
        <f>[21]Dezembro!$B$12</f>
        <v>25.887499999999999</v>
      </c>
      <c r="J25" s="15">
        <f>[21]Dezembro!$B$13</f>
        <v>26.712500000000006</v>
      </c>
      <c r="K25" s="15">
        <f>[21]Dezembro!$B$14</f>
        <v>22.204166666666669</v>
      </c>
      <c r="L25" s="15">
        <f>[21]Dezembro!$B$15</f>
        <v>24.200000000000003</v>
      </c>
      <c r="M25" s="15">
        <f>[21]Dezembro!$B$16</f>
        <v>19.941666666666666</v>
      </c>
      <c r="N25" s="15">
        <f>[21]Dezembro!$B$17</f>
        <v>23.724999999999998</v>
      </c>
      <c r="O25" s="15">
        <f>[21]Dezembro!$B$18</f>
        <v>26.383333333333329</v>
      </c>
      <c r="P25" s="15">
        <f>[21]Dezembro!$B$19</f>
        <v>22.887499999999999</v>
      </c>
      <c r="Q25" s="15">
        <f>[21]Dezembro!$B$20</f>
        <v>24.620833333333337</v>
      </c>
      <c r="R25" s="15">
        <f>[21]Dezembro!$B$21</f>
        <v>25.508333333333329</v>
      </c>
      <c r="S25" s="15">
        <f>[21]Dezembro!$B$22</f>
        <v>27.033333333333328</v>
      </c>
      <c r="T25" s="15">
        <f>[21]Dezembro!$B$23</f>
        <v>23.658333333333331</v>
      </c>
      <c r="U25" s="15">
        <f>[21]Dezembro!$B$24</f>
        <v>23.587500000000002</v>
      </c>
      <c r="V25" s="15">
        <f>[21]Dezembro!$B$25</f>
        <v>24.9375</v>
      </c>
      <c r="W25" s="15">
        <f>[21]Dezembro!$B$26</f>
        <v>26.008333333333329</v>
      </c>
      <c r="X25" s="15">
        <f>[21]Dezembro!$B$27</f>
        <v>26.575000000000003</v>
      </c>
      <c r="Y25" s="15">
        <f>[21]Dezembro!$B$28</f>
        <v>24.950000000000003</v>
      </c>
      <c r="Z25" s="15">
        <f>[21]Dezembro!$B$29</f>
        <v>25.133333333333336</v>
      </c>
      <c r="AA25" s="15">
        <f>[21]Dezembro!$B$30</f>
        <v>25.737500000000001</v>
      </c>
      <c r="AB25" s="15">
        <f>[21]Dezembro!$B$31</f>
        <v>24.466666666666669</v>
      </c>
      <c r="AC25" s="15">
        <f>[21]Dezembro!$B$32</f>
        <v>23.929166666666671</v>
      </c>
      <c r="AD25" s="15">
        <f>[21]Dezembro!$B$33</f>
        <v>24.254166666666663</v>
      </c>
      <c r="AE25" s="15">
        <f>[21]Dezembro!$B$34</f>
        <v>23.979166666666671</v>
      </c>
      <c r="AF25" s="15">
        <f>[21]Dezembro!$B$35</f>
        <v>25.470833333333335</v>
      </c>
      <c r="AG25" s="36">
        <f t="shared" si="2"/>
        <v>24.164247311827953</v>
      </c>
    </row>
    <row r="26" spans="1:35" ht="17.100000000000001" customHeight="1" x14ac:dyDescent="0.2">
      <c r="A26" s="63" t="s">
        <v>91</v>
      </c>
      <c r="B26" s="15">
        <f>[22]Dezembro!$B$5</f>
        <v>26.108333333333334</v>
      </c>
      <c r="C26" s="15">
        <f>[22]Dezembro!$B$6</f>
        <v>26.104166666666668</v>
      </c>
      <c r="D26" s="15">
        <f>[22]Dezembro!$B$7</f>
        <v>27.908333333333331</v>
      </c>
      <c r="E26" s="15">
        <f>[22]Dezembro!$B$8</f>
        <v>30.058333333333326</v>
      </c>
      <c r="F26" s="15">
        <f>[22]Dezembro!$B$9</f>
        <v>24.450000000000003</v>
      </c>
      <c r="G26" s="15">
        <f>[22]Dezembro!$B$10</f>
        <v>24.704166666666666</v>
      </c>
      <c r="H26" s="15">
        <f>[22]Dezembro!$B$11</f>
        <v>26.362500000000001</v>
      </c>
      <c r="I26" s="15">
        <f>[22]Dezembro!$B$12</f>
        <v>28.487500000000001</v>
      </c>
      <c r="J26" s="15">
        <f>[22]Dezembro!$B$13</f>
        <v>30.400000000000002</v>
      </c>
      <c r="K26" s="15">
        <f>[22]Dezembro!$B$14</f>
        <v>27.858333333333334</v>
      </c>
      <c r="L26" s="15">
        <f>[22]Dezembro!$B$15</f>
        <v>28.525000000000006</v>
      </c>
      <c r="M26" s="15">
        <f>[22]Dezembro!$B$16</f>
        <v>29.891666666666662</v>
      </c>
      <c r="N26" s="15">
        <f>[22]Dezembro!$B$17</f>
        <v>29.912499999999998</v>
      </c>
      <c r="O26" s="15">
        <f>[22]Dezembro!$B$18</f>
        <v>32.833333333333321</v>
      </c>
      <c r="P26" s="15">
        <f>[22]Dezembro!$B$19</f>
        <v>28.250000000000004</v>
      </c>
      <c r="Q26" s="15">
        <f>[22]Dezembro!$B$20</f>
        <v>29.1875</v>
      </c>
      <c r="R26" s="15">
        <f>[22]Dezembro!$B$21</f>
        <v>30.716666666666672</v>
      </c>
      <c r="S26" s="15">
        <f>[22]Dezembro!$B$22</f>
        <v>31.95</v>
      </c>
      <c r="T26" s="15">
        <f>[22]Dezembro!$B$23</f>
        <v>29.254166666666663</v>
      </c>
      <c r="U26" s="15">
        <f>[22]Dezembro!$B$24</f>
        <v>24.587500000000002</v>
      </c>
      <c r="V26" s="15">
        <f>[22]Dezembro!$B$25</f>
        <v>28.370833333333337</v>
      </c>
      <c r="W26" s="15">
        <f>[22]Dezembro!$B$26</f>
        <v>27.726666666666667</v>
      </c>
      <c r="X26" s="15" t="str">
        <f>[22]Dezembro!$B$27</f>
        <v>*</v>
      </c>
      <c r="Y26" s="15" t="str">
        <f>[22]Dezembro!$B$28</f>
        <v>*</v>
      </c>
      <c r="Z26" s="15" t="str">
        <f>[22]Dezembro!$B$29</f>
        <v>*</v>
      </c>
      <c r="AA26" s="15" t="str">
        <f>[22]Dezembro!$B$30</f>
        <v>*</v>
      </c>
      <c r="AB26" s="15" t="str">
        <f>[22]Dezembro!$B$31</f>
        <v>*</v>
      </c>
      <c r="AC26" s="15" t="str">
        <f>[22]Dezembro!$B$32</f>
        <v>*</v>
      </c>
      <c r="AD26" s="15" t="str">
        <f>[22]Dezembro!$B$33</f>
        <v>*</v>
      </c>
      <c r="AE26" s="15" t="str">
        <f>[22]Dezembro!$B$34</f>
        <v>*</v>
      </c>
      <c r="AF26" s="15" t="str">
        <f>[22]Dezembro!$B$35</f>
        <v>*</v>
      </c>
      <c r="AG26" s="36">
        <f t="shared" si="2"/>
        <v>28.347613636363636</v>
      </c>
    </row>
    <row r="27" spans="1:35" ht="17.100000000000001" customHeight="1" x14ac:dyDescent="0.2">
      <c r="A27" s="13" t="s">
        <v>16</v>
      </c>
      <c r="B27" s="15">
        <f>[23]Dezembro!$B$5</f>
        <v>25.220833333333331</v>
      </c>
      <c r="C27" s="15">
        <f>[23]Dezembro!$B$6</f>
        <v>25.533333333333331</v>
      </c>
      <c r="D27" s="15">
        <f>[23]Dezembro!$B$7</f>
        <v>25.366666666666674</v>
      </c>
      <c r="E27" s="15">
        <f>[23]Dezembro!$B$8</f>
        <v>24.729166666666668</v>
      </c>
      <c r="F27" s="15">
        <f>[23]Dezembro!$B$9</f>
        <v>20.458333333333336</v>
      </c>
      <c r="G27" s="15">
        <f>[23]Dezembro!$B$10</f>
        <v>22.954166666666662</v>
      </c>
      <c r="H27" s="15">
        <f>[23]Dezembro!$B$11</f>
        <v>24.662500000000005</v>
      </c>
      <c r="I27" s="15">
        <f>[23]Dezembro!$B$12</f>
        <v>26.524999999999995</v>
      </c>
      <c r="J27" s="15">
        <f>[23]Dezembro!$B$13</f>
        <v>27.80416666666666</v>
      </c>
      <c r="K27" s="15">
        <f>[23]Dezembro!$B$14</f>
        <v>23.070833333333329</v>
      </c>
      <c r="L27" s="15">
        <f>[23]Dezembro!$B$15</f>
        <v>24.666666666666668</v>
      </c>
      <c r="M27" s="15">
        <f>[23]Dezembro!$B$16</f>
        <v>21.220833333333335</v>
      </c>
      <c r="N27" s="15">
        <f>[23]Dezembro!$B$17</f>
        <v>25.079166666666666</v>
      </c>
      <c r="O27" s="15">
        <f>[23]Dezembro!$B$18</f>
        <v>27.287500000000005</v>
      </c>
      <c r="P27" s="15">
        <f>[23]Dezembro!$B$19</f>
        <v>24.395833333333332</v>
      </c>
      <c r="Q27" s="15">
        <f>[23]Dezembro!$B$20</f>
        <v>26.283333333333335</v>
      </c>
      <c r="R27" s="15">
        <f>[23]Dezembro!$B$21</f>
        <v>27.737499999999997</v>
      </c>
      <c r="S27" s="15">
        <f>[23]Dezembro!$B$22</f>
        <v>28.366666666666671</v>
      </c>
      <c r="T27" s="15">
        <f>[23]Dezembro!$B$23</f>
        <v>26.541666666666671</v>
      </c>
      <c r="U27" s="15">
        <f>[23]Dezembro!$B$24</f>
        <v>24.958333333333332</v>
      </c>
      <c r="V27" s="15">
        <f>[23]Dezembro!$B$25</f>
        <v>26.583333333333339</v>
      </c>
      <c r="W27" s="15">
        <f>[23]Dezembro!$B$26</f>
        <v>27.879166666666674</v>
      </c>
      <c r="X27" s="15">
        <f>[23]Dezembro!$B$27</f>
        <v>28.195833333333329</v>
      </c>
      <c r="Y27" s="15">
        <f>[23]Dezembro!$B$28</f>
        <v>26.787500000000009</v>
      </c>
      <c r="Z27" s="15">
        <f>[23]Dezembro!$B$29</f>
        <v>26.258333333333329</v>
      </c>
      <c r="AA27" s="15">
        <f>[23]Dezembro!$B$30</f>
        <v>26.541666666666661</v>
      </c>
      <c r="AB27" s="15">
        <f>[23]Dezembro!$B$31</f>
        <v>26.766666666666669</v>
      </c>
      <c r="AC27" s="15">
        <f>[23]Dezembro!$B$32</f>
        <v>26.004166666666666</v>
      </c>
      <c r="AD27" s="15">
        <f>[23]Dezembro!$B$33</f>
        <v>27.676923076923078</v>
      </c>
      <c r="AE27" s="15">
        <f>[23]Dezembro!$B$34</f>
        <v>24.700000000000003</v>
      </c>
      <c r="AF27" s="15">
        <f>[23]Dezembro!$B$35</f>
        <v>30.324999999999999</v>
      </c>
      <c r="AG27" s="36">
        <f t="shared" si="2"/>
        <v>25.825196443341614</v>
      </c>
    </row>
    <row r="28" spans="1:35" ht="17.100000000000001" customHeight="1" x14ac:dyDescent="0.2">
      <c r="A28" s="13" t="s">
        <v>17</v>
      </c>
      <c r="B28" s="15">
        <f>[24]Dezembro!$B$5</f>
        <v>26.25</v>
      </c>
      <c r="C28" s="15">
        <f>[24]Dezembro!$B$6</f>
        <v>23.462499999999995</v>
      </c>
      <c r="D28" s="15">
        <f>[24]Dezembro!$B$7</f>
        <v>23.679166666666664</v>
      </c>
      <c r="E28" s="15">
        <f>[24]Dezembro!$B$8</f>
        <v>25.383333333333329</v>
      </c>
      <c r="F28" s="15">
        <f>[24]Dezembro!$B$9</f>
        <v>22.570833333333329</v>
      </c>
      <c r="G28" s="15">
        <f>[24]Dezembro!$B$10</f>
        <v>20.633333333333333</v>
      </c>
      <c r="H28" s="15">
        <f>[24]Dezembro!$B$11</f>
        <v>22.2</v>
      </c>
      <c r="I28" s="15">
        <f>[24]Dezembro!$B$12</f>
        <v>24.25</v>
      </c>
      <c r="J28" s="15">
        <f>[24]Dezembro!$B$13</f>
        <v>24.445833333333336</v>
      </c>
      <c r="K28" s="15">
        <f>[24]Dezembro!$B$14</f>
        <v>25.116666666666674</v>
      </c>
      <c r="L28" s="15">
        <f>[24]Dezembro!$B$15</f>
        <v>23.875</v>
      </c>
      <c r="M28" s="15">
        <f>[24]Dezembro!$B$16</f>
        <v>22.995833333333334</v>
      </c>
      <c r="N28" s="15">
        <f>[24]Dezembro!$B$17</f>
        <v>23.591666666666669</v>
      </c>
      <c r="O28" s="15">
        <f>[24]Dezembro!$B$18</f>
        <v>25.354166666666668</v>
      </c>
      <c r="P28" s="15">
        <f>[24]Dezembro!$B$19</f>
        <v>23.945833333333336</v>
      </c>
      <c r="Q28" s="15">
        <f>[24]Dezembro!$B$20</f>
        <v>24.895833333333339</v>
      </c>
      <c r="R28" s="15">
        <f>[24]Dezembro!$B$21</f>
        <v>25.583333333333329</v>
      </c>
      <c r="S28" s="15">
        <f>[24]Dezembro!$B$22</f>
        <v>25.212499999999991</v>
      </c>
      <c r="T28" s="15">
        <f>[24]Dezembro!$B$23</f>
        <v>25.058333333333337</v>
      </c>
      <c r="U28" s="15">
        <f>[24]Dezembro!$B$24</f>
        <v>23.275000000000002</v>
      </c>
      <c r="V28" s="15">
        <f>[24]Dezembro!$B$25</f>
        <v>25.179166666666664</v>
      </c>
      <c r="W28" s="15">
        <f>[24]Dezembro!$B$26</f>
        <v>25.1875</v>
      </c>
      <c r="X28" s="15">
        <f>[24]Dezembro!$B$27</f>
        <v>25.770833333333329</v>
      </c>
      <c r="Y28" s="15">
        <f>[24]Dezembro!$B$28</f>
        <v>26.470833333333328</v>
      </c>
      <c r="Z28" s="15">
        <f>[24]Dezembro!$B$29</f>
        <v>25.066666666666663</v>
      </c>
      <c r="AA28" s="15">
        <f>[24]Dezembro!$B$30</f>
        <v>24.391666666666666</v>
      </c>
      <c r="AB28" s="15">
        <f>[24]Dezembro!$B$31</f>
        <v>24.758333333333329</v>
      </c>
      <c r="AC28" s="15">
        <f>[24]Dezembro!$B$32</f>
        <v>24.291666666666671</v>
      </c>
      <c r="AD28" s="15">
        <f>[24]Dezembro!$B$33</f>
        <v>23.731818181818184</v>
      </c>
      <c r="AE28" s="15">
        <f>[24]Dezembro!$B$34</f>
        <v>27.500000000000007</v>
      </c>
      <c r="AF28" s="15">
        <f>[24]Dezembro!$B$35</f>
        <v>24.395833333333339</v>
      </c>
      <c r="AG28" s="36">
        <f t="shared" si="2"/>
        <v>24.468499511241447</v>
      </c>
    </row>
    <row r="29" spans="1:35" ht="17.100000000000001" customHeight="1" x14ac:dyDescent="0.2">
      <c r="A29" s="13" t="s">
        <v>18</v>
      </c>
      <c r="B29" s="15">
        <f>[25]Dezembro!$B$5</f>
        <v>23.974999999999994</v>
      </c>
      <c r="C29" s="15">
        <f>[25]Dezembro!$B$6</f>
        <v>23.962500000000006</v>
      </c>
      <c r="D29" s="15">
        <f>[25]Dezembro!$B$7</f>
        <v>24.704166666666669</v>
      </c>
      <c r="E29" s="15">
        <f>[25]Dezembro!$B$8</f>
        <v>21.762500000000003</v>
      </c>
      <c r="F29" s="15">
        <f>[25]Dezembro!$B$9</f>
        <v>20.183333333333337</v>
      </c>
      <c r="G29" s="15">
        <f>[25]Dezembro!$B$10</f>
        <v>23.175000000000001</v>
      </c>
      <c r="H29" s="15">
        <f>[25]Dezembro!$B$11</f>
        <v>23.766666666666669</v>
      </c>
      <c r="I29" s="15">
        <f>[25]Dezembro!$B$12</f>
        <v>25.700000000000003</v>
      </c>
      <c r="J29" s="15">
        <f>[25]Dezembro!$B$13</f>
        <v>27.633333333333336</v>
      </c>
      <c r="K29" s="15">
        <f>[25]Dezembro!$B$14</f>
        <v>22.799999999999994</v>
      </c>
      <c r="L29" s="15">
        <f>[25]Dezembro!$B$15</f>
        <v>25.008333333333336</v>
      </c>
      <c r="M29" s="15">
        <f>[25]Dezembro!$B$16</f>
        <v>21.720833333333331</v>
      </c>
      <c r="N29" s="15">
        <f>[25]Dezembro!$B$17</f>
        <v>23.487500000000001</v>
      </c>
      <c r="O29" s="15">
        <f>[25]Dezembro!$B$18</f>
        <v>26.612500000000008</v>
      </c>
      <c r="P29" s="15">
        <f>[25]Dezembro!$B$19</f>
        <v>23.366666666666671</v>
      </c>
      <c r="Q29" s="15">
        <f>[25]Dezembro!$B$20</f>
        <v>25.787499999999994</v>
      </c>
      <c r="R29" s="15">
        <f>[25]Dezembro!$B$21</f>
        <v>26.737499999999997</v>
      </c>
      <c r="S29" s="15">
        <f>[25]Dezembro!$B$22</f>
        <v>27.762500000000006</v>
      </c>
      <c r="T29" s="15">
        <f>[25]Dezembro!$B$23</f>
        <v>23.441666666666666</v>
      </c>
      <c r="U29" s="15">
        <f>[25]Dezembro!$B$24</f>
        <v>23.641666666666666</v>
      </c>
      <c r="V29" s="15">
        <f>[25]Dezembro!$B$25</f>
        <v>25.066666666666663</v>
      </c>
      <c r="W29" s="15">
        <f>[25]Dezembro!$B$26</f>
        <v>27.475000000000005</v>
      </c>
      <c r="X29" s="15">
        <f>[25]Dezembro!$B$27</f>
        <v>28.108333333333331</v>
      </c>
      <c r="Y29" s="15">
        <f>[25]Dezembro!$B$28</f>
        <v>26.054166666666664</v>
      </c>
      <c r="Z29" s="15">
        <f>[25]Dezembro!$B$29</f>
        <v>24.954166666666666</v>
      </c>
      <c r="AA29" s="15">
        <f>[25]Dezembro!$B$30</f>
        <v>24.833333333333339</v>
      </c>
      <c r="AB29" s="15">
        <f>[25]Dezembro!$B$31</f>
        <v>25.470833333333342</v>
      </c>
      <c r="AC29" s="15">
        <f>[25]Dezembro!$B$32</f>
        <v>23.733333333333334</v>
      </c>
      <c r="AD29" s="15">
        <f>[25]Dezembro!$B$33</f>
        <v>22.520833333333339</v>
      </c>
      <c r="AE29" s="15">
        <f>[25]Dezembro!$B$34</f>
        <v>25.108333333333334</v>
      </c>
      <c r="AF29" s="15">
        <f>[25]Dezembro!$B$35</f>
        <v>24.504166666666666</v>
      </c>
      <c r="AG29" s="36">
        <f t="shared" si="2"/>
        <v>24.614784946236565</v>
      </c>
    </row>
    <row r="30" spans="1:35" ht="17.100000000000001" customHeight="1" x14ac:dyDescent="0.2">
      <c r="A30" s="13" t="s">
        <v>30</v>
      </c>
      <c r="B30" s="15">
        <f>[26]Dezembro!$B$5</f>
        <v>26.433333333333334</v>
      </c>
      <c r="C30" s="15">
        <f>[26]Dezembro!$B$6</f>
        <v>25</v>
      </c>
      <c r="D30" s="15">
        <f>[26]Dezembro!$B$7</f>
        <v>26.141666666666669</v>
      </c>
      <c r="E30" s="15">
        <f>[26]Dezembro!$B$8</f>
        <v>26.412499999999998</v>
      </c>
      <c r="F30" s="15">
        <f>[26]Dezembro!$B$9</f>
        <v>20.970833333333335</v>
      </c>
      <c r="G30" s="15">
        <f>[26]Dezembro!$B$10</f>
        <v>22.362499999999994</v>
      </c>
      <c r="H30" s="15">
        <f>[26]Dezembro!$B$11</f>
        <v>24.258333333333329</v>
      </c>
      <c r="I30" s="15">
        <f>[26]Dezembro!$B$12</f>
        <v>26.879166666666666</v>
      </c>
      <c r="J30" s="15">
        <f>[26]Dezembro!$B$13</f>
        <v>26.820833333333329</v>
      </c>
      <c r="K30" s="15">
        <f>[26]Dezembro!$B$14</f>
        <v>24.629166666666663</v>
      </c>
      <c r="L30" s="15">
        <f>[26]Dezembro!$B$15</f>
        <v>25.233333333333334</v>
      </c>
      <c r="M30" s="15">
        <f>[26]Dezembro!$B$16</f>
        <v>22.629166666666663</v>
      </c>
      <c r="N30" s="15">
        <f>[26]Dezembro!$B$17</f>
        <v>25.600000000000005</v>
      </c>
      <c r="O30" s="15">
        <f>[26]Dezembro!$B$18</f>
        <v>27.791666666666668</v>
      </c>
      <c r="P30" s="15">
        <f>[26]Dezembro!$B$19</f>
        <v>24.604166666666668</v>
      </c>
      <c r="Q30" s="15">
        <f>[26]Dezembro!$B$20</f>
        <v>25.954166666666666</v>
      </c>
      <c r="R30" s="15">
        <f>[26]Dezembro!$B$21</f>
        <v>27.5</v>
      </c>
      <c r="S30" s="15">
        <f>[26]Dezembro!$B$22</f>
        <v>28.458333333333329</v>
      </c>
      <c r="T30" s="15">
        <f>[26]Dezembro!$B$23</f>
        <v>26.095833333333335</v>
      </c>
      <c r="U30" s="15">
        <f>[26]Dezembro!$B$24</f>
        <v>24.254166666666666</v>
      </c>
      <c r="V30" s="15">
        <f>[26]Dezembro!$B$25</f>
        <v>26.329166666666666</v>
      </c>
      <c r="W30" s="15">
        <f>[26]Dezembro!$B$26</f>
        <v>27.083333333333332</v>
      </c>
      <c r="X30" s="15">
        <f>[26]Dezembro!$B$27</f>
        <v>28.279166666666669</v>
      </c>
      <c r="Y30" s="15">
        <f>[26]Dezembro!$B$28</f>
        <v>26.245833333333334</v>
      </c>
      <c r="Z30" s="15">
        <f>[26]Dezembro!$B$29</f>
        <v>25.945833333333336</v>
      </c>
      <c r="AA30" s="15">
        <f>[26]Dezembro!$B$30</f>
        <v>25.404166666666665</v>
      </c>
      <c r="AB30" s="15">
        <f>[26]Dezembro!$B$31</f>
        <v>26.983333333333338</v>
      </c>
      <c r="AC30" s="15">
        <f>[26]Dezembro!$B$32</f>
        <v>25.058333333333337</v>
      </c>
      <c r="AD30" s="15">
        <f>[26]Dezembro!$B$33</f>
        <v>25.712500000000002</v>
      </c>
      <c r="AE30" s="15">
        <f>[26]Dezembro!$B$34</f>
        <v>23.166666666666671</v>
      </c>
      <c r="AF30" s="15">
        <f>[26]Dezembro!$B$35</f>
        <v>25.645833333333332</v>
      </c>
      <c r="AG30" s="36">
        <f t="shared" si="2"/>
        <v>25.609139784946237</v>
      </c>
    </row>
    <row r="31" spans="1:35" ht="17.100000000000001" customHeight="1" x14ac:dyDescent="0.2">
      <c r="A31" s="13" t="s">
        <v>50</v>
      </c>
      <c r="B31" s="15">
        <f>[27]Dezembro!$B$5</f>
        <v>27.5</v>
      </c>
      <c r="C31" s="15">
        <f>[27]Dezembro!$B$6</f>
        <v>24.874999999999996</v>
      </c>
      <c r="D31" s="15">
        <f>[27]Dezembro!$B$7</f>
        <v>26.041666666666668</v>
      </c>
      <c r="E31" s="15">
        <f>[27]Dezembro!$B$8</f>
        <v>27.241666666666664</v>
      </c>
      <c r="F31" s="15">
        <f>[27]Dezembro!$B$9</f>
        <v>24.762499999999999</v>
      </c>
      <c r="G31" s="15">
        <f>[27]Dezembro!$B$10</f>
        <v>22.533333333333331</v>
      </c>
      <c r="H31" s="15">
        <f>[27]Dezembro!$B$11</f>
        <v>24.537500000000005</v>
      </c>
      <c r="I31" s="15">
        <f>[27]Dezembro!$B$12</f>
        <v>26.979166666666668</v>
      </c>
      <c r="J31" s="15">
        <f>[27]Dezembro!$B$13</f>
        <v>26.379166666666666</v>
      </c>
      <c r="K31" s="15">
        <f>[27]Dezembro!$B$14</f>
        <v>26.500000000000004</v>
      </c>
      <c r="L31" s="15">
        <f>[27]Dezembro!$B$15</f>
        <v>26.845833333333331</v>
      </c>
      <c r="M31" s="15">
        <f>[27]Dezembro!$B$16</f>
        <v>26.583333333333329</v>
      </c>
      <c r="N31" s="15">
        <f>[27]Dezembro!$B$17</f>
        <v>26.675000000000001</v>
      </c>
      <c r="O31" s="15">
        <f>[27]Dezembro!$B$18</f>
        <v>27.425000000000001</v>
      </c>
      <c r="P31" s="15">
        <f>[27]Dezembro!$B$19</f>
        <v>26.308333333333341</v>
      </c>
      <c r="Q31" s="15">
        <f>[27]Dezembro!$B$20</f>
        <v>25.208333333333332</v>
      </c>
      <c r="R31" s="15">
        <f>[27]Dezembro!$B$21</f>
        <v>27.125000000000004</v>
      </c>
      <c r="S31" s="15">
        <f>[27]Dezembro!$B$22</f>
        <v>26.549999999999994</v>
      </c>
      <c r="T31" s="15">
        <f>[27]Dezembro!$B$23</f>
        <v>26.912499999999998</v>
      </c>
      <c r="U31" s="15">
        <f>[27]Dezembro!$B$24</f>
        <v>24.304166666666671</v>
      </c>
      <c r="V31" s="15">
        <f>[27]Dezembro!$B$25</f>
        <v>25.316666666666663</v>
      </c>
      <c r="W31" s="15">
        <f>[27]Dezembro!$B$26</f>
        <v>25.120833333333337</v>
      </c>
      <c r="X31" s="15">
        <f>[27]Dezembro!$B$27</f>
        <v>25.916666666666668</v>
      </c>
      <c r="Y31" s="15">
        <f>[27]Dezembro!$B$28</f>
        <v>26.829166666666666</v>
      </c>
      <c r="Z31" s="15">
        <f>[27]Dezembro!$B$29</f>
        <v>26.154166666666669</v>
      </c>
      <c r="AA31" s="15">
        <f>[27]Dezembro!$B$30</f>
        <v>26.270833333333329</v>
      </c>
      <c r="AB31" s="15">
        <f>[27]Dezembro!$B$31</f>
        <v>26.454166666666666</v>
      </c>
      <c r="AC31" s="15">
        <f>[27]Dezembro!$B$32</f>
        <v>25.175000000000001</v>
      </c>
      <c r="AD31" s="15">
        <f>[27]Dezembro!$B$33</f>
        <v>24.766666666666666</v>
      </c>
      <c r="AE31" s="15">
        <f>[27]Dezembro!$B$34</f>
        <v>24.654166666666669</v>
      </c>
      <c r="AF31" s="15">
        <f>[27]Dezembro!$B$35</f>
        <v>25.879166666666666</v>
      </c>
      <c r="AG31" s="36">
        <f>AVERAGE(B31:AF31)</f>
        <v>25.929838709677423</v>
      </c>
    </row>
    <row r="32" spans="1:35" ht="17.100000000000001" customHeight="1" x14ac:dyDescent="0.2">
      <c r="A32" s="13" t="s">
        <v>19</v>
      </c>
      <c r="B32" s="15">
        <f>[28]Dezembro!$B$5</f>
        <v>26.875</v>
      </c>
      <c r="C32" s="15">
        <f>[28]Dezembro!$B$6</f>
        <v>27.145833333333332</v>
      </c>
      <c r="D32" s="15">
        <f>[28]Dezembro!$B$7</f>
        <v>27.162499999999998</v>
      </c>
      <c r="E32" s="15">
        <f>[28]Dezembro!$B$8</f>
        <v>27.045833333333334</v>
      </c>
      <c r="F32" s="15">
        <f>[28]Dezembro!$B$9</f>
        <v>24.324999999999999</v>
      </c>
      <c r="G32" s="15">
        <f>[28]Dezembro!$B$10</f>
        <v>24.529166666666669</v>
      </c>
      <c r="H32" s="15">
        <f>[28]Dezembro!$B$11</f>
        <v>26.483333333333338</v>
      </c>
      <c r="I32" s="15">
        <f>[28]Dezembro!$B$12</f>
        <v>28.241666666666671</v>
      </c>
      <c r="J32" s="15">
        <f>[28]Dezembro!$B$13</f>
        <v>28.016666666666669</v>
      </c>
      <c r="K32" s="15">
        <f>[28]Dezembro!$B$14</f>
        <v>25.133333333333329</v>
      </c>
      <c r="L32" s="15">
        <f>[28]Dezembro!$B$15</f>
        <v>24.958333333333339</v>
      </c>
      <c r="M32" s="15">
        <f>[28]Dezembro!$B$16</f>
        <v>24.233333333333331</v>
      </c>
      <c r="N32" s="15">
        <f>[28]Dezembro!$B$17</f>
        <v>25.541666666666668</v>
      </c>
      <c r="O32" s="15">
        <f>[28]Dezembro!$B$18</f>
        <v>28.912499999999998</v>
      </c>
      <c r="P32" s="15">
        <f>[28]Dezembro!$B$19</f>
        <v>26.237500000000001</v>
      </c>
      <c r="Q32" s="15">
        <f>[28]Dezembro!$B$20</f>
        <v>26.791666666666671</v>
      </c>
      <c r="R32" s="15">
        <f>[28]Dezembro!$B$21</f>
        <v>28.716666666666665</v>
      </c>
      <c r="S32" s="15">
        <f>[28]Dezembro!$B$22</f>
        <v>28.991666666666664</v>
      </c>
      <c r="T32" s="15">
        <f>[28]Dezembro!$B$23</f>
        <v>28.391666666666666</v>
      </c>
      <c r="U32" s="15">
        <f>[28]Dezembro!$B$24</f>
        <v>25.750000000000004</v>
      </c>
      <c r="V32" s="15">
        <f>[28]Dezembro!$B$25</f>
        <v>28.079166666666676</v>
      </c>
      <c r="W32" s="15">
        <f>[28]Dezembro!$B$26</f>
        <v>28.995833333333334</v>
      </c>
      <c r="X32" s="15">
        <f>[28]Dezembro!$B$27</f>
        <v>27.566666666666666</v>
      </c>
      <c r="Y32" s="15">
        <f>[28]Dezembro!$B$28</f>
        <v>28.633333333333329</v>
      </c>
      <c r="Z32" s="15">
        <f>[28]Dezembro!$B$29</f>
        <v>27.720833333333335</v>
      </c>
      <c r="AA32" s="15">
        <f>[28]Dezembro!$B$30</f>
        <v>26.454166666666669</v>
      </c>
      <c r="AB32" s="15">
        <f>[28]Dezembro!$B$31</f>
        <v>27.575000000000003</v>
      </c>
      <c r="AC32" s="15">
        <f>[28]Dezembro!$B$32</f>
        <v>26.275000000000006</v>
      </c>
      <c r="AD32" s="15">
        <f>[28]Dezembro!$B$33</f>
        <v>26.641666666666669</v>
      </c>
      <c r="AE32" s="15">
        <f>[28]Dezembro!$B$34</f>
        <v>24.233333333333334</v>
      </c>
      <c r="AF32" s="15">
        <f>[28]Dezembro!$B$35</f>
        <v>25.8</v>
      </c>
      <c r="AG32" s="36">
        <f t="shared" si="2"/>
        <v>26.821236559139788</v>
      </c>
      <c r="AI32" t="s">
        <v>51</v>
      </c>
    </row>
    <row r="33" spans="1:38" s="5" customFormat="1" ht="17.100000000000001" customHeight="1" thickBot="1" x14ac:dyDescent="0.25">
      <c r="A33" s="64" t="s">
        <v>33</v>
      </c>
      <c r="B33" s="65">
        <f t="shared" ref="B33:AG33" si="3">AVERAGE(B5:B32)</f>
        <v>26.264787296037294</v>
      </c>
      <c r="C33" s="65">
        <f t="shared" si="3"/>
        <v>25.440942062323646</v>
      </c>
      <c r="D33" s="65">
        <f t="shared" si="3"/>
        <v>26.145535772837555</v>
      </c>
      <c r="E33" s="65">
        <f t="shared" si="3"/>
        <v>25.885048375537512</v>
      </c>
      <c r="F33" s="65">
        <f t="shared" si="3"/>
        <v>22.627268115942034</v>
      </c>
      <c r="G33" s="65">
        <f t="shared" si="3"/>
        <v>23.340390269151136</v>
      </c>
      <c r="H33" s="65">
        <f t="shared" si="3"/>
        <v>25.257433333333335</v>
      </c>
      <c r="I33" s="65">
        <f t="shared" si="3"/>
        <v>26.848403136718353</v>
      </c>
      <c r="J33" s="65">
        <f t="shared" si="3"/>
        <v>27.485794413919411</v>
      </c>
      <c r="K33" s="65">
        <f t="shared" si="3"/>
        <v>25.001121794871793</v>
      </c>
      <c r="L33" s="65">
        <f t="shared" si="3"/>
        <v>25.539625139353404</v>
      </c>
      <c r="M33" s="65">
        <f t="shared" si="3"/>
        <v>23.956730769230774</v>
      </c>
      <c r="N33" s="65">
        <f t="shared" si="3"/>
        <v>25.39652014652015</v>
      </c>
      <c r="O33" s="65">
        <f t="shared" si="3"/>
        <v>27.780715811965813</v>
      </c>
      <c r="P33" s="65">
        <f t="shared" si="3"/>
        <v>25.06971153846154</v>
      </c>
      <c r="Q33" s="65">
        <f t="shared" si="3"/>
        <v>26.250125418060197</v>
      </c>
      <c r="R33" s="65">
        <f t="shared" si="3"/>
        <v>27.507692307692309</v>
      </c>
      <c r="S33" s="65">
        <f t="shared" si="3"/>
        <v>28.147321428571431</v>
      </c>
      <c r="T33" s="65">
        <f t="shared" si="3"/>
        <v>26.407339743589738</v>
      </c>
      <c r="U33" s="65">
        <f t="shared" si="3"/>
        <v>24.908333333333335</v>
      </c>
      <c r="V33" s="65">
        <f t="shared" si="3"/>
        <v>26.657852564102559</v>
      </c>
      <c r="W33" s="65">
        <f t="shared" si="3"/>
        <v>27.666250000000005</v>
      </c>
      <c r="X33" s="65">
        <f t="shared" si="3"/>
        <v>28.137700000000009</v>
      </c>
      <c r="Y33" s="65">
        <f t="shared" si="3"/>
        <v>27.130731884057973</v>
      </c>
      <c r="Z33" s="65">
        <f t="shared" si="3"/>
        <v>26.638333333333335</v>
      </c>
      <c r="AA33" s="65">
        <f t="shared" si="3"/>
        <v>26.058666666666667</v>
      </c>
      <c r="AB33" s="65">
        <f t="shared" si="3"/>
        <v>26.403472222222224</v>
      </c>
      <c r="AC33" s="65">
        <f t="shared" si="3"/>
        <v>25.805555555555557</v>
      </c>
      <c r="AD33" s="65">
        <f t="shared" si="3"/>
        <v>25.328037830225327</v>
      </c>
      <c r="AE33" s="65">
        <f t="shared" si="3"/>
        <v>24.663368055555555</v>
      </c>
      <c r="AF33" s="65">
        <f t="shared" si="3"/>
        <v>26.016009963768123</v>
      </c>
      <c r="AG33" s="66">
        <f t="shared" si="3"/>
        <v>25.971600551616227</v>
      </c>
      <c r="AH33" s="8"/>
    </row>
    <row r="34" spans="1:38" x14ac:dyDescent="0.2">
      <c r="A34" s="67"/>
      <c r="B34" s="68"/>
      <c r="C34" s="68" t="s">
        <v>64</v>
      </c>
      <c r="D34" s="68"/>
      <c r="E34" s="68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</row>
    <row r="35" spans="1:38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</row>
    <row r="36" spans="1:38" x14ac:dyDescent="0.2">
      <c r="A36" s="74"/>
      <c r="B36" s="75" t="s">
        <v>65</v>
      </c>
      <c r="C36" s="75"/>
      <c r="D36" s="75"/>
      <c r="E36" s="75"/>
      <c r="F36" s="75"/>
      <c r="G36" s="75"/>
      <c r="H36" s="72"/>
      <c r="I36" s="72"/>
      <c r="J36" s="72"/>
      <c r="K36" s="72"/>
      <c r="L36" s="72"/>
      <c r="M36" s="72"/>
      <c r="N36" s="72" t="s">
        <v>52</v>
      </c>
      <c r="O36" s="72"/>
      <c r="P36" s="72"/>
      <c r="Q36" s="72"/>
      <c r="R36" s="72"/>
      <c r="S36" s="72"/>
      <c r="T36" s="72"/>
      <c r="U36" s="72"/>
      <c r="V36" s="72"/>
      <c r="W36" s="72" t="s">
        <v>58</v>
      </c>
      <c r="X36" s="72"/>
      <c r="Y36" s="72"/>
      <c r="Z36" s="72"/>
      <c r="AA36" s="72"/>
      <c r="AB36" s="72"/>
      <c r="AC36" s="72"/>
      <c r="AD36" s="72"/>
      <c r="AE36" s="72"/>
      <c r="AF36" s="72"/>
      <c r="AG36" s="73"/>
    </row>
    <row r="37" spans="1:38" ht="13.5" thickBot="1" x14ac:dyDescent="0.25">
      <c r="A37" s="137"/>
      <c r="B37" s="88" t="s">
        <v>80</v>
      </c>
      <c r="C37" s="88"/>
      <c r="D37" s="88"/>
      <c r="E37" s="88"/>
      <c r="F37" s="88"/>
      <c r="G37" s="77"/>
      <c r="H37" s="77"/>
      <c r="I37" s="77"/>
      <c r="J37" s="77"/>
      <c r="K37" s="78"/>
      <c r="L37" s="78"/>
      <c r="M37" s="78"/>
      <c r="N37" s="78" t="s">
        <v>53</v>
      </c>
      <c r="O37" s="78"/>
      <c r="P37" s="78"/>
      <c r="Q37" s="78"/>
      <c r="R37" s="77"/>
      <c r="S37" s="77"/>
      <c r="T37" s="77"/>
      <c r="U37" s="77"/>
      <c r="V37" s="77"/>
      <c r="W37" s="78" t="s">
        <v>59</v>
      </c>
      <c r="X37" s="78"/>
      <c r="Y37" s="78"/>
      <c r="Z37" s="78"/>
      <c r="AA37" s="78"/>
      <c r="AB37" s="77"/>
      <c r="AC37" s="77"/>
      <c r="AD37" s="77"/>
      <c r="AE37" s="77"/>
      <c r="AF37" s="77"/>
      <c r="AG37" s="79"/>
    </row>
    <row r="38" spans="1:38" x14ac:dyDescent="0.2">
      <c r="A38" s="60"/>
      <c r="B38" s="60"/>
      <c r="D38" s="60"/>
      <c r="E38" s="60"/>
      <c r="F38" s="60"/>
      <c r="G38" s="60"/>
      <c r="H38" s="60"/>
      <c r="I38" s="60"/>
      <c r="J38" s="62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1"/>
      <c r="Z38" s="60"/>
      <c r="AA38" s="60"/>
      <c r="AB38" s="60"/>
      <c r="AC38" s="60"/>
      <c r="AD38" s="60"/>
      <c r="AE38" s="60"/>
      <c r="AF38" s="62"/>
      <c r="AG38" s="60"/>
      <c r="AH38" s="60"/>
      <c r="AI38" s="60"/>
      <c r="AJ38" s="60"/>
      <c r="AK38" s="60"/>
      <c r="AL38" s="60"/>
    </row>
    <row r="39" spans="1:38" x14ac:dyDescent="0.2">
      <c r="C39" s="60"/>
      <c r="D39" s="60"/>
      <c r="E39" s="60"/>
      <c r="F39" s="60"/>
      <c r="G39" s="60"/>
      <c r="H39" s="60"/>
      <c r="I39" s="62"/>
      <c r="J39" s="60"/>
      <c r="K39" s="60"/>
      <c r="L39" s="60"/>
      <c r="M39" s="60"/>
      <c r="N39" s="60"/>
      <c r="O39" s="60"/>
      <c r="P39" s="60"/>
    </row>
    <row r="40" spans="1:38" x14ac:dyDescent="0.2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" t="s">
        <v>51</v>
      </c>
    </row>
    <row r="42" spans="1:38" x14ac:dyDescent="0.2">
      <c r="O42" s="2" t="s">
        <v>51</v>
      </c>
    </row>
    <row r="46" spans="1:38" x14ac:dyDescent="0.2">
      <c r="H46" s="2" t="s">
        <v>51</v>
      </c>
      <c r="V46" s="2" t="s">
        <v>51</v>
      </c>
    </row>
    <row r="47" spans="1:38" x14ac:dyDescent="0.2">
      <c r="K47" s="2" t="s">
        <v>51</v>
      </c>
    </row>
    <row r="49" spans="5:5" x14ac:dyDescent="0.2">
      <c r="E49" s="2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topLeftCell="A19" zoomScale="90" zoomScaleNormal="90" workbookViewId="0">
      <selection activeCell="L45" sqref="L45"/>
    </sheetView>
  </sheetViews>
  <sheetFormatPr defaultRowHeight="12.75" x14ac:dyDescent="0.2"/>
  <cols>
    <col min="1" max="1" width="23.28515625" style="2" customWidth="1"/>
    <col min="2" max="2" width="7.7109375" style="2" bestFit="1" customWidth="1"/>
    <col min="3" max="3" width="6.28515625" style="2" customWidth="1"/>
    <col min="4" max="4" width="5.85546875" style="2" customWidth="1"/>
    <col min="5" max="5" width="6.140625" style="2" customWidth="1"/>
    <col min="6" max="6" width="7.7109375" style="2" customWidth="1"/>
    <col min="7" max="7" width="6.85546875" style="2" customWidth="1"/>
    <col min="8" max="8" width="6.140625" style="2" customWidth="1"/>
    <col min="9" max="9" width="6.5703125" style="2" customWidth="1"/>
    <col min="10" max="10" width="6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6.28515625" style="2" customWidth="1"/>
    <col min="16" max="16" width="6.140625" style="2" customWidth="1"/>
    <col min="17" max="17" width="6.42578125" style="2" customWidth="1"/>
    <col min="18" max="19" width="6.140625" style="2" customWidth="1"/>
    <col min="20" max="20" width="7.140625" style="2" bestFit="1" customWidth="1"/>
    <col min="21" max="21" width="6" style="2" customWidth="1"/>
    <col min="22" max="22" width="6.85546875" style="2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0" width="6.42578125" style="2" customWidth="1"/>
    <col min="31" max="32" width="7" style="2" customWidth="1"/>
    <col min="33" max="33" width="7.28515625" style="9" customWidth="1"/>
    <col min="34" max="34" width="7.85546875" style="1" customWidth="1"/>
    <col min="35" max="35" width="14.85546875" style="12" customWidth="1"/>
  </cols>
  <sheetData>
    <row r="1" spans="1:37" ht="20.100000000000001" customHeight="1" x14ac:dyDescent="0.2">
      <c r="A1" s="142" t="s">
        <v>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7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27" t="s">
        <v>44</v>
      </c>
    </row>
    <row r="3" spans="1:37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41" t="s">
        <v>43</v>
      </c>
      <c r="AH3" s="39" t="s">
        <v>40</v>
      </c>
      <c r="AI3" s="27" t="s">
        <v>45</v>
      </c>
    </row>
    <row r="4" spans="1:37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  <c r="AH4" s="39" t="s">
        <v>38</v>
      </c>
      <c r="AI4" s="24"/>
    </row>
    <row r="5" spans="1:37" s="5" customFormat="1" ht="20.100000000000001" customHeight="1" x14ac:dyDescent="0.2">
      <c r="A5" s="13" t="s">
        <v>46</v>
      </c>
      <c r="B5" s="14">
        <f>[1]Dezembro!$K$5</f>
        <v>0</v>
      </c>
      <c r="C5" s="14">
        <f>[1]Dezembro!$K$6</f>
        <v>0</v>
      </c>
      <c r="D5" s="14">
        <f>[1]Dezembro!$K$7</f>
        <v>0</v>
      </c>
      <c r="E5" s="14">
        <f>[1]Dezembro!$K$8</f>
        <v>0</v>
      </c>
      <c r="F5" s="14">
        <f>[1]Dezembro!$K$9</f>
        <v>0</v>
      </c>
      <c r="G5" s="14">
        <f>[1]Dezembro!$K$10</f>
        <v>0</v>
      </c>
      <c r="H5" s="14">
        <f>[1]Dezembro!$K$11</f>
        <v>0</v>
      </c>
      <c r="I5" s="14">
        <f>[1]Dezembro!$K$12</f>
        <v>0</v>
      </c>
      <c r="J5" s="14">
        <f>[1]Dezembro!$K$13</f>
        <v>0</v>
      </c>
      <c r="K5" s="14">
        <f>[1]Dezembro!$K$14</f>
        <v>0</v>
      </c>
      <c r="L5" s="14">
        <f>[1]Dezembro!$K$15</f>
        <v>0</v>
      </c>
      <c r="M5" s="14">
        <f>[1]Dezembro!$K$16</f>
        <v>0</v>
      </c>
      <c r="N5" s="14">
        <f>[1]Dezembro!$K$17</f>
        <v>0</v>
      </c>
      <c r="O5" s="14">
        <f>[1]Dezembro!$K$18</f>
        <v>0</v>
      </c>
      <c r="P5" s="14">
        <f>[1]Dezembro!$K$19</f>
        <v>0</v>
      </c>
      <c r="Q5" s="14">
        <f>[1]Dezembro!$K$20</f>
        <v>0</v>
      </c>
      <c r="R5" s="14">
        <f>[1]Dezembro!$K$21</f>
        <v>0</v>
      </c>
      <c r="S5" s="14">
        <f>[1]Dezembro!$K$22</f>
        <v>0</v>
      </c>
      <c r="T5" s="14">
        <f>[1]Dezembro!$K$23</f>
        <v>0</v>
      </c>
      <c r="U5" s="14">
        <f>[1]Dezembro!$K$24</f>
        <v>0</v>
      </c>
      <c r="V5" s="14">
        <f>[1]Dezembro!$K$25</f>
        <v>0</v>
      </c>
      <c r="W5" s="14">
        <f>[1]Dezembro!$K$26</f>
        <v>0</v>
      </c>
      <c r="X5" s="14">
        <f>[1]Dezembro!$K$27</f>
        <v>0</v>
      </c>
      <c r="Y5" s="14">
        <f>[1]Dezembro!$K$28</f>
        <v>0</v>
      </c>
      <c r="Z5" s="14">
        <f>[1]Dezembro!$K$29</f>
        <v>0</v>
      </c>
      <c r="AA5" s="14">
        <f>[1]Dezembro!$K$30</f>
        <v>0</v>
      </c>
      <c r="AB5" s="14">
        <f>[1]Dezembro!$K$31</f>
        <v>0</v>
      </c>
      <c r="AC5" s="14">
        <f>[1]Dezembro!$K$32</f>
        <v>0</v>
      </c>
      <c r="AD5" s="14">
        <f>[1]Dezembro!$K$33</f>
        <v>0</v>
      </c>
      <c r="AE5" s="14">
        <f>[1]Dezembro!$K$34</f>
        <v>0</v>
      </c>
      <c r="AF5" s="14">
        <f>[1]Dezembro!$K$35</f>
        <v>0</v>
      </c>
      <c r="AG5" s="35" t="s">
        <v>78</v>
      </c>
      <c r="AH5" s="37" t="s">
        <v>78</v>
      </c>
      <c r="AI5" s="28">
        <f>COUNTIF(B5:AF5,"=0,0")</f>
        <v>31</v>
      </c>
    </row>
    <row r="6" spans="1:37" ht="17.100000000000001" customHeight="1" x14ac:dyDescent="0.2">
      <c r="A6" s="13" t="s">
        <v>89</v>
      </c>
      <c r="B6" s="15">
        <f>[2]Dezembro!$K$5</f>
        <v>0</v>
      </c>
      <c r="C6" s="15">
        <f>[2]Dezembro!$K$6</f>
        <v>0.2</v>
      </c>
      <c r="D6" s="15" t="str">
        <f>[2]Dezembro!$K$7</f>
        <v>*</v>
      </c>
      <c r="E6" s="15" t="str">
        <f>[2]Dezembro!$K$8</f>
        <v>*</v>
      </c>
      <c r="F6" s="15" t="str">
        <f>[2]Dezembro!$K$9</f>
        <v>*</v>
      </c>
      <c r="G6" s="15" t="str">
        <f>[2]Dezembro!$K$10</f>
        <v>*</v>
      </c>
      <c r="H6" s="15" t="str">
        <f>[2]Dezembro!$K$11</f>
        <v>*</v>
      </c>
      <c r="I6" s="15" t="str">
        <f>[2]Dezembro!$K$12</f>
        <v>*</v>
      </c>
      <c r="J6" s="15" t="str">
        <f>[2]Dezembro!$K$13</f>
        <v>*</v>
      </c>
      <c r="K6" s="15" t="str">
        <f>[2]Dezembro!$K$14</f>
        <v>*</v>
      </c>
      <c r="L6" s="15" t="str">
        <f>[2]Dezembro!$K$15</f>
        <v>*</v>
      </c>
      <c r="M6" s="15" t="str">
        <f>[2]Dezembro!$K$16</f>
        <v>*</v>
      </c>
      <c r="N6" s="15" t="str">
        <f>[2]Dezembro!$K$17</f>
        <v>*</v>
      </c>
      <c r="O6" s="15" t="str">
        <f>[2]Dezembro!$K$18</f>
        <v>*</v>
      </c>
      <c r="P6" s="15" t="str">
        <f>[2]Dezembro!$K$19</f>
        <v>*</v>
      </c>
      <c r="Q6" s="15" t="str">
        <f>[2]Dezembro!$K$20</f>
        <v>*</v>
      </c>
      <c r="R6" s="15" t="str">
        <f>[2]Dezembro!$K$21</f>
        <v>*</v>
      </c>
      <c r="S6" s="15" t="str">
        <f>[2]Dezembro!$K$22</f>
        <v>*</v>
      </c>
      <c r="T6" s="15" t="str">
        <f>[2]Dezembro!$K$23</f>
        <v>*</v>
      </c>
      <c r="U6" s="15" t="str">
        <f>[2]Dezembro!$K$24</f>
        <v>*</v>
      </c>
      <c r="V6" s="15" t="str">
        <f>[2]Dezembro!$K$25</f>
        <v>*</v>
      </c>
      <c r="W6" s="15" t="str">
        <f>[2]Dezembro!$K$26</f>
        <v>*</v>
      </c>
      <c r="X6" s="15" t="str">
        <f>[2]Dezembro!$K$27</f>
        <v>*</v>
      </c>
      <c r="Y6" s="15" t="str">
        <f>[2]Dezembro!$K$28</f>
        <v>*</v>
      </c>
      <c r="Z6" s="15" t="str">
        <f>[2]Dezembro!$K$29</f>
        <v>*</v>
      </c>
      <c r="AA6" s="15" t="str">
        <f>[2]Dezembro!$K$30</f>
        <v>*</v>
      </c>
      <c r="AB6" s="15" t="str">
        <f>[2]Dezembro!$K$31</f>
        <v>*</v>
      </c>
      <c r="AC6" s="15" t="str">
        <f>[2]Dezembro!$K$32</f>
        <v>*</v>
      </c>
      <c r="AD6" s="15" t="str">
        <f>[2]Dezembro!$K$33</f>
        <v>*</v>
      </c>
      <c r="AE6" s="15" t="str">
        <f>[2]Dezembro!$K$34</f>
        <v>*</v>
      </c>
      <c r="AF6" s="15" t="str">
        <f>[2]Dezembro!$K$35</f>
        <v>*</v>
      </c>
      <c r="AG6" s="36">
        <f t="shared" ref="AG6:AG17" si="1">SUM(B6:AF6)</f>
        <v>0.2</v>
      </c>
      <c r="AH6" s="38">
        <f>MAX(B6:AF6)</f>
        <v>0.2</v>
      </c>
      <c r="AI6" s="28">
        <f t="shared" ref="AI6:AI31" si="2">COUNTIF(B6:AF6,"=0,0")</f>
        <v>1</v>
      </c>
    </row>
    <row r="7" spans="1:37" ht="17.100000000000001" customHeight="1" x14ac:dyDescent="0.2">
      <c r="A7" s="13" t="s">
        <v>1</v>
      </c>
      <c r="B7" s="15">
        <f>[3]Dezembro!$K$5</f>
        <v>0</v>
      </c>
      <c r="C7" s="15">
        <f>[3]Dezembro!$K$6</f>
        <v>2.8000000000000003</v>
      </c>
      <c r="D7" s="15">
        <f>[3]Dezembro!$K$7</f>
        <v>0</v>
      </c>
      <c r="E7" s="15">
        <f>[3]Dezembro!$K$8</f>
        <v>0</v>
      </c>
      <c r="F7" s="15">
        <f>[3]Dezembro!$K$9</f>
        <v>14.6</v>
      </c>
      <c r="G7" s="15">
        <f>[3]Dezembro!$K$10</f>
        <v>1.8</v>
      </c>
      <c r="H7" s="15">
        <f>[3]Dezembro!$K$11</f>
        <v>0.2</v>
      </c>
      <c r="I7" s="15">
        <f>[3]Dezembro!$K$12</f>
        <v>0.2</v>
      </c>
      <c r="J7" s="15">
        <f>[3]Dezembro!$K$13</f>
        <v>0</v>
      </c>
      <c r="K7" s="15">
        <f>[3]Dezembro!$K$14</f>
        <v>2.2000000000000002</v>
      </c>
      <c r="L7" s="15">
        <f>[3]Dezembro!$K$15</f>
        <v>0.60000000000000009</v>
      </c>
      <c r="M7" s="15">
        <f>[3]Dezembro!$K$16</f>
        <v>34.4</v>
      </c>
      <c r="N7" s="15">
        <f>[3]Dezembro!$K$17</f>
        <v>0</v>
      </c>
      <c r="O7" s="15">
        <f>[3]Dezembro!$K$18</f>
        <v>0.2</v>
      </c>
      <c r="P7" s="15">
        <f>[3]Dezembro!$K$19</f>
        <v>8.7999999999999989</v>
      </c>
      <c r="Q7" s="15">
        <f>[3]Dezembro!$K$20</f>
        <v>0</v>
      </c>
      <c r="R7" s="15">
        <f>[3]Dezembro!$K$21</f>
        <v>1</v>
      </c>
      <c r="S7" s="15">
        <f>[3]Dezembro!$K$22</f>
        <v>0.2</v>
      </c>
      <c r="T7" s="15">
        <f>[3]Dezembro!$K$23</f>
        <v>22.599999999999998</v>
      </c>
      <c r="U7" s="15">
        <f>[3]Dezembro!$K$24</f>
        <v>1.5999999999999999</v>
      </c>
      <c r="V7" s="15">
        <f>[3]Dezembro!$K$25</f>
        <v>0</v>
      </c>
      <c r="W7" s="15">
        <f>[3]Dezembro!$K$26</f>
        <v>0.2</v>
      </c>
      <c r="X7" s="15">
        <f>[3]Dezembro!$K$27</f>
        <v>0</v>
      </c>
      <c r="Y7" s="15">
        <f>[3]Dezembro!$K$28</f>
        <v>0.2</v>
      </c>
      <c r="Z7" s="15">
        <f>[3]Dezembro!$K$29</f>
        <v>1</v>
      </c>
      <c r="AA7" s="15">
        <f>[3]Dezembro!$K$30</f>
        <v>8.9999999999999982</v>
      </c>
      <c r="AB7" s="15">
        <f>[3]Dezembro!$K$31</f>
        <v>0</v>
      </c>
      <c r="AC7" s="15">
        <f>[3]Dezembro!$K$32</f>
        <v>0</v>
      </c>
      <c r="AD7" s="15">
        <f>[3]Dezembro!$K$33</f>
        <v>0.2</v>
      </c>
      <c r="AE7" s="15">
        <f>[3]Dezembro!$K$34</f>
        <v>55.000000000000007</v>
      </c>
      <c r="AF7" s="15">
        <f>[3]Dezembro!$K$35</f>
        <v>0.8</v>
      </c>
      <c r="AG7" s="36">
        <f t="shared" si="1"/>
        <v>157.60000000000002</v>
      </c>
      <c r="AH7" s="38">
        <f t="shared" ref="AH7:AH17" si="3">MAX(B7:AF7)</f>
        <v>55.000000000000007</v>
      </c>
      <c r="AI7" s="28">
        <f t="shared" si="2"/>
        <v>10</v>
      </c>
    </row>
    <row r="8" spans="1:37" ht="17.100000000000001" customHeight="1" x14ac:dyDescent="0.2">
      <c r="A8" s="13" t="s">
        <v>54</v>
      </c>
      <c r="B8" s="15">
        <f>[4]Dezembro!$K$5</f>
        <v>0</v>
      </c>
      <c r="C8" s="15">
        <f>[4]Dezembro!$K$6</f>
        <v>0.2</v>
      </c>
      <c r="D8" s="15">
        <f>[4]Dezembro!$K$7</f>
        <v>23.6</v>
      </c>
      <c r="E8" s="15">
        <f>[4]Dezembro!$K$8</f>
        <v>31.4</v>
      </c>
      <c r="F8" s="15">
        <f>[4]Dezembro!$K$9</f>
        <v>2.2000000000000002</v>
      </c>
      <c r="G8" s="15">
        <f>[4]Dezembro!$K$10</f>
        <v>4.8</v>
      </c>
      <c r="H8" s="15">
        <f>[4]Dezembro!$K$11</f>
        <v>0</v>
      </c>
      <c r="I8" s="15">
        <f>[4]Dezembro!$K$12</f>
        <v>0.2</v>
      </c>
      <c r="J8" s="15">
        <f>[4]Dezembro!$K$13</f>
        <v>0</v>
      </c>
      <c r="K8" s="15">
        <f>[4]Dezembro!$K$14</f>
        <v>4.4000000000000004</v>
      </c>
      <c r="L8" s="15">
        <f>[4]Dezembro!$K$15</f>
        <v>1.2</v>
      </c>
      <c r="M8" s="15">
        <f>[4]Dezembro!$K$16</f>
        <v>1</v>
      </c>
      <c r="N8" s="15">
        <f>[4]Dezembro!$K$17</f>
        <v>0.2</v>
      </c>
      <c r="O8" s="15">
        <f>[4]Dezembro!$K$18</f>
        <v>0</v>
      </c>
      <c r="P8" s="15">
        <f>[4]Dezembro!$K$19</f>
        <v>0</v>
      </c>
      <c r="Q8" s="15">
        <f>[4]Dezembro!$K$20</f>
        <v>0</v>
      </c>
      <c r="R8" s="15">
        <f>[4]Dezembro!$K$21</f>
        <v>0</v>
      </c>
      <c r="S8" s="15">
        <f>[4]Dezembro!$K$22</f>
        <v>0</v>
      </c>
      <c r="T8" s="15">
        <f>[4]Dezembro!$K$23</f>
        <v>0</v>
      </c>
      <c r="U8" s="15">
        <f>[4]Dezembro!$K$24</f>
        <v>0</v>
      </c>
      <c r="V8" s="15">
        <f>[4]Dezembro!$K$25</f>
        <v>0</v>
      </c>
      <c r="W8" s="15">
        <f>[4]Dezembro!$K$26</f>
        <v>0</v>
      </c>
      <c r="X8" s="15">
        <f>[4]Dezembro!$K$27</f>
        <v>0</v>
      </c>
      <c r="Y8" s="15">
        <f>[4]Dezembro!$K$28</f>
        <v>0</v>
      </c>
      <c r="Z8" s="15">
        <f>[4]Dezembro!$K$29</f>
        <v>0</v>
      </c>
      <c r="AA8" s="15">
        <f>[4]Dezembro!$K$30</f>
        <v>0</v>
      </c>
      <c r="AB8" s="15" t="str">
        <f>[4]Dezembro!$K$31</f>
        <v>*</v>
      </c>
      <c r="AC8" s="15" t="str">
        <f>[4]Dezembro!$K$32</f>
        <v>*</v>
      </c>
      <c r="AD8" s="15" t="str">
        <f>[4]Dezembro!$K$33</f>
        <v>*</v>
      </c>
      <c r="AE8" s="15" t="str">
        <f>[4]Dezembro!$K$34</f>
        <v>*</v>
      </c>
      <c r="AF8" s="15" t="str">
        <f>[4]Dezembro!$K$35</f>
        <v>*</v>
      </c>
      <c r="AG8" s="36">
        <f t="shared" ref="AG8" si="4">SUM(B8:AF8)</f>
        <v>69.200000000000017</v>
      </c>
      <c r="AH8" s="38">
        <f t="shared" ref="AH8" si="5">MAX(B8:AF8)</f>
        <v>31.4</v>
      </c>
      <c r="AI8" s="28">
        <f t="shared" si="2"/>
        <v>16</v>
      </c>
    </row>
    <row r="9" spans="1:37" ht="17.100000000000001" customHeight="1" x14ac:dyDescent="0.2">
      <c r="A9" s="13" t="s">
        <v>47</v>
      </c>
      <c r="B9" s="15">
        <f>[5]Dezembro!$K$5</f>
        <v>0</v>
      </c>
      <c r="C9" s="15">
        <f>[5]Dezembro!$K$6</f>
        <v>23.6</v>
      </c>
      <c r="D9" s="15">
        <f>[5]Dezembro!$K$7</f>
        <v>21.4</v>
      </c>
      <c r="E9" s="15">
        <f>[5]Dezembro!$K$8</f>
        <v>2</v>
      </c>
      <c r="F9" s="15">
        <f>[5]Dezembro!$K$9</f>
        <v>68.400000000000006</v>
      </c>
      <c r="G9" s="15">
        <f>[5]Dezembro!$K$10</f>
        <v>1.7999999999999998</v>
      </c>
      <c r="H9" s="15">
        <f>[5]Dezembro!$K$11</f>
        <v>0</v>
      </c>
      <c r="I9" s="15">
        <f>[5]Dezembro!$K$12</f>
        <v>0.2</v>
      </c>
      <c r="J9" s="15">
        <f>[5]Dezembro!$K$13</f>
        <v>0</v>
      </c>
      <c r="K9" s="15">
        <f>[5]Dezembro!$K$14</f>
        <v>49.4</v>
      </c>
      <c r="L9" s="15">
        <f>[5]Dezembro!$K$15</f>
        <v>8.8000000000000007</v>
      </c>
      <c r="M9" s="15">
        <f>[5]Dezembro!$K$16</f>
        <v>12.399999999999999</v>
      </c>
      <c r="N9" s="15">
        <f>[5]Dezembro!$K$17</f>
        <v>0</v>
      </c>
      <c r="O9" s="15">
        <f>[5]Dezembro!$K$18</f>
        <v>0</v>
      </c>
      <c r="P9" s="15">
        <f>[5]Dezembro!$K$19</f>
        <v>23</v>
      </c>
      <c r="Q9" s="15">
        <f>[5]Dezembro!$K$20</f>
        <v>1.2</v>
      </c>
      <c r="R9" s="15">
        <f>[5]Dezembro!$K$21</f>
        <v>0</v>
      </c>
      <c r="S9" s="15">
        <f>[5]Dezembro!$K$22</f>
        <v>0</v>
      </c>
      <c r="T9" s="15">
        <f>[5]Dezembro!$K$23</f>
        <v>33.400000000000006</v>
      </c>
      <c r="U9" s="15">
        <f>[5]Dezembro!$K$24</f>
        <v>3.8</v>
      </c>
      <c r="V9" s="15">
        <f>[5]Dezembro!$K$25</f>
        <v>0</v>
      </c>
      <c r="W9" s="15">
        <f>[5]Dezembro!$K$26</f>
        <v>0</v>
      </c>
      <c r="X9" s="15">
        <f>[5]Dezembro!$K$27</f>
        <v>0</v>
      </c>
      <c r="Y9" s="15">
        <f>[5]Dezembro!$K$28</f>
        <v>8.1999999999999993</v>
      </c>
      <c r="Z9" s="15">
        <f>[5]Dezembro!$K$29</f>
        <v>0.2</v>
      </c>
      <c r="AA9" s="15">
        <f>[5]Dezembro!$K$30</f>
        <v>0.8</v>
      </c>
      <c r="AB9" s="15">
        <f>[5]Dezembro!$K$31</f>
        <v>3.8000000000000003</v>
      </c>
      <c r="AC9" s="15">
        <f>[5]Dezembro!$K$32</f>
        <v>0</v>
      </c>
      <c r="AD9" s="15">
        <f>[5]Dezembro!$K$33</f>
        <v>3</v>
      </c>
      <c r="AE9" s="15">
        <f>[5]Dezembro!$K$34</f>
        <v>0</v>
      </c>
      <c r="AF9" s="15">
        <f>[5]Dezembro!$K$35</f>
        <v>0</v>
      </c>
      <c r="AG9" s="36">
        <f t="shared" ref="AG9" si="6">SUM(B9:AF9)</f>
        <v>265.40000000000003</v>
      </c>
      <c r="AH9" s="38">
        <f t="shared" ref="AH9" si="7">MAX(B9:AF9)</f>
        <v>68.400000000000006</v>
      </c>
      <c r="AI9" s="28">
        <f t="shared" si="2"/>
        <v>13</v>
      </c>
    </row>
    <row r="10" spans="1:37" ht="17.100000000000001" customHeight="1" x14ac:dyDescent="0.2">
      <c r="A10" s="13" t="s">
        <v>2</v>
      </c>
      <c r="B10" s="15">
        <f>[6]Dezembro!$K$5</f>
        <v>0</v>
      </c>
      <c r="C10" s="15">
        <f>[6]Dezembro!$K$6</f>
        <v>2</v>
      </c>
      <c r="D10" s="15">
        <f>[6]Dezembro!$K$7</f>
        <v>0</v>
      </c>
      <c r="E10" s="15">
        <f>[6]Dezembro!$K$8</f>
        <v>6.8</v>
      </c>
      <c r="F10" s="15">
        <f>[6]Dezembro!$K$9</f>
        <v>36</v>
      </c>
      <c r="G10" s="15">
        <f>[6]Dezembro!$K$10</f>
        <v>14.8</v>
      </c>
      <c r="H10" s="15">
        <f>[6]Dezembro!$K$11</f>
        <v>0</v>
      </c>
      <c r="I10" s="15">
        <f>[6]Dezembro!$K$12</f>
        <v>0</v>
      </c>
      <c r="J10" s="15">
        <f>[6]Dezembro!$K$13</f>
        <v>0</v>
      </c>
      <c r="K10" s="15">
        <f>[6]Dezembro!$K$14</f>
        <v>0.8</v>
      </c>
      <c r="L10" s="15">
        <f>[6]Dezembro!$K$15</f>
        <v>0.8</v>
      </c>
      <c r="M10" s="15">
        <f>[6]Dezembro!$K$16</f>
        <v>8.1999999999999993</v>
      </c>
      <c r="N10" s="15">
        <f>[6]Dezembro!$K$17</f>
        <v>0</v>
      </c>
      <c r="O10" s="15">
        <f>[6]Dezembro!$K$18</f>
        <v>8.1999999999999993</v>
      </c>
      <c r="P10" s="15">
        <f>[6]Dezembro!$K$19</f>
        <v>0</v>
      </c>
      <c r="Q10" s="15">
        <f>[6]Dezembro!$K$20</f>
        <v>0.8</v>
      </c>
      <c r="R10" s="15">
        <f>[6]Dezembro!$K$21</f>
        <v>0</v>
      </c>
      <c r="S10" s="15">
        <f>[6]Dezembro!$K$22</f>
        <v>11</v>
      </c>
      <c r="T10" s="15">
        <f>[6]Dezembro!$K$23</f>
        <v>0</v>
      </c>
      <c r="U10" s="15">
        <f>[6]Dezembro!$K$24</f>
        <v>5.6</v>
      </c>
      <c r="V10" s="15">
        <f>[6]Dezembro!$K$25</f>
        <v>2.4000000000000004</v>
      </c>
      <c r="W10" s="15">
        <f>[6]Dezembro!$K$26</f>
        <v>0.8</v>
      </c>
      <c r="X10" s="15">
        <f>[6]Dezembro!$K$27</f>
        <v>0</v>
      </c>
      <c r="Y10" s="15">
        <f>[6]Dezembro!$K$28</f>
        <v>28.4</v>
      </c>
      <c r="Z10" s="15">
        <f>[6]Dezembro!$K$29</f>
        <v>6.6000000000000005</v>
      </c>
      <c r="AA10" s="15">
        <f>[6]Dezembro!$K$30</f>
        <v>0.2</v>
      </c>
      <c r="AB10" s="15">
        <f>[6]Dezembro!$K$31</f>
        <v>2.8000000000000003</v>
      </c>
      <c r="AC10" s="15">
        <f>[6]Dezembro!$K$32</f>
        <v>8.6</v>
      </c>
      <c r="AD10" s="15">
        <f>[6]Dezembro!$K$33</f>
        <v>3.4000000000000004</v>
      </c>
      <c r="AE10" s="15">
        <f>[6]Dezembro!$K$34</f>
        <v>38</v>
      </c>
      <c r="AF10" s="15">
        <f>[6]Dezembro!$K$35</f>
        <v>4.5999999999999996</v>
      </c>
      <c r="AG10" s="36">
        <f t="shared" si="1"/>
        <v>190.79999999999998</v>
      </c>
      <c r="AH10" s="38">
        <f t="shared" si="3"/>
        <v>38</v>
      </c>
      <c r="AI10" s="28">
        <f t="shared" si="2"/>
        <v>10</v>
      </c>
      <c r="AK10" t="s">
        <v>51</v>
      </c>
    </row>
    <row r="11" spans="1:37" ht="17.100000000000001" customHeight="1" x14ac:dyDescent="0.2">
      <c r="A11" s="13" t="s">
        <v>3</v>
      </c>
      <c r="B11" s="15">
        <f>[7]Dezembro!$K$5</f>
        <v>0.2</v>
      </c>
      <c r="C11" s="15">
        <f>[7]Dezembro!$K$6</f>
        <v>16.399999999999999</v>
      </c>
      <c r="D11" s="15">
        <f>[7]Dezembro!$K$7</f>
        <v>0</v>
      </c>
      <c r="E11" s="15">
        <f>[7]Dezembro!$K$8</f>
        <v>12.6</v>
      </c>
      <c r="F11" s="15">
        <f>[7]Dezembro!$K$9</f>
        <v>1.5999999999999999</v>
      </c>
      <c r="G11" s="15">
        <f>[7]Dezembro!$K$10</f>
        <v>2.2000000000000002</v>
      </c>
      <c r="H11" s="15">
        <f>[7]Dezembro!$K$11</f>
        <v>25.799999999999997</v>
      </c>
      <c r="I11" s="15">
        <f>[7]Dezembro!$K$12</f>
        <v>10.6</v>
      </c>
      <c r="J11" s="15">
        <f>[7]Dezembro!$K$13</f>
        <v>0.8</v>
      </c>
      <c r="K11" s="15">
        <f>[7]Dezembro!$K$14</f>
        <v>33</v>
      </c>
      <c r="L11" s="15">
        <f>[7]Dezembro!$K$15</f>
        <v>1.6</v>
      </c>
      <c r="M11" s="15">
        <f>[7]Dezembro!$K$16</f>
        <v>42.600000000000009</v>
      </c>
      <c r="N11" s="15">
        <f>[7]Dezembro!$K$17</f>
        <v>6.6</v>
      </c>
      <c r="O11" s="15">
        <f>[7]Dezembro!$K$18</f>
        <v>1.8</v>
      </c>
      <c r="P11" s="15">
        <f>[7]Dezembro!$K$19</f>
        <v>1</v>
      </c>
      <c r="Q11" s="15">
        <f>[7]Dezembro!$K$20</f>
        <v>4.2</v>
      </c>
      <c r="R11" s="15">
        <f>[7]Dezembro!$K$21</f>
        <v>6.3999999999999995</v>
      </c>
      <c r="S11" s="15">
        <f>[7]Dezembro!$K$22</f>
        <v>0</v>
      </c>
      <c r="T11" s="15">
        <f>[7]Dezembro!$K$23</f>
        <v>16.400000000000002</v>
      </c>
      <c r="U11" s="15">
        <f>[7]Dezembro!$K$24</f>
        <v>33.800000000000004</v>
      </c>
      <c r="V11" s="15">
        <f>[7]Dezembro!$K$25</f>
        <v>1.4</v>
      </c>
      <c r="W11" s="15">
        <f>[7]Dezembro!$K$26</f>
        <v>0</v>
      </c>
      <c r="X11" s="15">
        <f>[7]Dezembro!$K$27</f>
        <v>5.4</v>
      </c>
      <c r="Y11" s="15">
        <f>[7]Dezembro!$K$28</f>
        <v>0.2</v>
      </c>
      <c r="Z11" s="15">
        <f>[7]Dezembro!$K$29</f>
        <v>0</v>
      </c>
      <c r="AA11" s="15">
        <f>[7]Dezembro!$K$30</f>
        <v>1</v>
      </c>
      <c r="AB11" s="15">
        <f>[7]Dezembro!$K$31</f>
        <v>13.2</v>
      </c>
      <c r="AC11" s="15">
        <f>[7]Dezembro!$K$32</f>
        <v>52.8</v>
      </c>
      <c r="AD11" s="15">
        <f>[7]Dezembro!$K$33</f>
        <v>7.4</v>
      </c>
      <c r="AE11" s="15">
        <f>[7]Dezembro!$K$34</f>
        <v>22</v>
      </c>
      <c r="AF11" s="15">
        <f>[7]Dezembro!$K$35</f>
        <v>0.4</v>
      </c>
      <c r="AG11" s="36">
        <f t="shared" si="1"/>
        <v>321.39999999999992</v>
      </c>
      <c r="AH11" s="38">
        <f t="shared" si="3"/>
        <v>52.8</v>
      </c>
      <c r="AI11" s="28">
        <f t="shared" si="2"/>
        <v>4</v>
      </c>
    </row>
    <row r="12" spans="1:37" ht="17.100000000000001" customHeight="1" x14ac:dyDescent="0.2">
      <c r="A12" s="13" t="s">
        <v>4</v>
      </c>
      <c r="B12" s="15">
        <f>[8]Dezembro!$K$5</f>
        <v>0.2</v>
      </c>
      <c r="C12" s="15">
        <f>[8]Dezembro!$K$6</f>
        <v>45.000000000000007</v>
      </c>
      <c r="D12" s="15">
        <f>[8]Dezembro!$K$7</f>
        <v>2.4</v>
      </c>
      <c r="E12" s="15">
        <f>[8]Dezembro!$K$8</f>
        <v>4.6000000000000005</v>
      </c>
      <c r="F12" s="15">
        <f>[8]Dezembro!$K$9</f>
        <v>3.2</v>
      </c>
      <c r="G12" s="15">
        <f>[8]Dezembro!$K$10</f>
        <v>5.4</v>
      </c>
      <c r="H12" s="15">
        <f>[8]Dezembro!$K$11</f>
        <v>0.2</v>
      </c>
      <c r="I12" s="15">
        <f>[8]Dezembro!$K$12</f>
        <v>1.5999999999999999</v>
      </c>
      <c r="J12" s="15">
        <f>[8]Dezembro!$K$13</f>
        <v>0.4</v>
      </c>
      <c r="K12" s="15">
        <f>[8]Dezembro!$K$14</f>
        <v>13.6</v>
      </c>
      <c r="L12" s="15">
        <f>[8]Dezembro!$K$15</f>
        <v>16.399999999999999</v>
      </c>
      <c r="M12" s="15">
        <f>[8]Dezembro!$K$16</f>
        <v>50</v>
      </c>
      <c r="N12" s="15">
        <f>[8]Dezembro!$K$17</f>
        <v>22.599999999999998</v>
      </c>
      <c r="O12" s="15">
        <f>[8]Dezembro!$K$18</f>
        <v>11.6</v>
      </c>
      <c r="P12" s="15">
        <f>[8]Dezembro!$K$19</f>
        <v>3.8</v>
      </c>
      <c r="Q12" s="15">
        <f>[8]Dezembro!$K$20</f>
        <v>11.200000000000001</v>
      </c>
      <c r="R12" s="15">
        <f>[8]Dezembro!$K$21</f>
        <v>0.2</v>
      </c>
      <c r="S12" s="15">
        <f>[8]Dezembro!$K$22</f>
        <v>0.2</v>
      </c>
      <c r="T12" s="15">
        <f>[8]Dezembro!$K$23</f>
        <v>9.4</v>
      </c>
      <c r="U12" s="15">
        <f>[8]Dezembro!$K$24</f>
        <v>12.599999999999998</v>
      </c>
      <c r="V12" s="15">
        <f>[8]Dezembro!$K$25</f>
        <v>0.8</v>
      </c>
      <c r="W12" s="15">
        <f>[8]Dezembro!$K$26</f>
        <v>9.8000000000000007</v>
      </c>
      <c r="X12" s="15">
        <f>[8]Dezembro!$K$27</f>
        <v>0.4</v>
      </c>
      <c r="Y12" s="15">
        <f>[8]Dezembro!$K$28</f>
        <v>0</v>
      </c>
      <c r="Z12" s="15">
        <f>[8]Dezembro!$K$29</f>
        <v>15.399999999999999</v>
      </c>
      <c r="AA12" s="15">
        <f>[8]Dezembro!$K$30</f>
        <v>1.2</v>
      </c>
      <c r="AB12" s="15">
        <f>[8]Dezembro!$K$31</f>
        <v>0</v>
      </c>
      <c r="AC12" s="15">
        <f>[8]Dezembro!$K$32</f>
        <v>2.6</v>
      </c>
      <c r="AD12" s="15">
        <f>[8]Dezembro!$K$33</f>
        <v>42.599999999999994</v>
      </c>
      <c r="AE12" s="15">
        <f>[8]Dezembro!$K$34</f>
        <v>13.000000000000002</v>
      </c>
      <c r="AF12" s="15">
        <f>[8]Dezembro!$K$35</f>
        <v>29.6</v>
      </c>
      <c r="AG12" s="36">
        <f t="shared" si="1"/>
        <v>330</v>
      </c>
      <c r="AH12" s="38">
        <f t="shared" si="3"/>
        <v>50</v>
      </c>
      <c r="AI12" s="28">
        <f t="shared" si="2"/>
        <v>2</v>
      </c>
    </row>
    <row r="13" spans="1:37" ht="17.100000000000001" customHeight="1" x14ac:dyDescent="0.2">
      <c r="A13" s="13" t="s">
        <v>5</v>
      </c>
      <c r="B13" s="17">
        <f>[9]Dezembro!$K$5</f>
        <v>0</v>
      </c>
      <c r="C13" s="17">
        <f>[9]Dezembro!$K$6</f>
        <v>0.2</v>
      </c>
      <c r="D13" s="17">
        <f>[9]Dezembro!$K$7</f>
        <v>0</v>
      </c>
      <c r="E13" s="17">
        <f>[9]Dezembro!$K$8</f>
        <v>0</v>
      </c>
      <c r="F13" s="17">
        <f>[9]Dezembro!$K$9</f>
        <v>39</v>
      </c>
      <c r="G13" s="17">
        <f>[9]Dezembro!$K$10</f>
        <v>3.6</v>
      </c>
      <c r="H13" s="17">
        <f>[9]Dezembro!$K$11</f>
        <v>0</v>
      </c>
      <c r="I13" s="17">
        <f>[9]Dezembro!$K$12</f>
        <v>16</v>
      </c>
      <c r="J13" s="17">
        <f>[9]Dezembro!$K$13</f>
        <v>0</v>
      </c>
      <c r="K13" s="17">
        <f>[9]Dezembro!$K$14</f>
        <v>0</v>
      </c>
      <c r="L13" s="17">
        <f>[9]Dezembro!$K$15</f>
        <v>12</v>
      </c>
      <c r="M13" s="17">
        <f>[9]Dezembro!$K$16</f>
        <v>0</v>
      </c>
      <c r="N13" s="17">
        <f>[9]Dezembro!$K$17</f>
        <v>0</v>
      </c>
      <c r="O13" s="17">
        <f>[9]Dezembro!$K$18</f>
        <v>0</v>
      </c>
      <c r="P13" s="17">
        <f>[9]Dezembro!$K$19</f>
        <v>0</v>
      </c>
      <c r="Q13" s="17">
        <f>[9]Dezembro!$K$20</f>
        <v>0</v>
      </c>
      <c r="R13" s="17">
        <f>[9]Dezembro!$K$21</f>
        <v>0</v>
      </c>
      <c r="S13" s="17">
        <f>[9]Dezembro!$K$22</f>
        <v>0</v>
      </c>
      <c r="T13" s="17">
        <f>[9]Dezembro!$K$23</f>
        <v>0</v>
      </c>
      <c r="U13" s="17">
        <f>[9]Dezembro!$K$24</f>
        <v>0</v>
      </c>
      <c r="V13" s="17">
        <f>[9]Dezembro!$K$25</f>
        <v>3.8000000000000003</v>
      </c>
      <c r="W13" s="17">
        <f>[9]Dezembro!$K$26</f>
        <v>0</v>
      </c>
      <c r="X13" s="17">
        <f>[9]Dezembro!$K$27</f>
        <v>0</v>
      </c>
      <c r="Y13" s="17">
        <f>[9]Dezembro!$K$28</f>
        <v>0</v>
      </c>
      <c r="Z13" s="17">
        <f>[9]Dezembro!$K$29</f>
        <v>65.8</v>
      </c>
      <c r="AA13" s="17">
        <f>[9]Dezembro!$K$30</f>
        <v>0.8</v>
      </c>
      <c r="AB13" s="17">
        <f>[9]Dezembro!$K$31</f>
        <v>11.8</v>
      </c>
      <c r="AC13" s="17">
        <f>[9]Dezembro!$K$32</f>
        <v>6.6</v>
      </c>
      <c r="AD13" s="17">
        <f>[9]Dezembro!$K$33</f>
        <v>3.6</v>
      </c>
      <c r="AE13" s="17">
        <f>[9]Dezembro!$K$34</f>
        <v>7.2</v>
      </c>
      <c r="AF13" s="17">
        <f>[9]Dezembro!$K$35</f>
        <v>0</v>
      </c>
      <c r="AG13" s="36">
        <f t="shared" si="1"/>
        <v>170.4</v>
      </c>
      <c r="AH13" s="38">
        <f t="shared" si="3"/>
        <v>65.8</v>
      </c>
      <c r="AI13" s="28">
        <f t="shared" si="2"/>
        <v>19</v>
      </c>
    </row>
    <row r="14" spans="1:37" ht="17.100000000000001" customHeight="1" x14ac:dyDescent="0.2">
      <c r="A14" s="13" t="s">
        <v>49</v>
      </c>
      <c r="B14" s="17">
        <f>[10]Dezembro!$K$5</f>
        <v>0</v>
      </c>
      <c r="C14" s="17">
        <f>[10]Dezembro!$K$6</f>
        <v>6.6000000000000005</v>
      </c>
      <c r="D14" s="17">
        <f>[10]Dezembro!$K$7</f>
        <v>0</v>
      </c>
      <c r="E14" s="17">
        <f>[10]Dezembro!$K$8</f>
        <v>2.4</v>
      </c>
      <c r="F14" s="17">
        <f>[10]Dezembro!$K$9</f>
        <v>0.8</v>
      </c>
      <c r="G14" s="17">
        <f>[10]Dezembro!$K$10</f>
        <v>13</v>
      </c>
      <c r="H14" s="17">
        <f>[10]Dezembro!$K$11</f>
        <v>0</v>
      </c>
      <c r="I14" s="17">
        <f>[10]Dezembro!$K$12</f>
        <v>30.2</v>
      </c>
      <c r="J14" s="17">
        <f>[10]Dezembro!$K$13</f>
        <v>1.8</v>
      </c>
      <c r="K14" s="17">
        <f>[10]Dezembro!$K$14</f>
        <v>3</v>
      </c>
      <c r="L14" s="17">
        <f>[10]Dezembro!$K$15</f>
        <v>5.8000000000000007</v>
      </c>
      <c r="M14" s="17">
        <f>[10]Dezembro!$K$16</f>
        <v>7.6</v>
      </c>
      <c r="N14" s="17">
        <f>[10]Dezembro!$K$17</f>
        <v>2.8000000000000003</v>
      </c>
      <c r="O14" s="17">
        <f>[10]Dezembro!$K$18</f>
        <v>12.4</v>
      </c>
      <c r="P14" s="17">
        <f>[10]Dezembro!$K$19</f>
        <v>38.800000000000004</v>
      </c>
      <c r="Q14" s="17">
        <f>[10]Dezembro!$K$20</f>
        <v>0.4</v>
      </c>
      <c r="R14" s="17">
        <f>[10]Dezembro!$K$21</f>
        <v>2.8</v>
      </c>
      <c r="S14" s="17">
        <f>[10]Dezembro!$K$22</f>
        <v>9.3999999999999986</v>
      </c>
      <c r="T14" s="17">
        <f>[10]Dezembro!$K$23</f>
        <v>12.2</v>
      </c>
      <c r="U14" s="17">
        <f>[10]Dezembro!$K$24</f>
        <v>19</v>
      </c>
      <c r="V14" s="17">
        <f>[10]Dezembro!$K$25</f>
        <v>5.2</v>
      </c>
      <c r="W14" s="17">
        <f>[10]Dezembro!$K$26</f>
        <v>0</v>
      </c>
      <c r="X14" s="17">
        <f>[10]Dezembro!$K$27</f>
        <v>19.799999999999997</v>
      </c>
      <c r="Y14" s="17">
        <f>[10]Dezembro!$K$28</f>
        <v>1.8</v>
      </c>
      <c r="Z14" s="17">
        <f>[10]Dezembro!$K$29</f>
        <v>0</v>
      </c>
      <c r="AA14" s="17">
        <f>[10]Dezembro!$K$30</f>
        <v>12.4</v>
      </c>
      <c r="AB14" s="17">
        <f>[10]Dezembro!$K$31</f>
        <v>0.4</v>
      </c>
      <c r="AC14" s="17">
        <f>[10]Dezembro!$K$32</f>
        <v>9.7999999999999972</v>
      </c>
      <c r="AD14" s="17">
        <f>[10]Dezembro!$K$33</f>
        <v>16.2</v>
      </c>
      <c r="AE14" s="17">
        <f>[10]Dezembro!$K$34</f>
        <v>0</v>
      </c>
      <c r="AF14" s="17">
        <f>[10]Dezembro!$K$35</f>
        <v>0.2</v>
      </c>
      <c r="AG14" s="36">
        <f t="shared" ref="AG14" si="8">SUM(B14:AF14)</f>
        <v>234.8</v>
      </c>
      <c r="AH14" s="38">
        <f t="shared" ref="AH14" si="9">MAX(B14:AF14)</f>
        <v>38.800000000000004</v>
      </c>
      <c r="AI14" s="28">
        <f t="shared" si="2"/>
        <v>6</v>
      </c>
    </row>
    <row r="15" spans="1:37" ht="17.100000000000001" customHeight="1" x14ac:dyDescent="0.2">
      <c r="A15" s="13" t="s">
        <v>6</v>
      </c>
      <c r="B15" s="17">
        <f>[11]Dezembro!$K$5</f>
        <v>0</v>
      </c>
      <c r="C15" s="17">
        <f>[11]Dezembro!$K$6</f>
        <v>9.8000000000000007</v>
      </c>
      <c r="D15" s="17">
        <f>[11]Dezembro!$K$7</f>
        <v>0</v>
      </c>
      <c r="E15" s="17">
        <f>[11]Dezembro!$K$8</f>
        <v>0.2</v>
      </c>
      <c r="F15" s="17">
        <f>[11]Dezembro!$K$9</f>
        <v>5.2</v>
      </c>
      <c r="G15" s="17">
        <f>[11]Dezembro!$K$10</f>
        <v>10.799999999999997</v>
      </c>
      <c r="H15" s="17">
        <f>[11]Dezembro!$K$11</f>
        <v>0.2</v>
      </c>
      <c r="I15" s="17">
        <f>[11]Dezembro!$K$12</f>
        <v>0</v>
      </c>
      <c r="J15" s="17">
        <f>[11]Dezembro!$K$13</f>
        <v>0</v>
      </c>
      <c r="K15" s="17">
        <f>[11]Dezembro!$K$14</f>
        <v>2.8</v>
      </c>
      <c r="L15" s="17">
        <f>[11]Dezembro!$K$15</f>
        <v>0</v>
      </c>
      <c r="M15" s="17">
        <f>[11]Dezembro!$K$16</f>
        <v>35</v>
      </c>
      <c r="N15" s="17">
        <f>[11]Dezembro!$K$17</f>
        <v>0.2</v>
      </c>
      <c r="O15" s="17">
        <f>[11]Dezembro!$K$18</f>
        <v>0</v>
      </c>
      <c r="P15" s="17">
        <f>[11]Dezembro!$K$19</f>
        <v>14.600000000000001</v>
      </c>
      <c r="Q15" s="17">
        <f>[11]Dezembro!$K$20</f>
        <v>14.600000000000001</v>
      </c>
      <c r="R15" s="17">
        <f>[11]Dezembro!$K$21</f>
        <v>3.4</v>
      </c>
      <c r="S15" s="17">
        <f>[11]Dezembro!$K$22</f>
        <v>0.2</v>
      </c>
      <c r="T15" s="17">
        <f>[11]Dezembro!$K$23</f>
        <v>0</v>
      </c>
      <c r="U15" s="17">
        <f>[11]Dezembro!$K$24</f>
        <v>2</v>
      </c>
      <c r="V15" s="17">
        <f>[11]Dezembro!$K$25</f>
        <v>0.4</v>
      </c>
      <c r="W15" s="17">
        <f>[11]Dezembro!$K$26</f>
        <v>0</v>
      </c>
      <c r="X15" s="17">
        <f>[11]Dezembro!$K$27</f>
        <v>0</v>
      </c>
      <c r="Y15" s="17">
        <f>[11]Dezembro!$K$28</f>
        <v>9.2000000000000011</v>
      </c>
      <c r="Z15" s="17">
        <f>[11]Dezembro!$K$29</f>
        <v>1</v>
      </c>
      <c r="AA15" s="17">
        <f>[11]Dezembro!$K$30</f>
        <v>0.2</v>
      </c>
      <c r="AB15" s="17">
        <f>[11]Dezembro!$K$31</f>
        <v>18.2</v>
      </c>
      <c r="AC15" s="17">
        <f>[11]Dezembro!$K$32</f>
        <v>50.2</v>
      </c>
      <c r="AD15" s="17">
        <f>[11]Dezembro!$K$33</f>
        <v>25.400000000000002</v>
      </c>
      <c r="AE15" s="17">
        <f>[11]Dezembro!$K$34</f>
        <v>0.4</v>
      </c>
      <c r="AF15" s="17">
        <f>[11]Dezembro!$K$35</f>
        <v>3</v>
      </c>
      <c r="AG15" s="36">
        <f t="shared" si="1"/>
        <v>207.00000000000006</v>
      </c>
      <c r="AH15" s="38">
        <f t="shared" si="3"/>
        <v>50.2</v>
      </c>
      <c r="AI15" s="28">
        <f t="shared" si="2"/>
        <v>9</v>
      </c>
    </row>
    <row r="16" spans="1:37" ht="17.100000000000001" customHeight="1" x14ac:dyDescent="0.2">
      <c r="A16" s="13" t="s">
        <v>7</v>
      </c>
      <c r="B16" s="17">
        <f>[12]Dezembro!$K$5</f>
        <v>0.6</v>
      </c>
      <c r="C16" s="17">
        <f>[12]Dezembro!$K$6</f>
        <v>4</v>
      </c>
      <c r="D16" s="17">
        <f>[12]Dezembro!$K$7</f>
        <v>5.2</v>
      </c>
      <c r="E16" s="17">
        <f>[12]Dezembro!$K$8</f>
        <v>25.6</v>
      </c>
      <c r="F16" s="17">
        <f>[12]Dezembro!$K$9</f>
        <v>30</v>
      </c>
      <c r="G16" s="17">
        <f>[12]Dezembro!$K$10</f>
        <v>0</v>
      </c>
      <c r="H16" s="17">
        <f>[12]Dezembro!$K$11</f>
        <v>0</v>
      </c>
      <c r="I16" s="17">
        <f>[12]Dezembro!$K$12</f>
        <v>0</v>
      </c>
      <c r="J16" s="17">
        <f>[12]Dezembro!$K$13</f>
        <v>0</v>
      </c>
      <c r="K16" s="17">
        <f>[12]Dezembro!$K$14</f>
        <v>90.6</v>
      </c>
      <c r="L16" s="17">
        <f>[12]Dezembro!$K$15</f>
        <v>2.6</v>
      </c>
      <c r="M16" s="17">
        <f>[12]Dezembro!$K$16</f>
        <v>65.8</v>
      </c>
      <c r="N16" s="17">
        <f>[12]Dezembro!$K$17</f>
        <v>0</v>
      </c>
      <c r="O16" s="17">
        <f>[12]Dezembro!$K$18</f>
        <v>0</v>
      </c>
      <c r="P16" s="17">
        <f>[12]Dezembro!$K$19</f>
        <v>15.4</v>
      </c>
      <c r="Q16" s="17">
        <f>[12]Dezembro!$K$20</f>
        <v>0</v>
      </c>
      <c r="R16" s="17">
        <f>[12]Dezembro!$K$21</f>
        <v>0</v>
      </c>
      <c r="S16" s="17">
        <f>[12]Dezembro!$K$22</f>
        <v>0</v>
      </c>
      <c r="T16" s="17">
        <f>[12]Dezembro!$K$23</f>
        <v>18</v>
      </c>
      <c r="U16" s="17">
        <f>[12]Dezembro!$K$24</f>
        <v>33.799999999999997</v>
      </c>
      <c r="V16" s="17">
        <f>[12]Dezembro!$K$25</f>
        <v>0</v>
      </c>
      <c r="W16" s="17">
        <f>[12]Dezembro!$K$26</f>
        <v>0</v>
      </c>
      <c r="X16" s="17">
        <f>[12]Dezembro!$K$27</f>
        <v>0</v>
      </c>
      <c r="Y16" s="17">
        <f>[12]Dezembro!$K$28</f>
        <v>6.8</v>
      </c>
      <c r="Z16" s="17">
        <f>[12]Dezembro!$K$29</f>
        <v>5.8</v>
      </c>
      <c r="AA16" s="17">
        <f>[12]Dezembro!$K$30</f>
        <v>0</v>
      </c>
      <c r="AB16" s="17">
        <f>[12]Dezembro!$K$31</f>
        <v>10.8</v>
      </c>
      <c r="AC16" s="17">
        <f>[12]Dezembro!$K$32</f>
        <v>0.4</v>
      </c>
      <c r="AD16" s="17">
        <f>[12]Dezembro!$K$33</f>
        <v>17</v>
      </c>
      <c r="AE16" s="17">
        <f>[12]Dezembro!$K$34</f>
        <v>10.8</v>
      </c>
      <c r="AF16" s="17">
        <f>[12]Dezembro!$K$35</f>
        <v>0</v>
      </c>
      <c r="AG16" s="36">
        <f t="shared" si="1"/>
        <v>343.2</v>
      </c>
      <c r="AH16" s="38">
        <f t="shared" si="3"/>
        <v>90.6</v>
      </c>
      <c r="AI16" s="28">
        <f t="shared" si="2"/>
        <v>14</v>
      </c>
      <c r="AJ16" s="26" t="s">
        <v>51</v>
      </c>
    </row>
    <row r="17" spans="1:35" ht="17.100000000000001" customHeight="1" x14ac:dyDescent="0.2">
      <c r="A17" s="13" t="s">
        <v>8</v>
      </c>
      <c r="B17" s="15">
        <f>[13]Dezembro!$K$5</f>
        <v>2.8000000000000003</v>
      </c>
      <c r="C17" s="15">
        <f>[13]Dezembro!$K$6</f>
        <v>0</v>
      </c>
      <c r="D17" s="15">
        <f>[13]Dezembro!$K$7</f>
        <v>1</v>
      </c>
      <c r="E17" s="15">
        <f>[13]Dezembro!$K$8</f>
        <v>28.4</v>
      </c>
      <c r="F17" s="15">
        <f>[13]Dezembro!$K$9</f>
        <v>22.199999999999989</v>
      </c>
      <c r="G17" s="15">
        <f>[13]Dezembro!$K$10</f>
        <v>1.5999999999999999</v>
      </c>
      <c r="H17" s="15">
        <f>[13]Dezembro!$K$11</f>
        <v>0</v>
      </c>
      <c r="I17" s="15">
        <f>[13]Dezembro!$K$12</f>
        <v>0</v>
      </c>
      <c r="J17" s="15">
        <f>[13]Dezembro!$K$13</f>
        <v>3</v>
      </c>
      <c r="K17" s="15">
        <f>[13]Dezembro!$K$14</f>
        <v>33.4</v>
      </c>
      <c r="L17" s="15">
        <f>[13]Dezembro!$K$15</f>
        <v>7.6000000000000005</v>
      </c>
      <c r="M17" s="15">
        <f>[13]Dezembro!$K$16</f>
        <v>31</v>
      </c>
      <c r="N17" s="15">
        <f>[13]Dezembro!$K$17</f>
        <v>11.599999999999998</v>
      </c>
      <c r="O17" s="15">
        <f>[13]Dezembro!$K$18</f>
        <v>0</v>
      </c>
      <c r="P17" s="15">
        <f>[13]Dezembro!$K$19</f>
        <v>2.8</v>
      </c>
      <c r="Q17" s="15">
        <f>[13]Dezembro!$K$20</f>
        <v>0</v>
      </c>
      <c r="R17" s="15">
        <f>[13]Dezembro!$K$21</f>
        <v>0</v>
      </c>
      <c r="S17" s="15">
        <f>[13]Dezembro!$K$22</f>
        <v>0</v>
      </c>
      <c r="T17" s="15">
        <f>[13]Dezembro!$K$23</f>
        <v>8.4</v>
      </c>
      <c r="U17" s="15">
        <f>[13]Dezembro!$K$24</f>
        <v>11.999999999999998</v>
      </c>
      <c r="V17" s="15">
        <f>[13]Dezembro!$K$25</f>
        <v>0.4</v>
      </c>
      <c r="W17" s="15">
        <f>[13]Dezembro!$K$26</f>
        <v>1.2</v>
      </c>
      <c r="X17" s="15">
        <f>[13]Dezembro!$K$27</f>
        <v>0</v>
      </c>
      <c r="Y17" s="15">
        <f>[13]Dezembro!$K$28</f>
        <v>6.1999999999999984</v>
      </c>
      <c r="Z17" s="15">
        <f>[13]Dezembro!$K$29</f>
        <v>6.6000000000000005</v>
      </c>
      <c r="AA17" s="15">
        <f>[13]Dezembro!$K$30</f>
        <v>0.2</v>
      </c>
      <c r="AB17" s="15">
        <f>[13]Dezembro!$K$31</f>
        <v>0.2</v>
      </c>
      <c r="AC17" s="15">
        <f>[13]Dezembro!$K$32</f>
        <v>13.999999999999998</v>
      </c>
      <c r="AD17" s="15">
        <f>[13]Dezembro!$K$33</f>
        <v>32.400000000000006</v>
      </c>
      <c r="AE17" s="15">
        <f>[13]Dezembro!$K$34</f>
        <v>21.4</v>
      </c>
      <c r="AF17" s="15">
        <f>[13]Dezembro!$K$35</f>
        <v>12.199999999999994</v>
      </c>
      <c r="AG17" s="36">
        <f t="shared" si="1"/>
        <v>260.59999999999997</v>
      </c>
      <c r="AH17" s="38">
        <f t="shared" si="3"/>
        <v>33.4</v>
      </c>
      <c r="AI17" s="28">
        <f t="shared" si="2"/>
        <v>8</v>
      </c>
    </row>
    <row r="18" spans="1:35" ht="17.100000000000001" customHeight="1" x14ac:dyDescent="0.2">
      <c r="A18" s="13" t="s">
        <v>9</v>
      </c>
      <c r="B18" s="17" t="str">
        <f>[14]Dezembro!$K$5</f>
        <v>*</v>
      </c>
      <c r="C18" s="17" t="str">
        <f>[14]Dezembro!$K$6</f>
        <v>*</v>
      </c>
      <c r="D18" s="17">
        <f>[14]Dezembro!$K$7</f>
        <v>0</v>
      </c>
      <c r="E18" s="17">
        <f>[14]Dezembro!$K$8</f>
        <v>0</v>
      </c>
      <c r="F18" s="17" t="str">
        <f>[14]Dezembro!$K$9</f>
        <v>*</v>
      </c>
      <c r="G18" s="17" t="str">
        <f>[14]Dezembro!$K$10</f>
        <v>*</v>
      </c>
      <c r="H18" s="17" t="str">
        <f>[14]Dezembro!$K$11</f>
        <v>*</v>
      </c>
      <c r="I18" s="17">
        <f>[14]Dezembro!$K$12</f>
        <v>0.8</v>
      </c>
      <c r="J18" s="17">
        <f>[14]Dezembro!$K$13</f>
        <v>1.9999999999999998</v>
      </c>
      <c r="K18" s="17">
        <f>[14]Dezembro!$K$14</f>
        <v>1</v>
      </c>
      <c r="L18" s="17">
        <f>[14]Dezembro!$K$15</f>
        <v>11.000000000000002</v>
      </c>
      <c r="M18" s="17">
        <f>[14]Dezembro!$K$16</f>
        <v>11.000000000000002</v>
      </c>
      <c r="N18" s="17">
        <f>[14]Dezembro!$K$17</f>
        <v>7.8000000000000034</v>
      </c>
      <c r="O18" s="17">
        <f>[14]Dezembro!$K$18</f>
        <v>1.2</v>
      </c>
      <c r="P18" s="17">
        <f>[14]Dezembro!$K$19</f>
        <v>0</v>
      </c>
      <c r="Q18" s="17">
        <f>[14]Dezembro!$K$20</f>
        <v>0</v>
      </c>
      <c r="R18" s="17">
        <f>[14]Dezembro!$K$21</f>
        <v>0</v>
      </c>
      <c r="S18" s="17">
        <f>[14]Dezembro!$K$22</f>
        <v>0</v>
      </c>
      <c r="T18" s="17">
        <f>[14]Dezembro!$K$23</f>
        <v>0</v>
      </c>
      <c r="U18" s="17">
        <f>[14]Dezembro!$K$24</f>
        <v>0</v>
      </c>
      <c r="V18" s="17">
        <f>[14]Dezembro!$K$25</f>
        <v>0</v>
      </c>
      <c r="W18" s="17">
        <f>[14]Dezembro!$K$26</f>
        <v>0</v>
      </c>
      <c r="X18" s="17">
        <f>[14]Dezembro!$K$27</f>
        <v>0</v>
      </c>
      <c r="Y18" s="17">
        <f>[14]Dezembro!$K$28</f>
        <v>0</v>
      </c>
      <c r="Z18" s="17">
        <f>[14]Dezembro!$K$29</f>
        <v>0</v>
      </c>
      <c r="AA18" s="17">
        <f>[14]Dezembro!$K$30</f>
        <v>0</v>
      </c>
      <c r="AB18" s="17">
        <f>[14]Dezembro!$K$31</f>
        <v>0</v>
      </c>
      <c r="AC18" s="17">
        <f>[14]Dezembro!$K$32</f>
        <v>0</v>
      </c>
      <c r="AD18" s="17">
        <f>[14]Dezembro!$K$33</f>
        <v>0</v>
      </c>
      <c r="AE18" s="17">
        <f>[14]Dezembro!$K$34</f>
        <v>0</v>
      </c>
      <c r="AF18" s="17">
        <f>[14]Dezembro!$K$35</f>
        <v>0</v>
      </c>
      <c r="AG18" s="36">
        <f t="shared" ref="AG18:AG32" si="10">SUM(B18:AF18)</f>
        <v>34.800000000000011</v>
      </c>
      <c r="AH18" s="38">
        <f t="shared" ref="AH18:AH32" si="11">MAX(B18:AF18)</f>
        <v>11.000000000000002</v>
      </c>
      <c r="AI18" s="28">
        <f t="shared" si="2"/>
        <v>19</v>
      </c>
    </row>
    <row r="19" spans="1:35" ht="17.100000000000001" customHeight="1" x14ac:dyDescent="0.2">
      <c r="A19" s="13" t="s">
        <v>48</v>
      </c>
      <c r="B19" s="17">
        <f>[15]Dezembro!$K$5</f>
        <v>0</v>
      </c>
      <c r="C19" s="17">
        <f>[15]Dezembro!$K$6</f>
        <v>3.0000000000000004</v>
      </c>
      <c r="D19" s="17">
        <f>[15]Dezembro!$K$7</f>
        <v>0.8</v>
      </c>
      <c r="E19" s="17">
        <f>[15]Dezembro!$K$8</f>
        <v>61.6</v>
      </c>
      <c r="F19" s="17">
        <f>[15]Dezembro!$K$9</f>
        <v>5.0000000000000009</v>
      </c>
      <c r="G19" s="17">
        <f>[15]Dezembro!$K$10</f>
        <v>1.4</v>
      </c>
      <c r="H19" s="17">
        <f>[15]Dezembro!$K$11</f>
        <v>0</v>
      </c>
      <c r="I19" s="17">
        <f>[15]Dezembro!$K$12</f>
        <v>0</v>
      </c>
      <c r="J19" s="17">
        <f>[15]Dezembro!$K$13</f>
        <v>0</v>
      </c>
      <c r="K19" s="17">
        <f>[15]Dezembro!$K$14</f>
        <v>3.4</v>
      </c>
      <c r="L19" s="17">
        <f>[15]Dezembro!$K$15</f>
        <v>31.999999999999996</v>
      </c>
      <c r="M19" s="17">
        <f>[15]Dezembro!$K$16</f>
        <v>17.799999999999997</v>
      </c>
      <c r="N19" s="17">
        <f>[15]Dezembro!$K$17</f>
        <v>0</v>
      </c>
      <c r="O19" s="17">
        <f>[15]Dezembro!$K$18</f>
        <v>0</v>
      </c>
      <c r="P19" s="17">
        <f>[15]Dezembro!$K$19</f>
        <v>43.8</v>
      </c>
      <c r="Q19" s="17">
        <f>[15]Dezembro!$K$20</f>
        <v>3.6000000000000005</v>
      </c>
      <c r="R19" s="17">
        <f>[15]Dezembro!$K$21</f>
        <v>0</v>
      </c>
      <c r="S19" s="17">
        <f>[15]Dezembro!$K$22</f>
        <v>0</v>
      </c>
      <c r="T19" s="17">
        <f>[15]Dezembro!$K$23</f>
        <v>0.4</v>
      </c>
      <c r="U19" s="17">
        <f>[15]Dezembro!$K$24</f>
        <v>0.8</v>
      </c>
      <c r="V19" s="17">
        <f>[15]Dezembro!$K$25</f>
        <v>0</v>
      </c>
      <c r="W19" s="17">
        <f>[15]Dezembro!$K$26</f>
        <v>0</v>
      </c>
      <c r="X19" s="17">
        <f>[15]Dezembro!$K$27</f>
        <v>0</v>
      </c>
      <c r="Y19" s="17">
        <f>[15]Dezembro!$K$28</f>
        <v>6.8000000000000007</v>
      </c>
      <c r="Z19" s="17">
        <f>[15]Dezembro!$K$29</f>
        <v>0</v>
      </c>
      <c r="AA19" s="17">
        <f>[15]Dezembro!$K$30</f>
        <v>0.4</v>
      </c>
      <c r="AB19" s="17">
        <f>[15]Dezembro!$K$31</f>
        <v>0</v>
      </c>
      <c r="AC19" s="17">
        <f>[15]Dezembro!$K$32</f>
        <v>0</v>
      </c>
      <c r="AD19" s="17">
        <f>[15]Dezembro!$K$33</f>
        <v>11.6</v>
      </c>
      <c r="AE19" s="17">
        <f>[15]Dezembro!$K$34</f>
        <v>15.600000000000001</v>
      </c>
      <c r="AF19" s="17">
        <f>[15]Dezembro!$K$35</f>
        <v>7.3999999999999995</v>
      </c>
      <c r="AG19" s="36">
        <f t="shared" ref="AG19:AG20" si="12">SUM(B19:AF19)</f>
        <v>215.40000000000003</v>
      </c>
      <c r="AH19" s="38">
        <f t="shared" ref="AH19:AH20" si="13">MAX(B19:AF19)</f>
        <v>61.6</v>
      </c>
      <c r="AI19" s="28">
        <f t="shared" si="2"/>
        <v>14</v>
      </c>
    </row>
    <row r="20" spans="1:35" ht="17.100000000000001" customHeight="1" x14ac:dyDescent="0.2">
      <c r="A20" s="13" t="s">
        <v>10</v>
      </c>
      <c r="B20" s="17">
        <f>[16]Dezembro!$K$5</f>
        <v>0.2</v>
      </c>
      <c r="C20" s="17">
        <f>[16]Dezembro!$K$6</f>
        <v>0</v>
      </c>
      <c r="D20" s="17">
        <f>[16]Dezembro!$K$7</f>
        <v>11.8</v>
      </c>
      <c r="E20" s="17">
        <f>[16]Dezembro!$K$8</f>
        <v>67.8</v>
      </c>
      <c r="F20" s="17">
        <f>[16]Dezembro!$K$9</f>
        <v>62.4</v>
      </c>
      <c r="G20" s="17">
        <f>[16]Dezembro!$K$10</f>
        <v>6.6000000000000005</v>
      </c>
      <c r="H20" s="17">
        <f>[16]Dezembro!$K$11</f>
        <v>0</v>
      </c>
      <c r="I20" s="17">
        <f>[16]Dezembro!$K$12</f>
        <v>0</v>
      </c>
      <c r="J20" s="17">
        <f>[16]Dezembro!$K$13</f>
        <v>0.2</v>
      </c>
      <c r="K20" s="17">
        <f>[16]Dezembro!$K$14</f>
        <v>7.8000000000000007</v>
      </c>
      <c r="L20" s="17">
        <f>[16]Dezembro!$K$15</f>
        <v>3.8000000000000012</v>
      </c>
      <c r="M20" s="17">
        <f>[16]Dezembro!$K$16</f>
        <v>1</v>
      </c>
      <c r="N20" s="17">
        <f>[16]Dezembro!$K$17</f>
        <v>0.60000000000000009</v>
      </c>
      <c r="O20" s="17">
        <f>[16]Dezembro!$K$18</f>
        <v>0</v>
      </c>
      <c r="P20" s="17">
        <f>[16]Dezembro!$K$19</f>
        <v>0.2</v>
      </c>
      <c r="Q20" s="17">
        <f>[16]Dezembro!$K$20</f>
        <v>0</v>
      </c>
      <c r="R20" s="17">
        <f>[16]Dezembro!$K$21</f>
        <v>0.2</v>
      </c>
      <c r="S20" s="17">
        <f>[16]Dezembro!$K$22</f>
        <v>0</v>
      </c>
      <c r="T20" s="17">
        <f>[16]Dezembro!$K$23</f>
        <v>0</v>
      </c>
      <c r="U20" s="17">
        <f>[16]Dezembro!$K$24</f>
        <v>0.2</v>
      </c>
      <c r="V20" s="17">
        <f>[16]Dezembro!$K$25</f>
        <v>0</v>
      </c>
      <c r="W20" s="17">
        <f>[16]Dezembro!$K$26</f>
        <v>0</v>
      </c>
      <c r="X20" s="17">
        <f>[16]Dezembro!$K$27</f>
        <v>0</v>
      </c>
      <c r="Y20" s="17">
        <f>[16]Dezembro!$K$28</f>
        <v>0.2</v>
      </c>
      <c r="Z20" s="17">
        <f>[16]Dezembro!$K$29</f>
        <v>0</v>
      </c>
      <c r="AA20" s="17">
        <f>[16]Dezembro!$K$30</f>
        <v>0</v>
      </c>
      <c r="AB20" s="17">
        <f>[16]Dezembro!$K$31</f>
        <v>0</v>
      </c>
      <c r="AC20" s="17">
        <f>[16]Dezembro!$K$32</f>
        <v>0</v>
      </c>
      <c r="AD20" s="17">
        <f>[16]Dezembro!$K$33</f>
        <v>0</v>
      </c>
      <c r="AE20" s="17">
        <f>[16]Dezembro!$K$34</f>
        <v>0.2</v>
      </c>
      <c r="AF20" s="17">
        <f>[16]Dezembro!$K$35</f>
        <v>0</v>
      </c>
      <c r="AG20" s="36">
        <f t="shared" si="12"/>
        <v>163.19999999999993</v>
      </c>
      <c r="AH20" s="38">
        <f t="shared" si="13"/>
        <v>67.8</v>
      </c>
      <c r="AI20" s="28">
        <f t="shared" si="2"/>
        <v>16</v>
      </c>
    </row>
    <row r="21" spans="1:35" ht="17.100000000000001" customHeight="1" x14ac:dyDescent="0.2">
      <c r="A21" s="13" t="s">
        <v>11</v>
      </c>
      <c r="B21" s="17">
        <f>[17]Dezembro!$K$5</f>
        <v>35.400000000000006</v>
      </c>
      <c r="C21" s="17">
        <f>[17]Dezembro!$K$6</f>
        <v>0</v>
      </c>
      <c r="D21" s="17">
        <f>[17]Dezembro!$K$7</f>
        <v>7.6000000000000005</v>
      </c>
      <c r="E21" s="17">
        <f>[17]Dezembro!$K$8</f>
        <v>25.199999999999996</v>
      </c>
      <c r="F21" s="17">
        <f>[17]Dezembro!$K$9</f>
        <v>44.4</v>
      </c>
      <c r="G21" s="17">
        <f>[17]Dezembro!$K$10</f>
        <v>3.8</v>
      </c>
      <c r="H21" s="17">
        <f>[17]Dezembro!$K$11</f>
        <v>0.2</v>
      </c>
      <c r="I21" s="17">
        <f>[17]Dezembro!$K$12</f>
        <v>0</v>
      </c>
      <c r="J21" s="17">
        <f>[17]Dezembro!$K$13</f>
        <v>0</v>
      </c>
      <c r="K21" s="17">
        <f>[17]Dezembro!$K$14</f>
        <v>13</v>
      </c>
      <c r="L21" s="17">
        <f>[17]Dezembro!$K$15</f>
        <v>4.2</v>
      </c>
      <c r="M21" s="17">
        <f>[17]Dezembro!$K$16</f>
        <v>31.200000000000003</v>
      </c>
      <c r="N21" s="17">
        <f>[17]Dezembro!$K$17</f>
        <v>0</v>
      </c>
      <c r="O21" s="17">
        <f>[17]Dezembro!$K$18</f>
        <v>0</v>
      </c>
      <c r="P21" s="17">
        <f>[17]Dezembro!$K$19</f>
        <v>7.9999999999999991</v>
      </c>
      <c r="Q21" s="17">
        <f>[17]Dezembro!$K$20</f>
        <v>0</v>
      </c>
      <c r="R21" s="17">
        <f>[17]Dezembro!$K$21</f>
        <v>0</v>
      </c>
      <c r="S21" s="17">
        <f>[17]Dezembro!$K$22</f>
        <v>0</v>
      </c>
      <c r="T21" s="17">
        <f>[17]Dezembro!$K$23</f>
        <v>7.2</v>
      </c>
      <c r="U21" s="17">
        <f>[17]Dezembro!$K$24</f>
        <v>5.2</v>
      </c>
      <c r="V21" s="17">
        <f>[17]Dezembro!$K$25</f>
        <v>5.1999999999999993</v>
      </c>
      <c r="W21" s="17">
        <f>[17]Dezembro!$K$26</f>
        <v>3.6</v>
      </c>
      <c r="X21" s="17">
        <f>[17]Dezembro!$K$27</f>
        <v>0</v>
      </c>
      <c r="Y21" s="17">
        <f>[17]Dezembro!$K$28</f>
        <v>14.4</v>
      </c>
      <c r="Z21" s="17">
        <f>[17]Dezembro!$K$29</f>
        <v>0.8</v>
      </c>
      <c r="AA21" s="17">
        <f>[17]Dezembro!$K$30</f>
        <v>6.3999999999999995</v>
      </c>
      <c r="AB21" s="17">
        <f>[17]Dezembro!$K$31</f>
        <v>8.4</v>
      </c>
      <c r="AC21" s="17">
        <f>[17]Dezembro!$K$32</f>
        <v>0</v>
      </c>
      <c r="AD21" s="17">
        <f>[17]Dezembro!$K$33</f>
        <v>12.399999999999999</v>
      </c>
      <c r="AE21" s="17">
        <f>[17]Dezembro!$K$34</f>
        <v>12.399999999999999</v>
      </c>
      <c r="AF21" s="17">
        <f>[17]Dezembro!$K$35</f>
        <v>0.2</v>
      </c>
      <c r="AG21" s="36">
        <f t="shared" si="10"/>
        <v>249.2</v>
      </c>
      <c r="AH21" s="38">
        <f t="shared" si="11"/>
        <v>44.4</v>
      </c>
      <c r="AI21" s="28">
        <f t="shared" si="2"/>
        <v>10</v>
      </c>
    </row>
    <row r="22" spans="1:35" ht="17.100000000000001" customHeight="1" x14ac:dyDescent="0.2">
      <c r="A22" s="13" t="s">
        <v>12</v>
      </c>
      <c r="B22" s="17">
        <f>[18]Dezembro!$K$5</f>
        <v>3.8</v>
      </c>
      <c r="C22" s="17">
        <f>[18]Dezembro!$K$6</f>
        <v>6.2</v>
      </c>
      <c r="D22" s="17">
        <f>[18]Dezembro!$K$7</f>
        <v>0</v>
      </c>
      <c r="E22" s="17">
        <f>[18]Dezembro!$K$8</f>
        <v>1</v>
      </c>
      <c r="F22" s="17">
        <f>[18]Dezembro!$K$9</f>
        <v>43.599999999999994</v>
      </c>
      <c r="G22" s="17">
        <f>[18]Dezembro!$K$10</f>
        <v>0.4</v>
      </c>
      <c r="H22" s="17">
        <f>[18]Dezembro!$K$11</f>
        <v>0</v>
      </c>
      <c r="I22" s="17">
        <f>[18]Dezembro!$K$12</f>
        <v>0</v>
      </c>
      <c r="J22" s="17">
        <f>[18]Dezembro!$K$13</f>
        <v>0</v>
      </c>
      <c r="K22" s="17">
        <f>[18]Dezembro!$K$14</f>
        <v>20.800000000000004</v>
      </c>
      <c r="L22" s="17">
        <f>[18]Dezembro!$K$15</f>
        <v>0</v>
      </c>
      <c r="M22" s="17">
        <f>[18]Dezembro!$K$16</f>
        <v>12.4</v>
      </c>
      <c r="N22" s="17">
        <f>[18]Dezembro!$K$17</f>
        <v>0.2</v>
      </c>
      <c r="O22" s="17">
        <f>[18]Dezembro!$K$18</f>
        <v>0</v>
      </c>
      <c r="P22" s="17">
        <f>[18]Dezembro!$K$19</f>
        <v>1</v>
      </c>
      <c r="Q22" s="17">
        <f>[18]Dezembro!$K$20</f>
        <v>1</v>
      </c>
      <c r="R22" s="17">
        <f>[18]Dezembro!$K$21</f>
        <v>0</v>
      </c>
      <c r="S22" s="17">
        <f>[18]Dezembro!$K$22</f>
        <v>0</v>
      </c>
      <c r="T22" s="17">
        <f>[18]Dezembro!$K$23</f>
        <v>9.7999999999999989</v>
      </c>
      <c r="U22" s="17">
        <f>[18]Dezembro!$K$24</f>
        <v>0</v>
      </c>
      <c r="V22" s="17">
        <f>[18]Dezembro!$K$25</f>
        <v>0</v>
      </c>
      <c r="W22" s="17">
        <f>[18]Dezembro!$K$26</f>
        <v>0</v>
      </c>
      <c r="X22" s="17">
        <f>[18]Dezembro!$K$27</f>
        <v>0</v>
      </c>
      <c r="Y22" s="17">
        <f>[18]Dezembro!$K$28</f>
        <v>4.5999999999999996</v>
      </c>
      <c r="Z22" s="17">
        <f>[18]Dezembro!$K$29</f>
        <v>8.4</v>
      </c>
      <c r="AA22" s="17">
        <f>[18]Dezembro!$K$30</f>
        <v>34.200000000000003</v>
      </c>
      <c r="AB22" s="17">
        <f>[18]Dezembro!$K$31</f>
        <v>7.6</v>
      </c>
      <c r="AC22" s="17">
        <f>[18]Dezembro!$K$32</f>
        <v>0.2</v>
      </c>
      <c r="AD22" s="17">
        <f>[18]Dezembro!$K$33</f>
        <v>13.4</v>
      </c>
      <c r="AE22" s="17">
        <f>[18]Dezembro!$K$34</f>
        <v>6.6000000000000005</v>
      </c>
      <c r="AF22" s="17">
        <f>[18]Dezembro!$K$35</f>
        <v>0</v>
      </c>
      <c r="AG22" s="36">
        <f t="shared" si="10"/>
        <v>175.2</v>
      </c>
      <c r="AH22" s="38">
        <f t="shared" si="11"/>
        <v>43.599999999999994</v>
      </c>
      <c r="AI22" s="28">
        <f t="shared" si="2"/>
        <v>13</v>
      </c>
    </row>
    <row r="23" spans="1:35" ht="17.100000000000001" customHeight="1" x14ac:dyDescent="0.2">
      <c r="A23" s="13" t="s">
        <v>13</v>
      </c>
      <c r="B23" s="17" t="str">
        <f>[19]Dezembro!$K$5</f>
        <v>*</v>
      </c>
      <c r="C23" s="17" t="str">
        <f>[19]Dezembro!$K$6</f>
        <v>*</v>
      </c>
      <c r="D23" s="17" t="str">
        <f>[19]Dezembro!$K$7</f>
        <v>*</v>
      </c>
      <c r="E23" s="17" t="str">
        <f>[19]Dezembro!$K$8</f>
        <v>*</v>
      </c>
      <c r="F23" s="17" t="str">
        <f>[19]Dezembro!$K$9</f>
        <v>*</v>
      </c>
      <c r="G23" s="17" t="str">
        <f>[19]Dezembro!$K$10</f>
        <v>*</v>
      </c>
      <c r="H23" s="17" t="str">
        <f>[19]Dezembro!$K$11</f>
        <v>*</v>
      </c>
      <c r="I23" s="17" t="str">
        <f>[19]Dezembro!$K$12</f>
        <v>*</v>
      </c>
      <c r="J23" s="17" t="str">
        <f>[19]Dezembro!$K$13</f>
        <v>*</v>
      </c>
      <c r="K23" s="17" t="str">
        <f>[19]Dezembro!$K$14</f>
        <v>*</v>
      </c>
      <c r="L23" s="17" t="str">
        <f>[19]Dezembro!$K$15</f>
        <v>*</v>
      </c>
      <c r="M23" s="17" t="str">
        <f>[19]Dezembro!$K$16</f>
        <v>*</v>
      </c>
      <c r="N23" s="17" t="str">
        <f>[19]Dezembro!$K$17</f>
        <v>*</v>
      </c>
      <c r="O23" s="17" t="str">
        <f>[19]Dezembro!$K$18</f>
        <v>*</v>
      </c>
      <c r="P23" s="17" t="str">
        <f>[19]Dezembro!$K$19</f>
        <v>*</v>
      </c>
      <c r="Q23" s="17" t="str">
        <f>[19]Dezembro!$K$20</f>
        <v>*</v>
      </c>
      <c r="R23" s="17" t="str">
        <f>[19]Dezembro!$K$21</f>
        <v>*</v>
      </c>
      <c r="S23" s="17" t="str">
        <f>[19]Dezembro!$K$22</f>
        <v>*</v>
      </c>
      <c r="T23" s="17" t="str">
        <f>[19]Dezembro!$K$23</f>
        <v>*</v>
      </c>
      <c r="U23" s="17" t="str">
        <f>[19]Dezembro!$K$24</f>
        <v>*</v>
      </c>
      <c r="V23" s="17" t="str">
        <f>[19]Dezembro!$K$25</f>
        <v>*</v>
      </c>
      <c r="W23" s="17" t="str">
        <f>[19]Dezembro!$K$26</f>
        <v>*</v>
      </c>
      <c r="X23" s="17" t="str">
        <f>[19]Dezembro!$K$27</f>
        <v>*</v>
      </c>
      <c r="Y23" s="17" t="str">
        <f>[19]Dezembro!$K$28</f>
        <v>*</v>
      </c>
      <c r="Z23" s="17" t="str">
        <f>[19]Dezembro!$K$29</f>
        <v>*</v>
      </c>
      <c r="AA23" s="17" t="str">
        <f>[19]Dezembro!$K$30</f>
        <v>*</v>
      </c>
      <c r="AB23" s="17" t="str">
        <f>[19]Dezembro!$K$31</f>
        <v>*</v>
      </c>
      <c r="AC23" s="17" t="str">
        <f>[19]Dezembro!$K$32</f>
        <v>*</v>
      </c>
      <c r="AD23" s="17" t="str">
        <f>[19]Dezembro!$K$33</f>
        <v>*</v>
      </c>
      <c r="AE23" s="17" t="str">
        <f>[19]Dezembro!$K$34</f>
        <v>*</v>
      </c>
      <c r="AF23" s="17" t="str">
        <f>[19]Dezembro!$K$35</f>
        <v>*</v>
      </c>
      <c r="AG23" s="36" t="s">
        <v>78</v>
      </c>
      <c r="AH23" s="38" t="s">
        <v>78</v>
      </c>
      <c r="AI23" s="28">
        <f t="shared" si="2"/>
        <v>0</v>
      </c>
    </row>
    <row r="24" spans="1:35" ht="17.100000000000001" customHeight="1" x14ac:dyDescent="0.2">
      <c r="A24" s="13" t="s">
        <v>14</v>
      </c>
      <c r="B24" s="17">
        <f>[20]Dezembro!$K$5</f>
        <v>0</v>
      </c>
      <c r="C24" s="17">
        <f>[20]Dezembro!$K$6</f>
        <v>1</v>
      </c>
      <c r="D24" s="17">
        <f>[20]Dezembro!$K$7</f>
        <v>0</v>
      </c>
      <c r="E24" s="17">
        <f>[20]Dezembro!$K$8</f>
        <v>0</v>
      </c>
      <c r="F24" s="17">
        <f>[20]Dezembro!$K$9</f>
        <v>2</v>
      </c>
      <c r="G24" s="17">
        <f>[20]Dezembro!$K$10</f>
        <v>0.2</v>
      </c>
      <c r="H24" s="17">
        <f>[20]Dezembro!$K$11</f>
        <v>7.4</v>
      </c>
      <c r="I24" s="17">
        <f>[20]Dezembro!$K$12</f>
        <v>17.400000000000002</v>
      </c>
      <c r="J24" s="17">
        <f>[20]Dezembro!$K$13</f>
        <v>0</v>
      </c>
      <c r="K24" s="17">
        <f>[20]Dezembro!$K$14</f>
        <v>0</v>
      </c>
      <c r="L24" s="17">
        <f>[20]Dezembro!$K$15</f>
        <v>0</v>
      </c>
      <c r="M24" s="17">
        <f>[20]Dezembro!$K$16</f>
        <v>2.2000000000000002</v>
      </c>
      <c r="N24" s="17">
        <f>[20]Dezembro!$K$17</f>
        <v>1.2</v>
      </c>
      <c r="O24" s="17">
        <f>[20]Dezembro!$K$18</f>
        <v>0.4</v>
      </c>
      <c r="P24" s="17">
        <f>[20]Dezembro!$K$19</f>
        <v>5.2000000000000011</v>
      </c>
      <c r="Q24" s="17">
        <f>[20]Dezembro!$K$20</f>
        <v>0.2</v>
      </c>
      <c r="R24" s="17">
        <f>[20]Dezembro!$K$21</f>
        <v>11</v>
      </c>
      <c r="S24" s="17">
        <f>[20]Dezembro!$K$22</f>
        <v>0</v>
      </c>
      <c r="T24" s="17">
        <f>[20]Dezembro!$K$23</f>
        <v>7.8</v>
      </c>
      <c r="U24" s="17">
        <f>[20]Dezembro!$K$24</f>
        <v>5.6</v>
      </c>
      <c r="V24" s="17">
        <f>[20]Dezembro!$K$25</f>
        <v>0</v>
      </c>
      <c r="W24" s="17">
        <f>[20]Dezembro!$K$26</f>
        <v>0</v>
      </c>
      <c r="X24" s="17">
        <f>[20]Dezembro!$K$27</f>
        <v>6</v>
      </c>
      <c r="Y24" s="17">
        <f>[20]Dezembro!$K$28</f>
        <v>0</v>
      </c>
      <c r="Z24" s="17">
        <f>[20]Dezembro!$K$29</f>
        <v>0</v>
      </c>
      <c r="AA24" s="17">
        <f>[20]Dezembro!$K$30</f>
        <v>0</v>
      </c>
      <c r="AB24" s="17">
        <f>[20]Dezembro!$K$31</f>
        <v>0</v>
      </c>
      <c r="AC24" s="17">
        <f>[20]Dezembro!$K$32</f>
        <v>31.2</v>
      </c>
      <c r="AD24" s="17">
        <f>[20]Dezembro!$K$33</f>
        <v>8</v>
      </c>
      <c r="AE24" s="17">
        <f>[20]Dezembro!$K$34</f>
        <v>9.6000000000000014</v>
      </c>
      <c r="AF24" s="17">
        <f>[20]Dezembro!$K$35</f>
        <v>38.400000000000006</v>
      </c>
      <c r="AG24" s="36">
        <f t="shared" si="10"/>
        <v>154.80000000000001</v>
      </c>
      <c r="AH24" s="38">
        <f t="shared" si="11"/>
        <v>38.400000000000006</v>
      </c>
      <c r="AI24" s="28">
        <f t="shared" si="2"/>
        <v>13</v>
      </c>
    </row>
    <row r="25" spans="1:35" ht="17.100000000000001" customHeight="1" x14ac:dyDescent="0.2">
      <c r="A25" s="13" t="s">
        <v>15</v>
      </c>
      <c r="B25" s="17">
        <f>[21]Dezembro!$K$5</f>
        <v>0.2</v>
      </c>
      <c r="C25" s="17">
        <f>[21]Dezembro!$K$6</f>
        <v>3.4</v>
      </c>
      <c r="D25" s="17">
        <f>[21]Dezembro!$K$7</f>
        <v>8</v>
      </c>
      <c r="E25" s="17">
        <f>[21]Dezembro!$K$8</f>
        <v>46.400000000000006</v>
      </c>
      <c r="F25" s="17">
        <f>[21]Dezembro!$K$9</f>
        <v>51.400000000000006</v>
      </c>
      <c r="G25" s="17">
        <f>[21]Dezembro!$K$10</f>
        <v>0.60000000000000009</v>
      </c>
      <c r="H25" s="17">
        <f>[21]Dezembro!$K$11</f>
        <v>0</v>
      </c>
      <c r="I25" s="17">
        <f>[21]Dezembro!$K$12</f>
        <v>0</v>
      </c>
      <c r="J25" s="17">
        <f>[21]Dezembro!$K$13</f>
        <v>0</v>
      </c>
      <c r="K25" s="17">
        <f>[21]Dezembro!$K$14</f>
        <v>93.999999999999986</v>
      </c>
      <c r="L25" s="17">
        <f>[21]Dezembro!$K$15</f>
        <v>2.4000000000000004</v>
      </c>
      <c r="M25" s="17">
        <f>[21]Dezembro!$K$16</f>
        <v>74.600000000000023</v>
      </c>
      <c r="N25" s="17">
        <f>[21]Dezembro!$K$17</f>
        <v>0</v>
      </c>
      <c r="O25" s="17">
        <f>[21]Dezembro!$K$18</f>
        <v>0</v>
      </c>
      <c r="P25" s="17">
        <f>[21]Dezembro!$K$19</f>
        <v>37.4</v>
      </c>
      <c r="Q25" s="17">
        <f>[21]Dezembro!$K$20</f>
        <v>0</v>
      </c>
      <c r="R25" s="17">
        <f>[21]Dezembro!$K$21</f>
        <v>0</v>
      </c>
      <c r="S25" s="17">
        <f>[21]Dezembro!$K$22</f>
        <v>0</v>
      </c>
      <c r="T25" s="17">
        <f>[21]Dezembro!$K$23</f>
        <v>33.400000000000006</v>
      </c>
      <c r="U25" s="17">
        <f>[21]Dezembro!$K$24</f>
        <v>1.2</v>
      </c>
      <c r="V25" s="17">
        <f>[21]Dezembro!$K$25</f>
        <v>0</v>
      </c>
      <c r="W25" s="17">
        <f>[21]Dezembro!$K$26</f>
        <v>0.8</v>
      </c>
      <c r="X25" s="17">
        <f>[21]Dezembro!$K$27</f>
        <v>0</v>
      </c>
      <c r="Y25" s="17">
        <f>[21]Dezembro!$K$28</f>
        <v>1.6</v>
      </c>
      <c r="Z25" s="17">
        <f>[21]Dezembro!$K$29</f>
        <v>0</v>
      </c>
      <c r="AA25" s="17">
        <f>[21]Dezembro!$K$30</f>
        <v>7</v>
      </c>
      <c r="AB25" s="17">
        <f>[21]Dezembro!$K$31</f>
        <v>4.5999999999999996</v>
      </c>
      <c r="AC25" s="17">
        <f>[21]Dezembro!$K$32</f>
        <v>1.2000000000000002</v>
      </c>
      <c r="AD25" s="17">
        <f>[21]Dezembro!$K$33</f>
        <v>11.6</v>
      </c>
      <c r="AE25" s="17">
        <f>[21]Dezembro!$K$34</f>
        <v>0</v>
      </c>
      <c r="AF25" s="17">
        <f>[21]Dezembro!$K$35</f>
        <v>0</v>
      </c>
      <c r="AG25" s="36">
        <f t="shared" si="10"/>
        <v>379.8</v>
      </c>
      <c r="AH25" s="38">
        <f t="shared" si="11"/>
        <v>93.999999999999986</v>
      </c>
      <c r="AI25" s="28">
        <f t="shared" si="2"/>
        <v>13</v>
      </c>
    </row>
    <row r="26" spans="1:35" ht="17.100000000000001" customHeight="1" x14ac:dyDescent="0.2">
      <c r="A26" s="13" t="s">
        <v>69</v>
      </c>
      <c r="B26" s="17">
        <f>[22]Dezembro!$K$5</f>
        <v>0</v>
      </c>
      <c r="C26" s="17">
        <f>[22]Dezembro!$K$6</f>
        <v>20.399999999999995</v>
      </c>
      <c r="D26" s="17">
        <f>[22]Dezembro!$K$7</f>
        <v>1.8</v>
      </c>
      <c r="E26" s="17">
        <f>[22]Dezembro!$K$8</f>
        <v>0</v>
      </c>
      <c r="F26" s="17">
        <f>[22]Dezembro!$K$9</f>
        <v>14.4</v>
      </c>
      <c r="G26" s="17">
        <f>[22]Dezembro!$K$10</f>
        <v>1.2</v>
      </c>
      <c r="H26" s="17">
        <f>[22]Dezembro!$K$11</f>
        <v>0</v>
      </c>
      <c r="I26" s="17">
        <f>[22]Dezembro!$K$12</f>
        <v>0</v>
      </c>
      <c r="J26" s="17">
        <f>[22]Dezembro!$K$13</f>
        <v>0</v>
      </c>
      <c r="K26" s="17">
        <f>[22]Dezembro!$K$14</f>
        <v>4.2</v>
      </c>
      <c r="L26" s="15">
        <f>[22]Dezembro!$K$15</f>
        <v>7.8</v>
      </c>
      <c r="M26" s="15">
        <f>[22]Dezembro!$K$16</f>
        <v>0.2</v>
      </c>
      <c r="N26" s="15">
        <f>[22]Dezembro!$K$17</f>
        <v>0</v>
      </c>
      <c r="O26" s="15">
        <f>[22]Dezembro!$K$18</f>
        <v>0</v>
      </c>
      <c r="P26" s="15">
        <f>[22]Dezembro!$K$19</f>
        <v>16.8</v>
      </c>
      <c r="Q26" s="134">
        <f>[22]Dezembro!$K$20</f>
        <v>0</v>
      </c>
      <c r="R26" s="17">
        <f>[22]Dezembro!$K$21</f>
        <v>0</v>
      </c>
      <c r="S26" s="17">
        <f>[22]Dezembro!$K$22</f>
        <v>0</v>
      </c>
      <c r="T26" s="17">
        <f>[22]Dezembro!$K$23</f>
        <v>16.599999999999998</v>
      </c>
      <c r="U26" s="17">
        <f>[22]Dezembro!$K$24</f>
        <v>0.2</v>
      </c>
      <c r="V26" s="17">
        <f>[22]Dezembro!$K$25</f>
        <v>0</v>
      </c>
      <c r="W26" s="17">
        <f>[22]Dezembro!$K$26</f>
        <v>0</v>
      </c>
      <c r="X26" s="17" t="str">
        <f>[22]Dezembro!$K$27</f>
        <v>*</v>
      </c>
      <c r="Y26" s="17" t="str">
        <f>[22]Dezembro!$K$28</f>
        <v>*</v>
      </c>
      <c r="Z26" s="17" t="str">
        <f>[22]Dezembro!$K$29</f>
        <v>*</v>
      </c>
      <c r="AA26" s="17" t="str">
        <f>[22]Dezembro!$K$30</f>
        <v>*</v>
      </c>
      <c r="AB26" s="17" t="str">
        <f>[22]Dezembro!$K$31</f>
        <v>*</v>
      </c>
      <c r="AC26" s="134" t="str">
        <f>[22]Dezembro!$K$32</f>
        <v>*</v>
      </c>
      <c r="AD26" s="134" t="str">
        <f>[22]Dezembro!$K$33</f>
        <v>*</v>
      </c>
      <c r="AE26" s="134" t="str">
        <f>[22]Dezembro!$K$34</f>
        <v>*</v>
      </c>
      <c r="AF26" s="134" t="str">
        <f>[22]Dezembro!$K$35</f>
        <v>*</v>
      </c>
      <c r="AG26" s="36">
        <f t="shared" si="10"/>
        <v>83.6</v>
      </c>
      <c r="AH26" s="38">
        <f t="shared" si="11"/>
        <v>20.399999999999995</v>
      </c>
      <c r="AI26" s="28">
        <f t="shared" si="2"/>
        <v>12</v>
      </c>
    </row>
    <row r="27" spans="1:35" ht="17.100000000000001" customHeight="1" x14ac:dyDescent="0.2">
      <c r="A27" s="13" t="s">
        <v>16</v>
      </c>
      <c r="B27" s="17">
        <f>[23]Dezembro!$K$5</f>
        <v>2.4</v>
      </c>
      <c r="C27" s="17">
        <f>[23]Dezembro!$K$6</f>
        <v>0.60000000000000009</v>
      </c>
      <c r="D27" s="17">
        <f>[23]Dezembro!$K$7</f>
        <v>16</v>
      </c>
      <c r="E27" s="17">
        <f>[23]Dezembro!$K$8</f>
        <v>11.4</v>
      </c>
      <c r="F27" s="17">
        <f>[23]Dezembro!$K$9</f>
        <v>43.8</v>
      </c>
      <c r="G27" s="17">
        <f>[23]Dezembro!$K$10</f>
        <v>0.4</v>
      </c>
      <c r="H27" s="17">
        <f>[23]Dezembro!$K$11</f>
        <v>0.4</v>
      </c>
      <c r="I27" s="17">
        <f>[23]Dezembro!$K$12</f>
        <v>0</v>
      </c>
      <c r="J27" s="17">
        <f>[23]Dezembro!$K$13</f>
        <v>0</v>
      </c>
      <c r="K27" s="17">
        <f>[23]Dezembro!$K$14</f>
        <v>37.200000000000003</v>
      </c>
      <c r="L27" s="17">
        <f>[23]Dezembro!$K$15</f>
        <v>1.4</v>
      </c>
      <c r="M27" s="17">
        <f>[23]Dezembro!$K$16</f>
        <v>45.8</v>
      </c>
      <c r="N27" s="17">
        <f>[23]Dezembro!$K$17</f>
        <v>0</v>
      </c>
      <c r="O27" s="17">
        <f>[23]Dezembro!$K$18</f>
        <v>0</v>
      </c>
      <c r="P27" s="17">
        <f>[23]Dezembro!$K$19</f>
        <v>6.4</v>
      </c>
      <c r="Q27" s="17">
        <f>[23]Dezembro!$K$20</f>
        <v>0</v>
      </c>
      <c r="R27" s="17">
        <f>[23]Dezembro!$K$21</f>
        <v>0</v>
      </c>
      <c r="S27" s="17">
        <f>[23]Dezembro!$K$22</f>
        <v>0</v>
      </c>
      <c r="T27" s="17">
        <f>[23]Dezembro!$K$23</f>
        <v>3.6000000000000005</v>
      </c>
      <c r="U27" s="17">
        <f>[23]Dezembro!$K$24</f>
        <v>4.2</v>
      </c>
      <c r="V27" s="17">
        <f>[23]Dezembro!$K$25</f>
        <v>0.8</v>
      </c>
      <c r="W27" s="17">
        <f>[23]Dezembro!$K$26</f>
        <v>3.2</v>
      </c>
      <c r="X27" s="17">
        <f>[23]Dezembro!$K$27</f>
        <v>0</v>
      </c>
      <c r="Y27" s="17">
        <f>[23]Dezembro!$K$28</f>
        <v>4.8000000000000007</v>
      </c>
      <c r="Z27" s="17">
        <f>[23]Dezembro!$K$29</f>
        <v>0.2</v>
      </c>
      <c r="AA27" s="17">
        <f>[23]Dezembro!$K$30</f>
        <v>0.4</v>
      </c>
      <c r="AB27" s="17">
        <f>[23]Dezembro!$K$31</f>
        <v>5.2</v>
      </c>
      <c r="AC27" s="17">
        <f>[23]Dezembro!$K$32</f>
        <v>6.8000000000000016</v>
      </c>
      <c r="AD27" s="17">
        <f>[23]Dezembro!$K$33</f>
        <v>5.4</v>
      </c>
      <c r="AE27" s="17">
        <f>[23]Dezembro!$K$34</f>
        <v>1.2</v>
      </c>
      <c r="AF27" s="17">
        <f>[23]Dezembro!$K$35</f>
        <v>0</v>
      </c>
      <c r="AG27" s="36">
        <f t="shared" si="10"/>
        <v>201.6</v>
      </c>
      <c r="AH27" s="38">
        <f t="shared" si="11"/>
        <v>45.8</v>
      </c>
      <c r="AI27" s="28">
        <f t="shared" si="2"/>
        <v>9</v>
      </c>
    </row>
    <row r="28" spans="1:35" ht="17.100000000000001" customHeight="1" x14ac:dyDescent="0.2">
      <c r="A28" s="13" t="s">
        <v>17</v>
      </c>
      <c r="B28" s="17">
        <f>[24]Dezembro!$K$5</f>
        <v>2.6</v>
      </c>
      <c r="C28" s="17">
        <f>[24]Dezembro!$K$6</f>
        <v>0.60000000000000009</v>
      </c>
      <c r="D28" s="17">
        <f>[24]Dezembro!$K$7</f>
        <v>1.2</v>
      </c>
      <c r="E28" s="17">
        <f>[24]Dezembro!$K$8</f>
        <v>2.2000000000000002</v>
      </c>
      <c r="F28" s="17">
        <f>[24]Dezembro!$K$9</f>
        <v>17.000000000000004</v>
      </c>
      <c r="G28" s="17">
        <f>[24]Dezembro!$K$10</f>
        <v>26.599999999999998</v>
      </c>
      <c r="H28" s="17">
        <f>[24]Dezembro!$K$11</f>
        <v>9.4</v>
      </c>
      <c r="I28" s="17">
        <f>[24]Dezembro!$K$12</f>
        <v>12.4</v>
      </c>
      <c r="J28" s="17">
        <f>[24]Dezembro!$K$13</f>
        <v>0.4</v>
      </c>
      <c r="K28" s="17">
        <f>[24]Dezembro!$K$14</f>
        <v>0</v>
      </c>
      <c r="L28" s="17">
        <f>[24]Dezembro!$K$15</f>
        <v>0.8</v>
      </c>
      <c r="M28" s="17">
        <f>[24]Dezembro!$K$16</f>
        <v>3.4000000000000004</v>
      </c>
      <c r="N28" s="17">
        <f>[24]Dezembro!$K$17</f>
        <v>4.2000000000000011</v>
      </c>
      <c r="O28" s="17">
        <f>[24]Dezembro!$K$18</f>
        <v>1.7999999999999998</v>
      </c>
      <c r="P28" s="17">
        <f>[24]Dezembro!$K$19</f>
        <v>13.399999999999995</v>
      </c>
      <c r="Q28" s="17">
        <f>[24]Dezembro!$K$20</f>
        <v>1</v>
      </c>
      <c r="R28" s="17">
        <f>[24]Dezembro!$K$21</f>
        <v>0</v>
      </c>
      <c r="S28" s="17">
        <f>[24]Dezembro!$K$22</f>
        <v>1.2</v>
      </c>
      <c r="T28" s="17">
        <f>[24]Dezembro!$K$23</f>
        <v>0.8</v>
      </c>
      <c r="U28" s="17">
        <f>[24]Dezembro!$K$24</f>
        <v>12.599999999999998</v>
      </c>
      <c r="V28" s="17">
        <f>[24]Dezembro!$K$25</f>
        <v>13.4</v>
      </c>
      <c r="W28" s="17">
        <f>[24]Dezembro!$K$26</f>
        <v>3.6000000000000005</v>
      </c>
      <c r="X28" s="17">
        <f>[24]Dezembro!$K$27</f>
        <v>2.8</v>
      </c>
      <c r="Y28" s="17">
        <f>[24]Dezembro!$K$28</f>
        <v>0</v>
      </c>
      <c r="Z28" s="17">
        <f>[24]Dezembro!$K$29</f>
        <v>0.8</v>
      </c>
      <c r="AA28" s="17">
        <f>[24]Dezembro!$K$30</f>
        <v>0.60000000000000009</v>
      </c>
      <c r="AB28" s="17">
        <f>[24]Dezembro!$K$31</f>
        <v>0.4</v>
      </c>
      <c r="AC28" s="17">
        <f>[24]Dezembro!$K$32</f>
        <v>0.2</v>
      </c>
      <c r="AD28" s="17">
        <f>[24]Dezembro!$K$33</f>
        <v>0.4</v>
      </c>
      <c r="AE28" s="17">
        <f>[24]Dezembro!$K$34</f>
        <v>0.4</v>
      </c>
      <c r="AF28" s="17">
        <f>[24]Dezembro!$K$35</f>
        <v>0.4</v>
      </c>
      <c r="AG28" s="36">
        <f t="shared" si="10"/>
        <v>134.60000000000002</v>
      </c>
      <c r="AH28" s="38">
        <f t="shared" si="11"/>
        <v>26.599999999999998</v>
      </c>
      <c r="AI28" s="28">
        <f t="shared" si="2"/>
        <v>3</v>
      </c>
    </row>
    <row r="29" spans="1:35" ht="17.100000000000001" customHeight="1" x14ac:dyDescent="0.2">
      <c r="A29" s="13" t="s">
        <v>18</v>
      </c>
      <c r="B29" s="17">
        <f>[25]Dezembro!$K$5</f>
        <v>0.2</v>
      </c>
      <c r="C29" s="17">
        <f>[25]Dezembro!$K$6</f>
        <v>1.7999999999999998</v>
      </c>
      <c r="D29" s="17">
        <f>[25]Dezembro!$K$7</f>
        <v>0</v>
      </c>
      <c r="E29" s="17">
        <f>[25]Dezembro!$K$8</f>
        <v>37.6</v>
      </c>
      <c r="F29" s="17">
        <f>[25]Dezembro!$K$9</f>
        <v>28.999999999999996</v>
      </c>
      <c r="G29" s="17">
        <f>[25]Dezembro!$K$10</f>
        <v>9</v>
      </c>
      <c r="H29" s="17">
        <f>[25]Dezembro!$K$11</f>
        <v>0</v>
      </c>
      <c r="I29" s="17">
        <f>[25]Dezembro!$K$12</f>
        <v>0</v>
      </c>
      <c r="J29" s="17">
        <f>[25]Dezembro!$K$13</f>
        <v>0</v>
      </c>
      <c r="K29" s="17">
        <f>[25]Dezembro!$K$14</f>
        <v>45.600000000000009</v>
      </c>
      <c r="L29" s="17">
        <f>[25]Dezembro!$K$15</f>
        <v>11</v>
      </c>
      <c r="M29" s="17">
        <f>[25]Dezembro!$K$16</f>
        <v>52</v>
      </c>
      <c r="N29" s="17">
        <f>[25]Dezembro!$K$17</f>
        <v>5.6000000000000005</v>
      </c>
      <c r="O29" s="17">
        <f>[25]Dezembro!$K$18</f>
        <v>0</v>
      </c>
      <c r="P29" s="17">
        <f>[25]Dezembro!$K$19</f>
        <v>40.6</v>
      </c>
      <c r="Q29" s="17">
        <f>[25]Dezembro!$K$20</f>
        <v>0</v>
      </c>
      <c r="R29" s="17">
        <f>[25]Dezembro!$K$21</f>
        <v>0</v>
      </c>
      <c r="S29" s="17">
        <f>[25]Dezembro!$K$22</f>
        <v>0</v>
      </c>
      <c r="T29" s="17">
        <f>[25]Dezembro!$K$23</f>
        <v>48.6</v>
      </c>
      <c r="U29" s="17">
        <f>[25]Dezembro!$K$24</f>
        <v>2.2000000000000002</v>
      </c>
      <c r="V29" s="17">
        <f>[25]Dezembro!$K$25</f>
        <v>0.2</v>
      </c>
      <c r="W29" s="17">
        <f>[25]Dezembro!$K$26</f>
        <v>0</v>
      </c>
      <c r="X29" s="17">
        <f>[25]Dezembro!$K$27</f>
        <v>0</v>
      </c>
      <c r="Y29" s="17">
        <f>[25]Dezembro!$K$28</f>
        <v>0</v>
      </c>
      <c r="Z29" s="17">
        <f>[25]Dezembro!$K$29</f>
        <v>4.4000000000000004</v>
      </c>
      <c r="AA29" s="17">
        <f>[25]Dezembro!$K$30</f>
        <v>1.5999999999999999</v>
      </c>
      <c r="AB29" s="17">
        <f>[25]Dezembro!$K$31</f>
        <v>2.8</v>
      </c>
      <c r="AC29" s="17">
        <f>[25]Dezembro!$K$32</f>
        <v>3.5999999999999996</v>
      </c>
      <c r="AD29" s="17">
        <f>[25]Dezembro!$K$33</f>
        <v>38.6</v>
      </c>
      <c r="AE29" s="17">
        <f>[25]Dezembro!$K$34</f>
        <v>4.4000000000000004</v>
      </c>
      <c r="AF29" s="17">
        <f>[25]Dezembro!$K$35</f>
        <v>7</v>
      </c>
      <c r="AG29" s="36">
        <f t="shared" si="10"/>
        <v>345.8</v>
      </c>
      <c r="AH29" s="38">
        <f t="shared" si="11"/>
        <v>52</v>
      </c>
      <c r="AI29" s="28">
        <f t="shared" si="2"/>
        <v>11</v>
      </c>
    </row>
    <row r="30" spans="1:35" ht="17.100000000000001" customHeight="1" x14ac:dyDescent="0.2">
      <c r="A30" s="13" t="s">
        <v>30</v>
      </c>
      <c r="B30" s="17" t="str">
        <f>[26]Dezembro!$K$5</f>
        <v>*</v>
      </c>
      <c r="C30" s="17" t="str">
        <f>[26]Dezembro!$K$6</f>
        <v>*</v>
      </c>
      <c r="D30" s="17" t="str">
        <f>[26]Dezembro!$K$7</f>
        <v>*</v>
      </c>
      <c r="E30" s="17" t="str">
        <f>[26]Dezembro!$K$8</f>
        <v>*</v>
      </c>
      <c r="F30" s="17" t="str">
        <f>[26]Dezembro!$K$9</f>
        <v>*</v>
      </c>
      <c r="G30" s="17" t="str">
        <f>[26]Dezembro!$K$10</f>
        <v>*</v>
      </c>
      <c r="H30" s="17" t="str">
        <f>[26]Dezembro!$K$11</f>
        <v>*</v>
      </c>
      <c r="I30" s="17" t="str">
        <f>[26]Dezembro!$K$12</f>
        <v>*</v>
      </c>
      <c r="J30" s="17" t="str">
        <f>[26]Dezembro!$K$13</f>
        <v>*</v>
      </c>
      <c r="K30" s="17" t="str">
        <f>[26]Dezembro!$K$14</f>
        <v>*</v>
      </c>
      <c r="L30" s="17" t="str">
        <f>[26]Dezembro!$K$15</f>
        <v>*</v>
      </c>
      <c r="M30" s="17" t="str">
        <f>[26]Dezembro!$K$16</f>
        <v>*</v>
      </c>
      <c r="N30" s="17" t="str">
        <f>[26]Dezembro!$K$17</f>
        <v>*</v>
      </c>
      <c r="O30" s="17" t="str">
        <f>[26]Dezembro!$K$18</f>
        <v>*</v>
      </c>
      <c r="P30" s="17" t="str">
        <f>[26]Dezembro!$K$19</f>
        <v>*</v>
      </c>
      <c r="Q30" s="17" t="str">
        <f>[26]Dezembro!$K$20</f>
        <v>*</v>
      </c>
      <c r="R30" s="17" t="str">
        <f>[26]Dezembro!$K$21</f>
        <v>*</v>
      </c>
      <c r="S30" s="17" t="str">
        <f>[26]Dezembro!$K$22</f>
        <v>*</v>
      </c>
      <c r="T30" s="17" t="str">
        <f>[26]Dezembro!$K$23</f>
        <v>*</v>
      </c>
      <c r="U30" s="17" t="str">
        <f>[26]Dezembro!$K$24</f>
        <v>*</v>
      </c>
      <c r="V30" s="17" t="str">
        <f>[26]Dezembro!$K$25</f>
        <v>*</v>
      </c>
      <c r="W30" s="17" t="str">
        <f>[26]Dezembro!$K$26</f>
        <v>*</v>
      </c>
      <c r="X30" s="17" t="str">
        <f>[26]Dezembro!$K$27</f>
        <v>*</v>
      </c>
      <c r="Y30" s="17" t="str">
        <f>[26]Dezembro!$K$28</f>
        <v>*</v>
      </c>
      <c r="Z30" s="17" t="str">
        <f>[26]Dezembro!$K$29</f>
        <v>*</v>
      </c>
      <c r="AA30" s="17" t="str">
        <f>[26]Dezembro!$K$30</f>
        <v>*</v>
      </c>
      <c r="AB30" s="17" t="str">
        <f>[26]Dezembro!$K$31</f>
        <v>*</v>
      </c>
      <c r="AC30" s="17" t="str">
        <f>[26]Dezembro!$K$32</f>
        <v>*</v>
      </c>
      <c r="AD30" s="17" t="str">
        <f>[26]Dezembro!$K$33</f>
        <v>*</v>
      </c>
      <c r="AE30" s="17" t="str">
        <f>[26]Dezembro!$K$34</f>
        <v>*</v>
      </c>
      <c r="AF30" s="17" t="str">
        <f>[26]Dezembro!$K$35</f>
        <v>*</v>
      </c>
      <c r="AG30" s="36" t="s">
        <v>78</v>
      </c>
      <c r="AH30" s="38" t="s">
        <v>78</v>
      </c>
      <c r="AI30" s="28">
        <f t="shared" si="2"/>
        <v>0</v>
      </c>
    </row>
    <row r="31" spans="1:35" ht="17.100000000000001" customHeight="1" x14ac:dyDescent="0.2">
      <c r="A31" s="13" t="s">
        <v>50</v>
      </c>
      <c r="B31" s="17">
        <f>[27]Dezembro!$K$5</f>
        <v>0</v>
      </c>
      <c r="C31" s="17">
        <f>[27]Dezembro!$K$6</f>
        <v>0.8</v>
      </c>
      <c r="D31" s="17">
        <f>[27]Dezembro!$K$7</f>
        <v>1.8</v>
      </c>
      <c r="E31" s="17">
        <f>[27]Dezembro!$K$8</f>
        <v>0</v>
      </c>
      <c r="F31" s="17">
        <f>[27]Dezembro!$K$9</f>
        <v>2.2000000000000002</v>
      </c>
      <c r="G31" s="17">
        <f>[27]Dezembro!$K$10</f>
        <v>41.6</v>
      </c>
      <c r="H31" s="17">
        <f>[27]Dezembro!$K$11</f>
        <v>1</v>
      </c>
      <c r="I31" s="17">
        <f>[27]Dezembro!$K$12</f>
        <v>0</v>
      </c>
      <c r="J31" s="17">
        <f>[27]Dezembro!$K$13</f>
        <v>0</v>
      </c>
      <c r="K31" s="17">
        <f>[27]Dezembro!$K$14</f>
        <v>0</v>
      </c>
      <c r="L31" s="17">
        <f>[27]Dezembro!$K$15</f>
        <v>0</v>
      </c>
      <c r="M31" s="17">
        <f>[27]Dezembro!$K$16</f>
        <v>0</v>
      </c>
      <c r="N31" s="17">
        <f>[27]Dezembro!$K$17</f>
        <v>0.8</v>
      </c>
      <c r="O31" s="17">
        <f>[27]Dezembro!$K$18</f>
        <v>0</v>
      </c>
      <c r="P31" s="17">
        <f>[27]Dezembro!$K$19</f>
        <v>15.6</v>
      </c>
      <c r="Q31" s="17">
        <f>[27]Dezembro!$K$20</f>
        <v>1.5999999999999999</v>
      </c>
      <c r="R31" s="17">
        <f>[27]Dezembro!$K$21</f>
        <v>0</v>
      </c>
      <c r="S31" s="17">
        <f>[27]Dezembro!$K$22</f>
        <v>0</v>
      </c>
      <c r="T31" s="17">
        <f>[27]Dezembro!$K$23</f>
        <v>0</v>
      </c>
      <c r="U31" s="17">
        <f>[27]Dezembro!$K$24</f>
        <v>6.8</v>
      </c>
      <c r="V31" s="17">
        <f>[27]Dezembro!$K$25</f>
        <v>9.3999999999999968</v>
      </c>
      <c r="W31" s="17">
        <f>[27]Dezembro!$K$26</f>
        <v>8.6</v>
      </c>
      <c r="X31" s="17">
        <f>[27]Dezembro!$K$27</f>
        <v>3.6</v>
      </c>
      <c r="Y31" s="17">
        <f>[27]Dezembro!$K$28</f>
        <v>0.2</v>
      </c>
      <c r="Z31" s="17">
        <f>[27]Dezembro!$K$29</f>
        <v>5</v>
      </c>
      <c r="AA31" s="17">
        <f>[27]Dezembro!$K$30</f>
        <v>0</v>
      </c>
      <c r="AB31" s="17">
        <f>[27]Dezembro!$K$31</f>
        <v>0</v>
      </c>
      <c r="AC31" s="17">
        <f>[27]Dezembro!$K$32</f>
        <v>8.6</v>
      </c>
      <c r="AD31" s="17">
        <f>[27]Dezembro!$K$33</f>
        <v>0</v>
      </c>
      <c r="AE31" s="17">
        <f>[27]Dezembro!$K$34</f>
        <v>0.2</v>
      </c>
      <c r="AF31" s="17">
        <f>[27]Dezembro!$K$35</f>
        <v>0</v>
      </c>
      <c r="AG31" s="36">
        <f t="shared" ref="AG31" si="14">SUM(B31:AF31)</f>
        <v>107.79999999999998</v>
      </c>
      <c r="AH31" s="38">
        <f>MAX(B31:AF31)</f>
        <v>41.6</v>
      </c>
      <c r="AI31" s="28">
        <f t="shared" si="2"/>
        <v>15</v>
      </c>
    </row>
    <row r="32" spans="1:35" ht="17.100000000000001" customHeight="1" x14ac:dyDescent="0.2">
      <c r="A32" s="13" t="s">
        <v>19</v>
      </c>
      <c r="B32" s="15">
        <f>[28]Dezembro!$K$5</f>
        <v>12</v>
      </c>
      <c r="C32" s="15">
        <f>[28]Dezembro!$K$6</f>
        <v>0</v>
      </c>
      <c r="D32" s="15">
        <f>[28]Dezembro!$K$7</f>
        <v>0</v>
      </c>
      <c r="E32" s="15">
        <f>[28]Dezembro!$K$8</f>
        <v>2.8</v>
      </c>
      <c r="F32" s="15">
        <f>[28]Dezembro!$K$9</f>
        <v>23.8</v>
      </c>
      <c r="G32" s="15">
        <f>[28]Dezembro!$K$10</f>
        <v>0.2</v>
      </c>
      <c r="H32" s="15">
        <f>[28]Dezembro!$K$11</f>
        <v>0</v>
      </c>
      <c r="I32" s="15">
        <f>[28]Dezembro!$K$12</f>
        <v>0</v>
      </c>
      <c r="J32" s="15">
        <f>[28]Dezembro!$K$13</f>
        <v>0</v>
      </c>
      <c r="K32" s="15">
        <f>[28]Dezembro!$K$14</f>
        <v>6.8</v>
      </c>
      <c r="L32" s="15">
        <f>[28]Dezembro!$K$15</f>
        <v>0.2</v>
      </c>
      <c r="M32" s="15">
        <f>[28]Dezembro!$K$16</f>
        <v>3</v>
      </c>
      <c r="N32" s="15">
        <f>[28]Dezembro!$K$17</f>
        <v>0</v>
      </c>
      <c r="O32" s="15">
        <f>[28]Dezembro!$K$18</f>
        <v>0</v>
      </c>
      <c r="P32" s="15">
        <f>[28]Dezembro!$K$19</f>
        <v>0.4</v>
      </c>
      <c r="Q32" s="15">
        <f>[28]Dezembro!$K$20</f>
        <v>0.2</v>
      </c>
      <c r="R32" s="15">
        <f>[28]Dezembro!$K$21</f>
        <v>0</v>
      </c>
      <c r="S32" s="15">
        <f>[28]Dezembro!$K$22</f>
        <v>0.8</v>
      </c>
      <c r="T32" s="15">
        <f>[28]Dezembro!$K$23</f>
        <v>0</v>
      </c>
      <c r="U32" s="15">
        <f>[28]Dezembro!$K$24</f>
        <v>25.599999999999998</v>
      </c>
      <c r="V32" s="15">
        <f>[28]Dezembro!$K$25</f>
        <v>0.4</v>
      </c>
      <c r="W32" s="15">
        <f>[28]Dezembro!$K$26</f>
        <v>0</v>
      </c>
      <c r="X32" s="15">
        <f>[28]Dezembro!$K$27</f>
        <v>14.6</v>
      </c>
      <c r="Y32" s="15">
        <f>[28]Dezembro!$K$28</f>
        <v>0.2</v>
      </c>
      <c r="Z32" s="15">
        <f>[28]Dezembro!$K$29</f>
        <v>0</v>
      </c>
      <c r="AA32" s="15">
        <f>[28]Dezembro!$K$30</f>
        <v>3.2</v>
      </c>
      <c r="AB32" s="15">
        <f>[28]Dezembro!$K$31</f>
        <v>0</v>
      </c>
      <c r="AC32" s="15">
        <f>[28]Dezembro!$K$32</f>
        <v>17.399999999999999</v>
      </c>
      <c r="AD32" s="15">
        <f>[28]Dezembro!$K$33</f>
        <v>19.8</v>
      </c>
      <c r="AE32" s="15">
        <f>[28]Dezembro!$K$34</f>
        <v>53.000000000000007</v>
      </c>
      <c r="AF32" s="15">
        <f>[28]Dezembro!$K$35</f>
        <v>9.3999999999999986</v>
      </c>
      <c r="AG32" s="36">
        <f t="shared" si="10"/>
        <v>193.8</v>
      </c>
      <c r="AH32" s="38">
        <f t="shared" si="11"/>
        <v>53.000000000000007</v>
      </c>
      <c r="AI32" s="28">
        <f>COUNTIF(B32:AF32,"=0,0")</f>
        <v>12</v>
      </c>
    </row>
    <row r="33" spans="1:35" s="5" customFormat="1" ht="17.100000000000001" customHeight="1" x14ac:dyDescent="0.2">
      <c r="A33" s="32" t="s">
        <v>32</v>
      </c>
      <c r="B33" s="33">
        <f t="shared" ref="B33:AH33" si="15">MAX(B5:B32)</f>
        <v>35.400000000000006</v>
      </c>
      <c r="C33" s="33">
        <f t="shared" si="15"/>
        <v>45.000000000000007</v>
      </c>
      <c r="D33" s="33">
        <f t="shared" si="15"/>
        <v>23.6</v>
      </c>
      <c r="E33" s="33">
        <f t="shared" si="15"/>
        <v>67.8</v>
      </c>
      <c r="F33" s="33">
        <f t="shared" si="15"/>
        <v>68.400000000000006</v>
      </c>
      <c r="G33" s="33">
        <f t="shared" si="15"/>
        <v>41.6</v>
      </c>
      <c r="H33" s="33">
        <f t="shared" si="15"/>
        <v>25.799999999999997</v>
      </c>
      <c r="I33" s="33">
        <f t="shared" si="15"/>
        <v>30.2</v>
      </c>
      <c r="J33" s="33">
        <f t="shared" si="15"/>
        <v>3</v>
      </c>
      <c r="K33" s="33">
        <f t="shared" si="15"/>
        <v>93.999999999999986</v>
      </c>
      <c r="L33" s="33">
        <f t="shared" si="15"/>
        <v>31.999999999999996</v>
      </c>
      <c r="M33" s="33">
        <f t="shared" si="15"/>
        <v>74.600000000000023</v>
      </c>
      <c r="N33" s="33">
        <f t="shared" si="15"/>
        <v>22.599999999999998</v>
      </c>
      <c r="O33" s="33">
        <f t="shared" si="15"/>
        <v>12.4</v>
      </c>
      <c r="P33" s="33">
        <f t="shared" si="15"/>
        <v>43.8</v>
      </c>
      <c r="Q33" s="33">
        <f t="shared" si="15"/>
        <v>14.600000000000001</v>
      </c>
      <c r="R33" s="33">
        <f t="shared" si="15"/>
        <v>11</v>
      </c>
      <c r="S33" s="33">
        <f t="shared" si="15"/>
        <v>11</v>
      </c>
      <c r="T33" s="33">
        <f t="shared" si="15"/>
        <v>48.6</v>
      </c>
      <c r="U33" s="33">
        <f t="shared" si="15"/>
        <v>33.800000000000004</v>
      </c>
      <c r="V33" s="33">
        <f t="shared" si="15"/>
        <v>13.4</v>
      </c>
      <c r="W33" s="33">
        <f t="shared" si="15"/>
        <v>9.8000000000000007</v>
      </c>
      <c r="X33" s="33">
        <f t="shared" si="15"/>
        <v>19.799999999999997</v>
      </c>
      <c r="Y33" s="33">
        <f t="shared" si="15"/>
        <v>28.4</v>
      </c>
      <c r="Z33" s="33">
        <f t="shared" si="15"/>
        <v>65.8</v>
      </c>
      <c r="AA33" s="33">
        <f t="shared" si="15"/>
        <v>34.200000000000003</v>
      </c>
      <c r="AB33" s="33">
        <f t="shared" si="15"/>
        <v>18.2</v>
      </c>
      <c r="AC33" s="33">
        <f t="shared" si="15"/>
        <v>52.8</v>
      </c>
      <c r="AD33" s="33">
        <f t="shared" si="15"/>
        <v>42.599999999999994</v>
      </c>
      <c r="AE33" s="33">
        <f t="shared" si="15"/>
        <v>55.000000000000007</v>
      </c>
      <c r="AF33" s="33">
        <f t="shared" si="15"/>
        <v>38.400000000000006</v>
      </c>
      <c r="AG33" s="35">
        <f t="shared" si="15"/>
        <v>379.8</v>
      </c>
      <c r="AH33" s="37">
        <f t="shared" si="15"/>
        <v>93.999999999999986</v>
      </c>
      <c r="AI33" s="23"/>
    </row>
    <row r="34" spans="1:35" s="10" customFormat="1" ht="13.5" thickBot="1" x14ac:dyDescent="0.25">
      <c r="A34" s="123" t="s">
        <v>35</v>
      </c>
      <c r="B34" s="124">
        <f t="shared" ref="B34:AG34" si="16">SUM(B5:B32)</f>
        <v>60.600000000000009</v>
      </c>
      <c r="C34" s="124">
        <f t="shared" si="16"/>
        <v>148.60000000000002</v>
      </c>
      <c r="D34" s="124">
        <f t="shared" si="16"/>
        <v>102.6</v>
      </c>
      <c r="E34" s="124">
        <f t="shared" si="16"/>
        <v>370</v>
      </c>
      <c r="F34" s="124">
        <f t="shared" si="16"/>
        <v>562.19999999999982</v>
      </c>
      <c r="G34" s="124">
        <f t="shared" si="16"/>
        <v>151.79999999999998</v>
      </c>
      <c r="H34" s="124">
        <f t="shared" si="16"/>
        <v>44.79999999999999</v>
      </c>
      <c r="I34" s="124">
        <f t="shared" si="16"/>
        <v>89.600000000000009</v>
      </c>
      <c r="J34" s="124">
        <f t="shared" si="16"/>
        <v>8.6</v>
      </c>
      <c r="K34" s="124">
        <f t="shared" si="16"/>
        <v>467</v>
      </c>
      <c r="L34" s="124">
        <f t="shared" si="16"/>
        <v>132</v>
      </c>
      <c r="M34" s="124">
        <f t="shared" si="16"/>
        <v>542.59999999999991</v>
      </c>
      <c r="N34" s="124">
        <f t="shared" si="16"/>
        <v>64.40000000000002</v>
      </c>
      <c r="O34" s="124">
        <f t="shared" si="16"/>
        <v>37.599999999999994</v>
      </c>
      <c r="P34" s="124">
        <f t="shared" si="16"/>
        <v>297</v>
      </c>
      <c r="Q34" s="124">
        <f t="shared" si="16"/>
        <v>40.000000000000014</v>
      </c>
      <c r="R34" s="124">
        <f t="shared" si="16"/>
        <v>25</v>
      </c>
      <c r="S34" s="124">
        <f t="shared" si="16"/>
        <v>22.999999999999996</v>
      </c>
      <c r="T34" s="124">
        <f t="shared" si="16"/>
        <v>248.60000000000005</v>
      </c>
      <c r="U34" s="124">
        <f t="shared" si="16"/>
        <v>188.79999999999995</v>
      </c>
      <c r="V34" s="124">
        <f t="shared" si="16"/>
        <v>43.800000000000004</v>
      </c>
      <c r="W34" s="124">
        <f t="shared" si="16"/>
        <v>31.799999999999997</v>
      </c>
      <c r="X34" s="124">
        <f t="shared" si="16"/>
        <v>52.6</v>
      </c>
      <c r="Y34" s="124">
        <f t="shared" si="16"/>
        <v>93.8</v>
      </c>
      <c r="Z34" s="124">
        <f t="shared" si="16"/>
        <v>122</v>
      </c>
      <c r="AA34" s="124">
        <f t="shared" si="16"/>
        <v>79.599999999999994</v>
      </c>
      <c r="AB34" s="124">
        <f t="shared" si="16"/>
        <v>90.2</v>
      </c>
      <c r="AC34" s="124">
        <f t="shared" si="16"/>
        <v>214.19999999999996</v>
      </c>
      <c r="AD34" s="124">
        <f t="shared" si="16"/>
        <v>272.39999999999998</v>
      </c>
      <c r="AE34" s="124">
        <f t="shared" si="16"/>
        <v>271.39999999999998</v>
      </c>
      <c r="AF34" s="124">
        <f t="shared" si="16"/>
        <v>113.60000000000002</v>
      </c>
      <c r="AG34" s="66">
        <f t="shared" si="16"/>
        <v>4990.2000000000007</v>
      </c>
      <c r="AH34" s="125"/>
      <c r="AI34" s="126"/>
    </row>
    <row r="35" spans="1:35" x14ac:dyDescent="0.2">
      <c r="A35" s="81"/>
      <c r="B35" s="68"/>
      <c r="C35" s="68"/>
      <c r="D35" s="68" t="s">
        <v>64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90"/>
      <c r="AH35" s="127"/>
      <c r="AI35" s="128"/>
    </row>
    <row r="36" spans="1:35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 t="s">
        <v>52</v>
      </c>
      <c r="O36" s="72"/>
      <c r="P36" s="72"/>
      <c r="Q36" s="72"/>
      <c r="R36" s="72"/>
      <c r="S36" s="72"/>
      <c r="T36" s="72"/>
      <c r="U36" s="72"/>
      <c r="V36" s="72"/>
      <c r="W36" s="72"/>
      <c r="X36" s="72" t="s">
        <v>58</v>
      </c>
      <c r="Y36" s="72"/>
      <c r="Z36" s="72"/>
      <c r="AA36" s="72"/>
      <c r="AB36" s="72"/>
      <c r="AC36" s="72"/>
      <c r="AD36" s="72"/>
      <c r="AE36" s="72"/>
      <c r="AF36" s="72"/>
      <c r="AG36" s="85"/>
      <c r="AH36" s="129"/>
      <c r="AI36" s="130"/>
    </row>
    <row r="37" spans="1:35" ht="13.5" thickBot="1" x14ac:dyDescent="0.25">
      <c r="A37" s="93"/>
      <c r="B37" s="87"/>
      <c r="C37" s="87" t="s">
        <v>65</v>
      </c>
      <c r="D37" s="87"/>
      <c r="E37" s="87"/>
      <c r="F37" s="87"/>
      <c r="G37" s="87"/>
      <c r="H37" s="77"/>
      <c r="I37" s="77"/>
      <c r="J37" s="77"/>
      <c r="K37" s="88"/>
      <c r="L37" s="88"/>
      <c r="M37" s="88"/>
      <c r="N37" s="88" t="s">
        <v>53</v>
      </c>
      <c r="O37" s="88"/>
      <c r="P37" s="88"/>
      <c r="Q37" s="88"/>
      <c r="R37" s="77"/>
      <c r="S37" s="77"/>
      <c r="T37" s="77"/>
      <c r="U37" s="77"/>
      <c r="V37" s="77"/>
      <c r="W37" s="77"/>
      <c r="X37" s="78" t="s">
        <v>59</v>
      </c>
      <c r="Y37" s="78"/>
      <c r="Z37" s="78"/>
      <c r="AA37" s="88"/>
      <c r="AB37" s="77"/>
      <c r="AC37" s="77"/>
      <c r="AD37" s="77"/>
      <c r="AE37" s="77"/>
      <c r="AF37" s="77"/>
      <c r="AG37" s="88"/>
      <c r="AH37" s="131"/>
      <c r="AI37" s="132"/>
    </row>
    <row r="38" spans="1:35" x14ac:dyDescent="0.2">
      <c r="AH38" s="25" t="s">
        <v>51</v>
      </c>
    </row>
    <row r="40" spans="1:35" x14ac:dyDescent="0.2">
      <c r="I40" s="2" t="s">
        <v>51</v>
      </c>
      <c r="X40" s="2" t="s">
        <v>51</v>
      </c>
    </row>
    <row r="41" spans="1:35" x14ac:dyDescent="0.2">
      <c r="E41" s="2" t="s">
        <v>51</v>
      </c>
      <c r="G41" s="2" t="s">
        <v>51</v>
      </c>
    </row>
    <row r="46" spans="1:35" x14ac:dyDescent="0.2">
      <c r="V46" s="2" t="s">
        <v>51</v>
      </c>
    </row>
    <row r="47" spans="1:35" x14ac:dyDescent="0.2">
      <c r="G47" s="2" t="s">
        <v>51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zoomScale="90" zoomScaleNormal="90" workbookViewId="0">
      <selection activeCell="B10" sqref="B10"/>
    </sheetView>
  </sheetViews>
  <sheetFormatPr defaultRowHeight="12.75" x14ac:dyDescent="0.2"/>
  <cols>
    <col min="1" max="1" width="18.710937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1" customWidth="1"/>
  </cols>
  <sheetData>
    <row r="1" spans="1:34" ht="20.100000000000001" customHeight="1" x14ac:dyDescent="0.2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4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4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40</v>
      </c>
      <c r="AH3" s="39" t="s">
        <v>39</v>
      </c>
    </row>
    <row r="4" spans="1:34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  <c r="AH4" s="39" t="s">
        <v>38</v>
      </c>
    </row>
    <row r="5" spans="1:34" s="5" customFormat="1" ht="20.100000000000001" customHeight="1" x14ac:dyDescent="0.2">
      <c r="A5" s="13" t="s">
        <v>46</v>
      </c>
      <c r="B5" s="14">
        <f>[1]Dezembro!$C$5</f>
        <v>34.1</v>
      </c>
      <c r="C5" s="14">
        <f>[1]Dezembro!$C$6</f>
        <v>29.1</v>
      </c>
      <c r="D5" s="14">
        <f>[1]Dezembro!$C$7</f>
        <v>35.6</v>
      </c>
      <c r="E5" s="14">
        <f>[1]Dezembro!$C$8</f>
        <v>36.799999999999997</v>
      </c>
      <c r="F5" s="14">
        <f>[1]Dezembro!$C$9</f>
        <v>34.5</v>
      </c>
      <c r="G5" s="14">
        <f>[1]Dezembro!$C$10</f>
        <v>29.3</v>
      </c>
      <c r="H5" s="14">
        <f>[1]Dezembro!$C$11</f>
        <v>33.1</v>
      </c>
      <c r="I5" s="14">
        <f>[1]Dezembro!$C$12</f>
        <v>35.6</v>
      </c>
      <c r="J5" s="14">
        <f>[1]Dezembro!$C$13</f>
        <v>35.9</v>
      </c>
      <c r="K5" s="14">
        <f>[1]Dezembro!$C$14</f>
        <v>28.6</v>
      </c>
      <c r="L5" s="14">
        <f>[1]Dezembro!$C$15</f>
        <v>31.3</v>
      </c>
      <c r="M5" s="14">
        <f>[1]Dezembro!$C$16</f>
        <v>28.7</v>
      </c>
      <c r="N5" s="14">
        <f>[1]Dezembro!$C$17</f>
        <v>32.700000000000003</v>
      </c>
      <c r="O5" s="14">
        <f>[1]Dezembro!$C$18</f>
        <v>35.799999999999997</v>
      </c>
      <c r="P5" s="14">
        <f>[1]Dezembro!$C$19</f>
        <v>26</v>
      </c>
      <c r="Q5" s="14">
        <f>[1]Dezembro!$C$20</f>
        <v>30.3</v>
      </c>
      <c r="R5" s="14">
        <f>[1]Dezembro!$C$21</f>
        <v>33.6</v>
      </c>
      <c r="S5" s="14">
        <f>[1]Dezembro!$C$22</f>
        <v>36.4</v>
      </c>
      <c r="T5" s="14">
        <f>[1]Dezembro!$C$23</f>
        <v>36.700000000000003</v>
      </c>
      <c r="U5" s="14">
        <f>[1]Dezembro!$C$24</f>
        <v>34.299999999999997</v>
      </c>
      <c r="V5" s="14">
        <f>[1]Dezembro!$C$25</f>
        <v>33.1</v>
      </c>
      <c r="W5" s="14">
        <f>[1]Dezembro!$C$26</f>
        <v>34.200000000000003</v>
      </c>
      <c r="X5" s="14">
        <f>[1]Dezembro!$C$27</f>
        <v>35.1</v>
      </c>
      <c r="Y5" s="14">
        <f>[1]Dezembro!$C$28</f>
        <v>36.6</v>
      </c>
      <c r="Z5" s="14">
        <f>[1]Dezembro!$C$29</f>
        <v>36.4</v>
      </c>
      <c r="AA5" s="14">
        <f>[1]Dezembro!$C$30</f>
        <v>33.4</v>
      </c>
      <c r="AB5" s="14">
        <f>[1]Dezembro!$C$31</f>
        <v>33.200000000000003</v>
      </c>
      <c r="AC5" s="14">
        <f>[1]Dezembro!$C$32</f>
        <v>35.700000000000003</v>
      </c>
      <c r="AD5" s="14">
        <f>[1]Dezembro!$C$33</f>
        <v>31.9</v>
      </c>
      <c r="AE5" s="14">
        <f>[1]Dezembro!$C$34</f>
        <v>32.4</v>
      </c>
      <c r="AF5" s="14">
        <f>[1]Dezembro!$C$35</f>
        <v>31.6</v>
      </c>
      <c r="AG5" s="35">
        <f>MAX(B5:AF5)</f>
        <v>36.799999999999997</v>
      </c>
      <c r="AH5" s="40">
        <f>AVERAGE(B5:AF5)</f>
        <v>33.29032258064516</v>
      </c>
    </row>
    <row r="6" spans="1:34" ht="17.100000000000001" customHeight="1" x14ac:dyDescent="0.2">
      <c r="A6" s="13" t="s">
        <v>0</v>
      </c>
      <c r="B6" s="15">
        <f>[2]Dezembro!$C$5</f>
        <v>30.3</v>
      </c>
      <c r="C6" s="15">
        <f>[2]Dezembro!$C$6</f>
        <v>26.7</v>
      </c>
      <c r="D6" s="15" t="str">
        <f>[2]Dezembro!$C$7</f>
        <v>*</v>
      </c>
      <c r="E6" s="15" t="str">
        <f>[2]Dezembro!$C$8</f>
        <v>*</v>
      </c>
      <c r="F6" s="15" t="str">
        <f>[2]Dezembro!$C$9</f>
        <v>*</v>
      </c>
      <c r="G6" s="15" t="str">
        <f>[2]Dezembro!$C$10</f>
        <v>*</v>
      </c>
      <c r="H6" s="15" t="str">
        <f>[2]Dezembro!$C$11</f>
        <v>*</v>
      </c>
      <c r="I6" s="15" t="str">
        <f>[2]Dezembro!$C$12</f>
        <v>*</v>
      </c>
      <c r="J6" s="15" t="str">
        <f>[2]Dezembro!$C$13</f>
        <v>*</v>
      </c>
      <c r="K6" s="15" t="str">
        <f>[2]Dezembro!$C$14</f>
        <v>*</v>
      </c>
      <c r="L6" s="15" t="str">
        <f>[2]Dezembro!$C$15</f>
        <v>*</v>
      </c>
      <c r="M6" s="15" t="str">
        <f>[2]Dezembro!$C$16</f>
        <v>*</v>
      </c>
      <c r="N6" s="15" t="str">
        <f>[2]Dezembro!$C$17</f>
        <v>*</v>
      </c>
      <c r="O6" s="15" t="str">
        <f>[2]Dezembro!$C$18</f>
        <v>*</v>
      </c>
      <c r="P6" s="15" t="str">
        <f>[2]Dezembro!$C$19</f>
        <v>*</v>
      </c>
      <c r="Q6" s="15" t="str">
        <f>[2]Dezembro!$C$20</f>
        <v>*</v>
      </c>
      <c r="R6" s="15" t="str">
        <f>[2]Dezembro!$C$21</f>
        <v>*</v>
      </c>
      <c r="S6" s="15" t="str">
        <f>[2]Dezembro!$C$22</f>
        <v>*</v>
      </c>
      <c r="T6" s="15" t="str">
        <f>[2]Dezembro!$C$23</f>
        <v>*</v>
      </c>
      <c r="U6" s="15" t="str">
        <f>[2]Dezembro!$C$24</f>
        <v>*</v>
      </c>
      <c r="V6" s="15" t="str">
        <f>[2]Dezembro!$C$25</f>
        <v>*</v>
      </c>
      <c r="W6" s="15" t="str">
        <f>[2]Dezembro!$C$26</f>
        <v>*</v>
      </c>
      <c r="X6" s="15" t="str">
        <f>[2]Dezembro!$C$27</f>
        <v>*</v>
      </c>
      <c r="Y6" s="15" t="str">
        <f>[2]Dezembro!$C$28</f>
        <v>*</v>
      </c>
      <c r="Z6" s="15" t="str">
        <f>[2]Dezembro!$C$29</f>
        <v>*</v>
      </c>
      <c r="AA6" s="15" t="str">
        <f>[2]Dezembro!$C$30</f>
        <v>*</v>
      </c>
      <c r="AB6" s="15" t="str">
        <f>[2]Dezembro!$C$31</f>
        <v>*</v>
      </c>
      <c r="AC6" s="15" t="str">
        <f>[2]Dezembro!$C$32</f>
        <v>*</v>
      </c>
      <c r="AD6" s="15" t="str">
        <f>[2]Dezembro!$C$33</f>
        <v>*</v>
      </c>
      <c r="AE6" s="15" t="str">
        <f>[2]Dezembro!$C$34</f>
        <v>*</v>
      </c>
      <c r="AF6" s="15" t="str">
        <f>[2]Dezembro!$C$35</f>
        <v>*</v>
      </c>
      <c r="AG6" s="36">
        <f t="shared" ref="AG6:AG16" si="1">MAX(B6:AF6)</f>
        <v>30.3</v>
      </c>
      <c r="AH6" s="38">
        <f t="shared" ref="AH6:AH16" si="2">AVERAGE(B6:AF6)</f>
        <v>28.5</v>
      </c>
    </row>
    <row r="7" spans="1:34" ht="17.100000000000001" customHeight="1" x14ac:dyDescent="0.2">
      <c r="A7" s="13" t="s">
        <v>1</v>
      </c>
      <c r="B7" s="15">
        <f>[3]Dezembro!$C$5</f>
        <v>35.700000000000003</v>
      </c>
      <c r="C7" s="15">
        <f>[3]Dezembro!$C$6</f>
        <v>33</v>
      </c>
      <c r="D7" s="15">
        <f>[3]Dezembro!$C$7</f>
        <v>33</v>
      </c>
      <c r="E7" s="15">
        <f>[3]Dezembro!$C$8</f>
        <v>35.6</v>
      </c>
      <c r="F7" s="15">
        <f>[3]Dezembro!$C$9</f>
        <v>28.8</v>
      </c>
      <c r="G7" s="15">
        <f>[3]Dezembro!$C$10</f>
        <v>29.7</v>
      </c>
      <c r="H7" s="15">
        <f>[3]Dezembro!$C$11</f>
        <v>31.6</v>
      </c>
      <c r="I7" s="15">
        <f>[3]Dezembro!$C$12</f>
        <v>35</v>
      </c>
      <c r="J7" s="15">
        <f>[3]Dezembro!$C$13</f>
        <v>34</v>
      </c>
      <c r="K7" s="15">
        <f>[3]Dezembro!$C$14</f>
        <v>32.1</v>
      </c>
      <c r="L7" s="15">
        <f>[3]Dezembro!$C$15</f>
        <v>34.700000000000003</v>
      </c>
      <c r="M7" s="15">
        <f>[3]Dezembro!$C$16</f>
        <v>34.1</v>
      </c>
      <c r="N7" s="15">
        <f>[3]Dezembro!$C$17</f>
        <v>35.4</v>
      </c>
      <c r="O7" s="15">
        <f>[3]Dezembro!$C$18</f>
        <v>35.299999999999997</v>
      </c>
      <c r="P7" s="15">
        <f>[3]Dezembro!$C$19</f>
        <v>30.4</v>
      </c>
      <c r="Q7" s="15">
        <f>[3]Dezembro!$C$20</f>
        <v>35.799999999999997</v>
      </c>
      <c r="R7" s="15">
        <f>[3]Dezembro!$C$21</f>
        <v>35.9</v>
      </c>
      <c r="S7" s="15">
        <f>[3]Dezembro!$C$22</f>
        <v>36.200000000000003</v>
      </c>
      <c r="T7" s="15">
        <f>[3]Dezembro!$C$23</f>
        <v>34.700000000000003</v>
      </c>
      <c r="U7" s="15">
        <f>[3]Dezembro!$C$24</f>
        <v>32</v>
      </c>
      <c r="V7" s="15">
        <f>[3]Dezembro!$C$25</f>
        <v>35.299999999999997</v>
      </c>
      <c r="W7" s="15">
        <f>[3]Dezembro!$C$26</f>
        <v>35</v>
      </c>
      <c r="X7" s="15">
        <f>[3]Dezembro!$C$27</f>
        <v>35.6</v>
      </c>
      <c r="Y7" s="15">
        <f>[3]Dezembro!$C$28</f>
        <v>36.6</v>
      </c>
      <c r="Z7" s="15">
        <f>[3]Dezembro!$C$29</f>
        <v>35.200000000000003</v>
      </c>
      <c r="AA7" s="15">
        <f>[3]Dezembro!$C$30</f>
        <v>33.6</v>
      </c>
      <c r="AB7" s="15">
        <f>[3]Dezembro!$C$31</f>
        <v>35.1</v>
      </c>
      <c r="AC7" s="15">
        <f>[3]Dezembro!$C$32</f>
        <v>35.700000000000003</v>
      </c>
      <c r="AD7" s="15">
        <f>[3]Dezembro!$C$33</f>
        <v>35.4</v>
      </c>
      <c r="AE7" s="15">
        <f>[3]Dezembro!$C$34</f>
        <v>29.1</v>
      </c>
      <c r="AF7" s="15">
        <f>[3]Dezembro!$C$35</f>
        <v>35</v>
      </c>
      <c r="AG7" s="36">
        <f t="shared" si="1"/>
        <v>36.6</v>
      </c>
      <c r="AH7" s="38">
        <f t="shared" si="2"/>
        <v>34.019354838709681</v>
      </c>
    </row>
    <row r="8" spans="1:34" ht="17.100000000000001" customHeight="1" x14ac:dyDescent="0.2">
      <c r="A8" s="13" t="s">
        <v>54</v>
      </c>
      <c r="B8" s="15">
        <f>[4]Dezembro!$C$5</f>
        <v>30.4</v>
      </c>
      <c r="C8" s="15">
        <f>[4]Dezembro!$C$6</f>
        <v>31.8</v>
      </c>
      <c r="D8" s="15">
        <f>[4]Dezembro!$C$7</f>
        <v>29.2</v>
      </c>
      <c r="E8" s="15">
        <f>[4]Dezembro!$C$8</f>
        <v>34.9</v>
      </c>
      <c r="F8" s="15">
        <f>[4]Dezembro!$C$9</f>
        <v>28.2</v>
      </c>
      <c r="G8" s="15">
        <f>[4]Dezembro!$C$10</f>
        <v>29</v>
      </c>
      <c r="H8" s="15">
        <f>[4]Dezembro!$C$11</f>
        <v>32.9</v>
      </c>
      <c r="I8" s="15">
        <f>[4]Dezembro!$C$12</f>
        <v>33.5</v>
      </c>
      <c r="J8" s="15">
        <f>[4]Dezembro!$C$13</f>
        <v>33.5</v>
      </c>
      <c r="K8" s="15">
        <f>[4]Dezembro!$C$14</f>
        <v>29</v>
      </c>
      <c r="L8" s="15">
        <f>[4]Dezembro!$C$15</f>
        <v>26.1</v>
      </c>
      <c r="M8" s="15">
        <f>[4]Dezembro!$C$16</f>
        <v>24.7</v>
      </c>
      <c r="N8" s="15">
        <f>[4]Dezembro!$C$17</f>
        <v>33.6</v>
      </c>
      <c r="O8" s="15">
        <f>[4]Dezembro!$C$18</f>
        <v>35.1</v>
      </c>
      <c r="P8" s="15">
        <f>[4]Dezembro!$C$19</f>
        <v>29.7</v>
      </c>
      <c r="Q8" s="15">
        <f>[4]Dezembro!$C$20</f>
        <v>32.1</v>
      </c>
      <c r="R8" s="15">
        <f>[4]Dezembro!$C$21</f>
        <v>34.799999999999997</v>
      </c>
      <c r="S8" s="15">
        <f>[4]Dezembro!$C$22</f>
        <v>35.700000000000003</v>
      </c>
      <c r="T8" s="15">
        <f>[4]Dezembro!$C$23</f>
        <v>33.9</v>
      </c>
      <c r="U8" s="15">
        <f>[4]Dezembro!$C$24</f>
        <v>30.3</v>
      </c>
      <c r="V8" s="15">
        <f>[4]Dezembro!$C$25</f>
        <v>32.799999999999997</v>
      </c>
      <c r="W8" s="15">
        <f>[4]Dezembro!$C$26</f>
        <v>34.200000000000003</v>
      </c>
      <c r="X8" s="15">
        <f>[4]Dezembro!$C$27</f>
        <v>34.799999999999997</v>
      </c>
      <c r="Y8" s="15">
        <f>[4]Dezembro!$C$28</f>
        <v>32.6</v>
      </c>
      <c r="Z8" s="15">
        <f>[4]Dezembro!$C$29</f>
        <v>33.700000000000003</v>
      </c>
      <c r="AA8" s="15">
        <f>[4]Dezembro!$C$30</f>
        <v>30.7</v>
      </c>
      <c r="AB8" s="15" t="str">
        <f>[4]Dezembro!$C$31</f>
        <v>*</v>
      </c>
      <c r="AC8" s="15" t="str">
        <f>[4]Dezembro!$C$32</f>
        <v>*</v>
      </c>
      <c r="AD8" s="15" t="str">
        <f>[4]Dezembro!$C$33</f>
        <v>*</v>
      </c>
      <c r="AE8" s="15" t="str">
        <f>[4]Dezembro!$C$34</f>
        <v>*</v>
      </c>
      <c r="AF8" s="15" t="str">
        <f>[4]Dezembro!$C$35</f>
        <v>*</v>
      </c>
      <c r="AG8" s="36">
        <f t="shared" ref="AG8" si="3">MAX(B8:AF8)</f>
        <v>35.700000000000003</v>
      </c>
      <c r="AH8" s="38">
        <f t="shared" ref="AH8" si="4">AVERAGE(B8:AF8)</f>
        <v>31.815384615384616</v>
      </c>
    </row>
    <row r="9" spans="1:34" ht="17.100000000000001" customHeight="1" x14ac:dyDescent="0.2">
      <c r="A9" s="13" t="s">
        <v>47</v>
      </c>
      <c r="B9" s="15">
        <f>[5]Dezembro!$C$5</f>
        <v>34</v>
      </c>
      <c r="C9" s="15">
        <f>[5]Dezembro!$C$6</f>
        <v>32.4</v>
      </c>
      <c r="D9" s="15">
        <f>[5]Dezembro!$C$7</f>
        <v>32.1</v>
      </c>
      <c r="E9" s="15">
        <f>[5]Dezembro!$C$8</f>
        <v>33.5</v>
      </c>
      <c r="F9" s="15">
        <f>[5]Dezembro!$C$9</f>
        <v>22.1</v>
      </c>
      <c r="G9" s="15">
        <f>[5]Dezembro!$C$10</f>
        <v>30.5</v>
      </c>
      <c r="H9" s="15">
        <f>[5]Dezembro!$C$11</f>
        <v>32.6</v>
      </c>
      <c r="I9" s="15">
        <f>[5]Dezembro!$C$12</f>
        <v>35</v>
      </c>
      <c r="J9" s="15">
        <f>[5]Dezembro!$C$13</f>
        <v>35.1</v>
      </c>
      <c r="K9" s="15">
        <f>[5]Dezembro!$C$14</f>
        <v>29.3</v>
      </c>
      <c r="L9" s="15">
        <f>[5]Dezembro!$C$15</f>
        <v>34.4</v>
      </c>
      <c r="M9" s="15">
        <f>[5]Dezembro!$C$16</f>
        <v>28.7</v>
      </c>
      <c r="N9" s="15">
        <f>[5]Dezembro!$C$17</f>
        <v>35.299999999999997</v>
      </c>
      <c r="O9" s="15">
        <f>[5]Dezembro!$C$18</f>
        <v>35.700000000000003</v>
      </c>
      <c r="P9" s="15">
        <f>[5]Dezembro!$C$19</f>
        <v>30.6</v>
      </c>
      <c r="Q9" s="15">
        <f>[5]Dezembro!$C$20</f>
        <v>35.1</v>
      </c>
      <c r="R9" s="15">
        <f>[5]Dezembro!$C$21</f>
        <v>35.5</v>
      </c>
      <c r="S9" s="15">
        <f>[5]Dezembro!$C$22</f>
        <v>35.799999999999997</v>
      </c>
      <c r="T9" s="15">
        <f>[5]Dezembro!$C$23</f>
        <v>32.700000000000003</v>
      </c>
      <c r="U9" s="15">
        <f>[5]Dezembro!$C$24</f>
        <v>32.200000000000003</v>
      </c>
      <c r="V9" s="15">
        <f>[5]Dezembro!$C$25</f>
        <v>34.6</v>
      </c>
      <c r="W9" s="15">
        <f>[5]Dezembro!$C$26</f>
        <v>36.200000000000003</v>
      </c>
      <c r="X9" s="15">
        <f>[5]Dezembro!$C$27</f>
        <v>35</v>
      </c>
      <c r="Y9" s="15">
        <f>[5]Dezembro!$C$28</f>
        <v>34.799999999999997</v>
      </c>
      <c r="Z9" s="15">
        <f>[5]Dezembro!$C$29</f>
        <v>33.700000000000003</v>
      </c>
      <c r="AA9" s="15">
        <f>[5]Dezembro!$C$30</f>
        <v>34.200000000000003</v>
      </c>
      <c r="AB9" s="15">
        <f>[5]Dezembro!$C$31</f>
        <v>32.200000000000003</v>
      </c>
      <c r="AC9" s="15">
        <f>[5]Dezembro!$C$32</f>
        <v>34.700000000000003</v>
      </c>
      <c r="AD9" s="15">
        <f>[5]Dezembro!$C$33</f>
        <v>30.6</v>
      </c>
      <c r="AE9" s="15">
        <f>[5]Dezembro!$C$34</f>
        <v>31.3</v>
      </c>
      <c r="AF9" s="15">
        <f>[5]Dezembro!$C$35</f>
        <v>35.5</v>
      </c>
      <c r="AG9" s="36">
        <f t="shared" ref="AG9" si="5">MAX(B9:AF9)</f>
        <v>36.200000000000003</v>
      </c>
      <c r="AH9" s="38">
        <f t="shared" ref="AH9" si="6">AVERAGE(B9:AF9)</f>
        <v>33.07741935483871</v>
      </c>
    </row>
    <row r="10" spans="1:34" ht="17.100000000000001" customHeight="1" x14ac:dyDescent="0.2">
      <c r="A10" s="13" t="s">
        <v>2</v>
      </c>
      <c r="B10" s="15">
        <f>[6]Dezembro!$C$5</f>
        <v>33.9</v>
      </c>
      <c r="C10" s="15">
        <f>[6]Dezembro!$C$6</f>
        <v>28.4</v>
      </c>
      <c r="D10" s="15">
        <f>[6]Dezembro!$C$7</f>
        <v>32.9</v>
      </c>
      <c r="E10" s="15">
        <f>[6]Dezembro!$C$8</f>
        <v>33.799999999999997</v>
      </c>
      <c r="F10" s="15">
        <f>[6]Dezembro!$C$9</f>
        <v>28.2</v>
      </c>
      <c r="G10" s="15">
        <f>[6]Dezembro!$C$10</f>
        <v>25.7</v>
      </c>
      <c r="H10" s="15">
        <f>[6]Dezembro!$C$11</f>
        <v>29.3</v>
      </c>
      <c r="I10" s="15">
        <f>[6]Dezembro!$C$12</f>
        <v>32.4</v>
      </c>
      <c r="J10" s="15">
        <f>[6]Dezembro!$C$13</f>
        <v>31.6</v>
      </c>
      <c r="K10" s="15">
        <f>[6]Dezembro!$C$14</f>
        <v>28.1</v>
      </c>
      <c r="L10" s="15">
        <f>[6]Dezembro!$C$15</f>
        <v>32.700000000000003</v>
      </c>
      <c r="M10" s="15">
        <f>[6]Dezembro!$C$16</f>
        <v>30.6</v>
      </c>
      <c r="N10" s="15">
        <f>[6]Dezembro!$C$17</f>
        <v>32.9</v>
      </c>
      <c r="O10" s="15">
        <f>[6]Dezembro!$C$18</f>
        <v>32.5</v>
      </c>
      <c r="P10" s="15">
        <f>[6]Dezembro!$B$19</f>
        <v>24.875</v>
      </c>
      <c r="Q10" s="15">
        <f>[6]Dezembro!$C$20</f>
        <v>32.700000000000003</v>
      </c>
      <c r="R10" s="15">
        <f>[6]Dezembro!$C$21</f>
        <v>33.5</v>
      </c>
      <c r="S10" s="15">
        <f>[6]Dezembro!$C$22</f>
        <v>33.5</v>
      </c>
      <c r="T10" s="15">
        <f>[6]Dezembro!$C$23</f>
        <v>31.5</v>
      </c>
      <c r="U10" s="15">
        <f>[6]Dezembro!$C$24</f>
        <v>28.3</v>
      </c>
      <c r="V10" s="15">
        <f>[6]Dezembro!$C$25</f>
        <v>32.5</v>
      </c>
      <c r="W10" s="15">
        <f>[6]Dezembro!$C$26</f>
        <v>31.9</v>
      </c>
      <c r="X10" s="15">
        <f>[6]Dezembro!$C$27</f>
        <v>33.299999999999997</v>
      </c>
      <c r="Y10" s="15">
        <f>[6]Dezembro!$C$28</f>
        <v>33.4</v>
      </c>
      <c r="Z10" s="15">
        <f>[6]Dezembro!$C$29</f>
        <v>32.4</v>
      </c>
      <c r="AA10" s="15">
        <f>[6]Dezembro!$C$30</f>
        <v>31.6</v>
      </c>
      <c r="AB10" s="15">
        <f>[6]Dezembro!$C$31</f>
        <v>31.9</v>
      </c>
      <c r="AC10" s="15">
        <f>[6]Dezembro!$C$32</f>
        <v>30.3</v>
      </c>
      <c r="AD10" s="15">
        <f>[6]Dezembro!$C$33</f>
        <v>30.3</v>
      </c>
      <c r="AE10" s="15">
        <f>[6]Dezembro!$C$34</f>
        <v>28.1</v>
      </c>
      <c r="AF10" s="15">
        <f>[6]Dezembro!$C$35</f>
        <v>29.7</v>
      </c>
      <c r="AG10" s="36">
        <f t="shared" si="1"/>
        <v>33.9</v>
      </c>
      <c r="AH10" s="38">
        <f t="shared" si="2"/>
        <v>31.057258064516123</v>
      </c>
    </row>
    <row r="11" spans="1:34" ht="17.100000000000001" customHeight="1" x14ac:dyDescent="0.2">
      <c r="A11" s="13" t="s">
        <v>3</v>
      </c>
      <c r="B11" s="15">
        <f>[7]Dezembro!$C$5</f>
        <v>34.1</v>
      </c>
      <c r="C11" s="15">
        <f>[7]Dezembro!$C$6</f>
        <v>29</v>
      </c>
      <c r="D11" s="15">
        <f>[7]Dezembro!$C$7</f>
        <v>31.9</v>
      </c>
      <c r="E11" s="15">
        <f>[7]Dezembro!$C$8</f>
        <v>33.6</v>
      </c>
      <c r="F11" s="15">
        <f>[7]Dezembro!$C$9</f>
        <v>33.5</v>
      </c>
      <c r="G11" s="15">
        <f>[7]Dezembro!$C$10</f>
        <v>30.7</v>
      </c>
      <c r="H11" s="15">
        <f>[7]Dezembro!$C$11</f>
        <v>32.799999999999997</v>
      </c>
      <c r="I11" s="15">
        <f>[7]Dezembro!$C$12</f>
        <v>32.5</v>
      </c>
      <c r="J11" s="15">
        <f>[7]Dezembro!$C$13</f>
        <v>32.299999999999997</v>
      </c>
      <c r="K11" s="15">
        <f>[7]Dezembro!$C$14</f>
        <v>29.1</v>
      </c>
      <c r="L11" s="15">
        <f>[7]Dezembro!$C$15</f>
        <v>35</v>
      </c>
      <c r="M11" s="15">
        <f>[7]Dezembro!$C$16</f>
        <v>33.4</v>
      </c>
      <c r="N11" s="15">
        <f>[7]Dezembro!$C$17</f>
        <v>27.9</v>
      </c>
      <c r="O11" s="15">
        <f>[7]Dezembro!$C$18</f>
        <v>34.700000000000003</v>
      </c>
      <c r="P11" s="15">
        <f>[7]Dezembro!$C$19</f>
        <v>32.200000000000003</v>
      </c>
      <c r="Q11" s="15">
        <f>[7]Dezembro!$C$20</f>
        <v>32.200000000000003</v>
      </c>
      <c r="R11" s="15">
        <f>[7]Dezembro!$C$21</f>
        <v>34.299999999999997</v>
      </c>
      <c r="S11" s="15">
        <f>[7]Dezembro!$C$22</f>
        <v>35.299999999999997</v>
      </c>
      <c r="T11" s="15">
        <f>[7]Dezembro!$C$23</f>
        <v>34.4</v>
      </c>
      <c r="U11" s="15">
        <f>[7]Dezembro!$C$24</f>
        <v>33.299999999999997</v>
      </c>
      <c r="V11" s="15">
        <f>[7]Dezembro!$C$25</f>
        <v>32.1</v>
      </c>
      <c r="W11" s="15">
        <f>[7]Dezembro!$C$26</f>
        <v>33.9</v>
      </c>
      <c r="X11" s="15">
        <f>[7]Dezembro!$C$27</f>
        <v>32.799999999999997</v>
      </c>
      <c r="Y11" s="15">
        <f>[7]Dezembro!$C$28</f>
        <v>34.700000000000003</v>
      </c>
      <c r="Z11" s="15">
        <f>[7]Dezembro!$C$29</f>
        <v>35.9</v>
      </c>
      <c r="AA11" s="15">
        <f>[7]Dezembro!$C$30</f>
        <v>33.1</v>
      </c>
      <c r="AB11" s="15">
        <f>[7]Dezembro!$C$31</f>
        <v>32</v>
      </c>
      <c r="AC11" s="15">
        <f>[7]Dezembro!$C$32</f>
        <v>30.5</v>
      </c>
      <c r="AD11" s="15">
        <f>[7]Dezembro!$C$33</f>
        <v>31.3</v>
      </c>
      <c r="AE11" s="15">
        <f>[7]Dezembro!$C$34</f>
        <v>28.1</v>
      </c>
      <c r="AF11" s="15">
        <f>[7]Dezembro!$C$35</f>
        <v>31.5</v>
      </c>
      <c r="AG11" s="36">
        <f t="shared" si="1"/>
        <v>35.9</v>
      </c>
      <c r="AH11" s="38">
        <f t="shared" si="2"/>
        <v>32.519354838709674</v>
      </c>
    </row>
    <row r="12" spans="1:34" ht="17.100000000000001" customHeight="1" x14ac:dyDescent="0.2">
      <c r="A12" s="13" t="s">
        <v>4</v>
      </c>
      <c r="B12" s="15">
        <f>[8]Dezembro!$C$5</f>
        <v>31.4</v>
      </c>
      <c r="C12" s="15">
        <f>[8]Dezembro!$C$6</f>
        <v>28.2</v>
      </c>
      <c r="D12" s="15">
        <f>[8]Dezembro!$C$7</f>
        <v>32.200000000000003</v>
      </c>
      <c r="E12" s="15">
        <f>[8]Dezembro!$C$8</f>
        <v>32.700000000000003</v>
      </c>
      <c r="F12" s="15">
        <f>[8]Dezembro!$C$9</f>
        <v>30.6</v>
      </c>
      <c r="G12" s="15">
        <f>[8]Dezembro!$C$10</f>
        <v>26.9</v>
      </c>
      <c r="H12" s="15">
        <f>[8]Dezembro!$C$11</f>
        <v>29.7</v>
      </c>
      <c r="I12" s="15">
        <f>[8]Dezembro!$C$12</f>
        <v>31.6</v>
      </c>
      <c r="J12" s="15">
        <f>[8]Dezembro!$C$13</f>
        <v>30.5</v>
      </c>
      <c r="K12" s="15">
        <f>[8]Dezembro!$C$14</f>
        <v>30.7</v>
      </c>
      <c r="L12" s="15">
        <f>[8]Dezembro!$C$15</f>
        <v>30.8</v>
      </c>
      <c r="M12" s="15">
        <f>[8]Dezembro!$C$16</f>
        <v>32.299999999999997</v>
      </c>
      <c r="N12" s="15">
        <f>[8]Dezembro!$C$17</f>
        <v>26.3</v>
      </c>
      <c r="O12" s="15">
        <f>[8]Dezembro!$C$18</f>
        <v>31.2</v>
      </c>
      <c r="P12" s="15">
        <f>[8]Dezembro!$C$19</f>
        <v>30.6</v>
      </c>
      <c r="Q12" s="15">
        <f>[8]Dezembro!$C$20</f>
        <v>28.6</v>
      </c>
      <c r="R12" s="15">
        <f>[8]Dezembro!$C$21</f>
        <v>31.9</v>
      </c>
      <c r="S12" s="15">
        <f>[8]Dezembro!$C$22</f>
        <v>32.4</v>
      </c>
      <c r="T12" s="15">
        <f>[8]Dezembro!$C$23</f>
        <v>31.4</v>
      </c>
      <c r="U12" s="15">
        <f>[8]Dezembro!$C$24</f>
        <v>28.9</v>
      </c>
      <c r="V12" s="15">
        <f>[8]Dezembro!$C$25</f>
        <v>29.3</v>
      </c>
      <c r="W12" s="15">
        <f>[8]Dezembro!$C$26</f>
        <v>31.4</v>
      </c>
      <c r="X12" s="15">
        <f>[8]Dezembro!$C$27</f>
        <v>31.3</v>
      </c>
      <c r="Y12" s="15">
        <f>[8]Dezembro!$C$28</f>
        <v>32.6</v>
      </c>
      <c r="Z12" s="15">
        <f>[8]Dezembro!$C$29</f>
        <v>32.200000000000003</v>
      </c>
      <c r="AA12" s="15">
        <f>[8]Dezembro!$C$30</f>
        <v>29.9</v>
      </c>
      <c r="AB12" s="15">
        <f>[8]Dezembro!$C$31</f>
        <v>30.2</v>
      </c>
      <c r="AC12" s="15">
        <f>[8]Dezembro!$C$32</f>
        <v>28.8</v>
      </c>
      <c r="AD12" s="15">
        <f>[8]Dezembro!$C$33</f>
        <v>28</v>
      </c>
      <c r="AE12" s="15">
        <f>[8]Dezembro!$C$34</f>
        <v>26.2</v>
      </c>
      <c r="AF12" s="15">
        <f>[8]Dezembro!$C$35</f>
        <v>29.1</v>
      </c>
      <c r="AG12" s="36">
        <f t="shared" si="1"/>
        <v>32.700000000000003</v>
      </c>
      <c r="AH12" s="38">
        <f t="shared" si="2"/>
        <v>30.254838709677419</v>
      </c>
    </row>
    <row r="13" spans="1:34" ht="17.100000000000001" customHeight="1" x14ac:dyDescent="0.2">
      <c r="A13" s="13" t="s">
        <v>5</v>
      </c>
      <c r="B13" s="15">
        <f>[9]Dezembro!$C$5</f>
        <v>37.1</v>
      </c>
      <c r="C13" s="15">
        <f>[9]Dezembro!$C$6</f>
        <v>36.200000000000003</v>
      </c>
      <c r="D13" s="15">
        <f>[9]Dezembro!$C$7</f>
        <v>36.5</v>
      </c>
      <c r="E13" s="15">
        <f>[9]Dezembro!$C$8</f>
        <v>39.1</v>
      </c>
      <c r="F13" s="15">
        <f>[9]Dezembro!$C$9</f>
        <v>35.9</v>
      </c>
      <c r="G13" s="15">
        <f>[9]Dezembro!$C$10</f>
        <v>29.5</v>
      </c>
      <c r="H13" s="15">
        <f>[9]Dezembro!$C$11</f>
        <v>34</v>
      </c>
      <c r="I13" s="15">
        <f>[9]Dezembro!$C$12</f>
        <v>34.700000000000003</v>
      </c>
      <c r="J13" s="15">
        <f>[9]Dezembro!$C$13</f>
        <v>34.700000000000003</v>
      </c>
      <c r="K13" s="15">
        <f>[9]Dezembro!$C$14</f>
        <v>36.5</v>
      </c>
      <c r="L13" s="15">
        <f>[9]Dezembro!$C$15</f>
        <v>36.5</v>
      </c>
      <c r="M13" s="15">
        <f>[9]Dezembro!$C$16</f>
        <v>37.4</v>
      </c>
      <c r="N13" s="15">
        <f>[9]Dezembro!$C$17</f>
        <v>37.5</v>
      </c>
      <c r="O13" s="15">
        <f>[9]Dezembro!$C$18</f>
        <v>37.1</v>
      </c>
      <c r="P13" s="15">
        <f>[9]Dezembro!$C$19</f>
        <v>35.200000000000003</v>
      </c>
      <c r="Q13" s="15">
        <f>[9]Dezembro!$C$20</f>
        <v>36</v>
      </c>
      <c r="R13" s="15">
        <f>[9]Dezembro!$C$21</f>
        <v>36.799999999999997</v>
      </c>
      <c r="S13" s="15">
        <f>[9]Dezembro!$C$22</f>
        <v>37.5</v>
      </c>
      <c r="T13" s="15">
        <f>[9]Dezembro!$C$23</f>
        <v>36.5</v>
      </c>
      <c r="U13" s="15">
        <f>[9]Dezembro!$C$24</f>
        <v>33.700000000000003</v>
      </c>
      <c r="V13" s="15">
        <f>[9]Dezembro!$C$25</f>
        <v>35.299999999999997</v>
      </c>
      <c r="W13" s="15">
        <f>[9]Dezembro!$C$26</f>
        <v>36.4</v>
      </c>
      <c r="X13" s="15">
        <f>[9]Dezembro!$C$27</f>
        <v>37.799999999999997</v>
      </c>
      <c r="Y13" s="15">
        <f>[9]Dezembro!$C$28</f>
        <v>38.299999999999997</v>
      </c>
      <c r="Z13" s="15">
        <f>[9]Dezembro!$C$29</f>
        <v>32.700000000000003</v>
      </c>
      <c r="AA13" s="15">
        <f>[9]Dezembro!$C$30</f>
        <v>31.8</v>
      </c>
      <c r="AB13" s="15">
        <f>[9]Dezembro!$C$31</f>
        <v>35.299999999999997</v>
      </c>
      <c r="AC13" s="15">
        <f>[9]Dezembro!$C$32</f>
        <v>33.700000000000003</v>
      </c>
      <c r="AD13" s="15">
        <f>[9]Dezembro!$C$33</f>
        <v>34.9</v>
      </c>
      <c r="AE13" s="15">
        <f>[9]Dezembro!$C$34</f>
        <v>33.700000000000003</v>
      </c>
      <c r="AF13" s="15">
        <f>[9]Dezembro!$C$35</f>
        <v>35.4</v>
      </c>
      <c r="AG13" s="36">
        <f t="shared" si="1"/>
        <v>39.1</v>
      </c>
      <c r="AH13" s="38">
        <f t="shared" si="2"/>
        <v>35.603225806451611</v>
      </c>
    </row>
    <row r="14" spans="1:34" ht="17.100000000000001" customHeight="1" x14ac:dyDescent="0.2">
      <c r="A14" s="13" t="s">
        <v>49</v>
      </c>
      <c r="B14" s="15">
        <f>[10]Dezembro!$C$5</f>
        <v>33.6</v>
      </c>
      <c r="C14" s="15">
        <f>[10]Dezembro!$C$6</f>
        <v>27.6</v>
      </c>
      <c r="D14" s="15">
        <f>[10]Dezembro!$C$7</f>
        <v>33.4</v>
      </c>
      <c r="E14" s="15">
        <f>[10]Dezembro!$C$8</f>
        <v>33.700000000000003</v>
      </c>
      <c r="F14" s="15">
        <f>[10]Dezembro!$C$9</f>
        <v>31</v>
      </c>
      <c r="G14" s="15">
        <f>[10]Dezembro!$C$10</f>
        <v>27.8</v>
      </c>
      <c r="H14" s="15">
        <f>[10]Dezembro!$C$11</f>
        <v>30</v>
      </c>
      <c r="I14" s="15">
        <f>[10]Dezembro!$C$12</f>
        <v>33</v>
      </c>
      <c r="J14" s="15">
        <f>[10]Dezembro!$C$13</f>
        <v>30.7</v>
      </c>
      <c r="K14" s="15">
        <f>[10]Dezembro!$C$14</f>
        <v>31.5</v>
      </c>
      <c r="L14" s="15">
        <f>[10]Dezembro!$C$15</f>
        <v>32.200000000000003</v>
      </c>
      <c r="M14" s="15">
        <f>[10]Dezembro!$C$16</f>
        <v>33.9</v>
      </c>
      <c r="N14" s="15">
        <f>[10]Dezembro!$C$17</f>
        <v>28.3</v>
      </c>
      <c r="O14" s="15">
        <f>[10]Dezembro!$C$18</f>
        <v>32.6</v>
      </c>
      <c r="P14" s="15">
        <f>[10]Dezembro!$C$19</f>
        <v>31.4</v>
      </c>
      <c r="Q14" s="15">
        <f>[10]Dezembro!$C$20</f>
        <v>32.1</v>
      </c>
      <c r="R14" s="15">
        <f>[10]Dezembro!$C$21</f>
        <v>33.5</v>
      </c>
      <c r="S14" s="15">
        <f>[10]Dezembro!$C$22</f>
        <v>32.1</v>
      </c>
      <c r="T14" s="15">
        <f>[10]Dezembro!$C$23</f>
        <v>33.200000000000003</v>
      </c>
      <c r="U14" s="15">
        <f>[10]Dezembro!$C$24</f>
        <v>29</v>
      </c>
      <c r="V14" s="15">
        <f>[10]Dezembro!$C$25</f>
        <v>31.8</v>
      </c>
      <c r="W14" s="15">
        <f>[10]Dezembro!$C$26</f>
        <v>32.299999999999997</v>
      </c>
      <c r="X14" s="15">
        <f>[10]Dezembro!$C$27</f>
        <v>33.1</v>
      </c>
      <c r="Y14" s="15">
        <f>[10]Dezembro!$C$28</f>
        <v>32.4</v>
      </c>
      <c r="Z14" s="15">
        <f>[10]Dezembro!$C$29</f>
        <v>33.700000000000003</v>
      </c>
      <c r="AA14" s="15">
        <f>[10]Dezembro!$C$30</f>
        <v>32.1</v>
      </c>
      <c r="AB14" s="15">
        <f>[10]Dezembro!$C$31</f>
        <v>30.6</v>
      </c>
      <c r="AC14" s="15">
        <f>[10]Dezembro!$C$32</f>
        <v>30.8</v>
      </c>
      <c r="AD14" s="15">
        <f>[10]Dezembro!$C$33</f>
        <v>28.3</v>
      </c>
      <c r="AE14" s="15">
        <f>[10]Dezembro!$C$34</f>
        <v>29.3</v>
      </c>
      <c r="AF14" s="15">
        <f>[10]Dezembro!$C$35</f>
        <v>30.2</v>
      </c>
      <c r="AG14" s="36">
        <f>MAX(B14:AF14)</f>
        <v>33.9</v>
      </c>
      <c r="AH14" s="38">
        <f>AVERAGE(B14:AF14)</f>
        <v>31.458064516129031</v>
      </c>
    </row>
    <row r="15" spans="1:34" ht="17.100000000000001" customHeight="1" x14ac:dyDescent="0.2">
      <c r="A15" s="13" t="s">
        <v>6</v>
      </c>
      <c r="B15" s="15">
        <f>[11]Dezembro!$C$5</f>
        <v>36.799999999999997</v>
      </c>
      <c r="C15" s="15">
        <f>[11]Dezembro!$C$6</f>
        <v>29.3</v>
      </c>
      <c r="D15" s="15">
        <f>[11]Dezembro!$C$7</f>
        <v>35.9</v>
      </c>
      <c r="E15" s="15">
        <f>[11]Dezembro!$C$8</f>
        <v>36.299999999999997</v>
      </c>
      <c r="F15" s="15">
        <f>[11]Dezembro!$C$9</f>
        <v>34.200000000000003</v>
      </c>
      <c r="G15" s="15">
        <f>[11]Dezembro!$C$10</f>
        <v>28.2</v>
      </c>
      <c r="H15" s="15">
        <f>[11]Dezembro!$C$11</f>
        <v>32.700000000000003</v>
      </c>
      <c r="I15" s="15">
        <f>[11]Dezembro!$C$12</f>
        <v>35.200000000000003</v>
      </c>
      <c r="J15" s="15">
        <f>[11]Dezembro!$C$13</f>
        <v>34.5</v>
      </c>
      <c r="K15" s="15">
        <f>[11]Dezembro!$C$14</f>
        <v>34.299999999999997</v>
      </c>
      <c r="L15" s="15">
        <f>[11]Dezembro!$C$15</f>
        <v>35.5</v>
      </c>
      <c r="M15" s="15">
        <f>[11]Dezembro!$C$16</f>
        <v>36.4</v>
      </c>
      <c r="N15" s="15">
        <f>[11]Dezembro!$C$17</f>
        <v>35.4</v>
      </c>
      <c r="O15" s="15">
        <f>[11]Dezembro!$C$18</f>
        <v>35.9</v>
      </c>
      <c r="P15" s="15">
        <f>[11]Dezembro!$C$19</f>
        <v>35.299999999999997</v>
      </c>
      <c r="Q15" s="15">
        <f>[11]Dezembro!$C$20</f>
        <v>33.200000000000003</v>
      </c>
      <c r="R15" s="15">
        <f>[11]Dezembro!$C$21</f>
        <v>36.4</v>
      </c>
      <c r="S15" s="15">
        <f>[11]Dezembro!$C$22</f>
        <v>36.6</v>
      </c>
      <c r="T15" s="15">
        <f>[11]Dezembro!$C$23</f>
        <v>35</v>
      </c>
      <c r="U15" s="15">
        <f>[11]Dezembro!$C$24</f>
        <v>30.8</v>
      </c>
      <c r="V15" s="15">
        <f>[11]Dezembro!$C$25</f>
        <v>35.200000000000003</v>
      </c>
      <c r="W15" s="15">
        <f>[11]Dezembro!$C$26</f>
        <v>36</v>
      </c>
      <c r="X15" s="15">
        <f>[11]Dezembro!$C$27</f>
        <v>36.9</v>
      </c>
      <c r="Y15" s="15">
        <f>[11]Dezembro!$C$28</f>
        <v>36.799999999999997</v>
      </c>
      <c r="Z15" s="15">
        <f>[11]Dezembro!$C$29</f>
        <v>36.1</v>
      </c>
      <c r="AA15" s="15">
        <f>[11]Dezembro!$C$30</f>
        <v>34.700000000000003</v>
      </c>
      <c r="AB15" s="15">
        <f>[11]Dezembro!$C$31</f>
        <v>33.799999999999997</v>
      </c>
      <c r="AC15" s="15">
        <f>[11]Dezembro!$C$32</f>
        <v>33.299999999999997</v>
      </c>
      <c r="AD15" s="15">
        <f>[11]Dezembro!$C$33</f>
        <v>30.9</v>
      </c>
      <c r="AE15" s="15">
        <f>[11]Dezembro!$C$34</f>
        <v>32.9</v>
      </c>
      <c r="AF15" s="15">
        <f>[11]Dezembro!$C$35</f>
        <v>33.799999999999997</v>
      </c>
      <c r="AG15" s="36">
        <f t="shared" si="1"/>
        <v>36.9</v>
      </c>
      <c r="AH15" s="38">
        <f t="shared" si="2"/>
        <v>34.461290322580638</v>
      </c>
    </row>
    <row r="16" spans="1:34" ht="17.100000000000001" customHeight="1" x14ac:dyDescent="0.2">
      <c r="A16" s="13" t="s">
        <v>7</v>
      </c>
      <c r="B16" s="15">
        <f>[12]Dezembro!$C$5</f>
        <v>29.9</v>
      </c>
      <c r="C16" s="15">
        <f>[12]Dezembro!$C$6</f>
        <v>28.5</v>
      </c>
      <c r="D16" s="15">
        <f>[12]Dezembro!$C$7</f>
        <v>29.7</v>
      </c>
      <c r="E16" s="15">
        <f>[12]Dezembro!$C$8</f>
        <v>26.3</v>
      </c>
      <c r="F16" s="15">
        <f>[12]Dezembro!$C$9</f>
        <v>21.2</v>
      </c>
      <c r="G16" s="15">
        <f>[12]Dezembro!$C$10</f>
        <v>26.7</v>
      </c>
      <c r="H16" s="15">
        <f>[12]Dezembro!$C$11</f>
        <v>30.1</v>
      </c>
      <c r="I16" s="15">
        <f>[12]Dezembro!$C$12</f>
        <v>32.200000000000003</v>
      </c>
      <c r="J16" s="15">
        <f>[12]Dezembro!$C$13</f>
        <v>32.200000000000003</v>
      </c>
      <c r="K16" s="15">
        <f>[12]Dezembro!$C$14</f>
        <v>26.3</v>
      </c>
      <c r="L16" s="15">
        <f>[12]Dezembro!$C$15</f>
        <v>29.3</v>
      </c>
      <c r="M16" s="15">
        <f>[12]Dezembro!$C$16</f>
        <v>25.8</v>
      </c>
      <c r="N16" s="15">
        <f>[12]Dezembro!$C$17</f>
        <v>32.700000000000003</v>
      </c>
      <c r="O16" s="15">
        <f>[12]Dezembro!$C$18</f>
        <v>32.9</v>
      </c>
      <c r="P16" s="15">
        <f>[12]Dezembro!$C$19</f>
        <v>27.4</v>
      </c>
      <c r="Q16" s="15">
        <f>[12]Dezembro!$C$20</f>
        <v>31.2</v>
      </c>
      <c r="R16" s="15">
        <f>[12]Dezembro!$C$21</f>
        <v>33.5</v>
      </c>
      <c r="S16" s="15">
        <f>[12]Dezembro!$C$22</f>
        <v>33.799999999999997</v>
      </c>
      <c r="T16" s="15">
        <f>[12]Dezembro!$C$23</f>
        <v>31.6</v>
      </c>
      <c r="U16" s="15">
        <f>[12]Dezembro!$C$24</f>
        <v>30.4</v>
      </c>
      <c r="V16" s="15">
        <f>[12]Dezembro!$C$25</f>
        <v>31.5</v>
      </c>
      <c r="W16" s="15">
        <f>[12]Dezembro!$C$26</f>
        <v>33.200000000000003</v>
      </c>
      <c r="X16" s="15">
        <f>[12]Dezembro!$C$27</f>
        <v>32.6</v>
      </c>
      <c r="Y16" s="15">
        <f>[12]Dezembro!$C$28</f>
        <v>32.700000000000003</v>
      </c>
      <c r="Z16" s="15">
        <f>[12]Dezembro!$C$29</f>
        <v>31.3</v>
      </c>
      <c r="AA16" s="15">
        <f>[12]Dezembro!$C$30</f>
        <v>30.8</v>
      </c>
      <c r="AB16" s="15">
        <f>[12]Dezembro!$C$31</f>
        <v>31.8</v>
      </c>
      <c r="AC16" s="15">
        <f>[12]Dezembro!$C$32</f>
        <v>31.4</v>
      </c>
      <c r="AD16" s="15">
        <f>[12]Dezembro!$C$33</f>
        <v>30.1</v>
      </c>
      <c r="AE16" s="15">
        <f>[12]Dezembro!$C$34</f>
        <v>24.9</v>
      </c>
      <c r="AF16" s="15">
        <f>[12]Dezembro!$C$35</f>
        <v>31.7</v>
      </c>
      <c r="AG16" s="36">
        <f t="shared" si="1"/>
        <v>33.799999999999997</v>
      </c>
      <c r="AH16" s="38">
        <f t="shared" si="2"/>
        <v>30.119354838709675</v>
      </c>
    </row>
    <row r="17" spans="1:37" ht="17.100000000000001" customHeight="1" x14ac:dyDescent="0.2">
      <c r="A17" s="13" t="s">
        <v>8</v>
      </c>
      <c r="B17" s="15">
        <f>[13]Dezembro!$C$5</f>
        <v>29.3</v>
      </c>
      <c r="C17" s="15">
        <f>[13]Dezembro!$C$6</f>
        <v>30.7</v>
      </c>
      <c r="D17" s="15">
        <f>[13]Dezembro!$C$7</f>
        <v>33.200000000000003</v>
      </c>
      <c r="E17" s="15">
        <f>[13]Dezembro!$C$8</f>
        <v>25.7</v>
      </c>
      <c r="F17" s="15">
        <f>[13]Dezembro!$C$9</f>
        <v>23.2</v>
      </c>
      <c r="G17" s="15">
        <f>[13]Dezembro!$C$10</f>
        <v>28.6</v>
      </c>
      <c r="H17" s="15">
        <f>[13]Dezembro!$C$11</f>
        <v>32.5</v>
      </c>
      <c r="I17" s="15">
        <f>[13]Dezembro!$C$12</f>
        <v>32.5</v>
      </c>
      <c r="J17" s="15">
        <f>[13]Dezembro!$C$13</f>
        <v>32.200000000000003</v>
      </c>
      <c r="K17" s="15">
        <f>[13]Dezembro!$C$14</f>
        <v>28.9</v>
      </c>
      <c r="L17" s="15">
        <f>[13]Dezembro!$C$15</f>
        <v>31.8</v>
      </c>
      <c r="M17" s="15">
        <f>[13]Dezembro!$C$16</f>
        <v>25.4</v>
      </c>
      <c r="N17" s="15">
        <f>[13]Dezembro!$C$17</f>
        <v>33.200000000000003</v>
      </c>
      <c r="O17" s="15">
        <f>[13]Dezembro!$C$18</f>
        <v>34.200000000000003</v>
      </c>
      <c r="P17" s="15">
        <f>[13]Dezembro!$C$19</f>
        <v>30.2</v>
      </c>
      <c r="Q17" s="15">
        <f>[13]Dezembro!$C$20</f>
        <v>33.6</v>
      </c>
      <c r="R17" s="15">
        <f>[13]Dezembro!$C$21</f>
        <v>34.6</v>
      </c>
      <c r="S17" s="15">
        <f>[13]Dezembro!$C$22</f>
        <v>36.4</v>
      </c>
      <c r="T17" s="15">
        <f>[13]Dezembro!$C$23</f>
        <v>27.6</v>
      </c>
      <c r="U17" s="15">
        <f>[13]Dezembro!$C$24</f>
        <v>31.2</v>
      </c>
      <c r="V17" s="15">
        <f>[13]Dezembro!$C$25</f>
        <v>32.1</v>
      </c>
      <c r="W17" s="15">
        <f>[13]Dezembro!$C$26</f>
        <v>34.700000000000003</v>
      </c>
      <c r="X17" s="15">
        <f>[13]Dezembro!$C$27</f>
        <v>34.799999999999997</v>
      </c>
      <c r="Y17" s="15">
        <f>[13]Dezembro!$C$28</f>
        <v>33.4</v>
      </c>
      <c r="Z17" s="15">
        <f>[13]Dezembro!$C$29</f>
        <v>32.700000000000003</v>
      </c>
      <c r="AA17" s="15">
        <f>[13]Dezembro!$C$30</f>
        <v>32.9</v>
      </c>
      <c r="AB17" s="15">
        <f>[13]Dezembro!$C$31</f>
        <v>34.9</v>
      </c>
      <c r="AC17" s="15">
        <f>[13]Dezembro!$C$32</f>
        <v>30.2</v>
      </c>
      <c r="AD17" s="15">
        <f>[13]Dezembro!$C$33</f>
        <v>25.9</v>
      </c>
      <c r="AE17" s="15">
        <f>[13]Dezembro!$C$34</f>
        <v>26.9</v>
      </c>
      <c r="AF17" s="15">
        <f>[13]Dezembro!$C$35</f>
        <v>32.5</v>
      </c>
      <c r="AG17" s="36">
        <f>MAX(B17:AF17)</f>
        <v>36.4</v>
      </c>
      <c r="AH17" s="38">
        <f>AVERAGE(B17:AF17)</f>
        <v>31.161290322580644</v>
      </c>
    </row>
    <row r="18" spans="1:37" ht="17.100000000000001" customHeight="1" x14ac:dyDescent="0.2">
      <c r="A18" s="13" t="s">
        <v>9</v>
      </c>
      <c r="B18" s="15" t="str">
        <f>[14]Dezembro!$C$5</f>
        <v>*</v>
      </c>
      <c r="C18" s="15" t="str">
        <f>[14]Dezembro!$C$6</f>
        <v>*</v>
      </c>
      <c r="D18" s="15">
        <f>[14]Dezembro!$C$7</f>
        <v>31.2</v>
      </c>
      <c r="E18" s="15">
        <f>[14]Dezembro!$C$8</f>
        <v>25.3</v>
      </c>
      <c r="F18" s="15" t="str">
        <f>[14]Dezembro!$C$9</f>
        <v>*</v>
      </c>
      <c r="G18" s="15" t="str">
        <f>[14]Dezembro!$C$10</f>
        <v>*</v>
      </c>
      <c r="H18" s="15" t="str">
        <f>[14]Dezembro!$C$11</f>
        <v>*</v>
      </c>
      <c r="I18" s="15">
        <f>[14]Dezembro!$C$12</f>
        <v>33.4</v>
      </c>
      <c r="J18" s="15">
        <f>[14]Dezembro!$C$13</f>
        <v>32.1</v>
      </c>
      <c r="K18" s="15">
        <f>[14]Dezembro!$C$14</f>
        <v>22.1</v>
      </c>
      <c r="L18" s="15">
        <f>[14]Dezembro!$C$15</f>
        <v>30.1</v>
      </c>
      <c r="M18" s="15">
        <f>[14]Dezembro!$C$16</f>
        <v>25.1</v>
      </c>
      <c r="N18" s="15">
        <f>[14]Dezembro!$C$17</f>
        <v>33.799999999999997</v>
      </c>
      <c r="O18" s="15">
        <f>[14]Dezembro!$C$18</f>
        <v>34.200000000000003</v>
      </c>
      <c r="P18" s="15">
        <f>[14]Dezembro!$C$19</f>
        <v>30.9</v>
      </c>
      <c r="Q18" s="15">
        <f>[14]Dezembro!$C$20</f>
        <v>32.9</v>
      </c>
      <c r="R18" s="15">
        <f>[14]Dezembro!$C$21</f>
        <v>34.5</v>
      </c>
      <c r="S18" s="15">
        <f>[14]Dezembro!$C$22</f>
        <v>34.799999999999997</v>
      </c>
      <c r="T18" s="15">
        <f>[14]Dezembro!$C$23</f>
        <v>33.5</v>
      </c>
      <c r="U18" s="15">
        <f>[14]Dezembro!$C$24</f>
        <v>31.1</v>
      </c>
      <c r="V18" s="15">
        <f>[14]Dezembro!$C$25</f>
        <v>33.6</v>
      </c>
      <c r="W18" s="15">
        <f>[14]Dezembro!$C$26</f>
        <v>34.299999999999997</v>
      </c>
      <c r="X18" s="15">
        <f>[14]Dezembro!$C$27</f>
        <v>35.299999999999997</v>
      </c>
      <c r="Y18" s="15">
        <f>[14]Dezembro!$C$28</f>
        <v>34.700000000000003</v>
      </c>
      <c r="Z18" s="15">
        <f>[14]Dezembro!$C$29</f>
        <v>33.4</v>
      </c>
      <c r="AA18" s="15">
        <f>[14]Dezembro!$C$30</f>
        <v>33.1</v>
      </c>
      <c r="AB18" s="15">
        <f>[14]Dezembro!$C$31</f>
        <v>35.200000000000003</v>
      </c>
      <c r="AC18" s="15">
        <f>[14]Dezembro!$C$32</f>
        <v>30.6</v>
      </c>
      <c r="AD18" s="15">
        <f>[14]Dezembro!$C$33</f>
        <v>30.2</v>
      </c>
      <c r="AE18" s="15">
        <f>[14]Dezembro!$C$34</f>
        <v>28.7</v>
      </c>
      <c r="AF18" s="15">
        <f>[14]Dezembro!$C$35</f>
        <v>33.1</v>
      </c>
      <c r="AG18" s="36">
        <f>MAX(B18:AF18)</f>
        <v>35.299999999999997</v>
      </c>
      <c r="AH18" s="38">
        <f>AVERAGE(B18:AF18)</f>
        <v>31.815384615384623</v>
      </c>
    </row>
    <row r="19" spans="1:37" ht="17.100000000000001" customHeight="1" x14ac:dyDescent="0.2">
      <c r="A19" s="13" t="s">
        <v>48</v>
      </c>
      <c r="B19" s="15">
        <f>[15]Dezembro!$C$5</f>
        <v>34.200000000000003</v>
      </c>
      <c r="C19" s="15">
        <f>[15]Dezembro!$C$6</f>
        <v>31.6</v>
      </c>
      <c r="D19" s="15">
        <f>[15]Dezembro!$C$7</f>
        <v>30.8</v>
      </c>
      <c r="E19" s="15">
        <f>[15]Dezembro!$C$8</f>
        <v>34.1</v>
      </c>
      <c r="F19" s="15">
        <f>[15]Dezembro!$C$9</f>
        <v>23.2</v>
      </c>
      <c r="G19" s="15">
        <f>[15]Dezembro!$C$10</f>
        <v>30.2</v>
      </c>
      <c r="H19" s="15">
        <f>[15]Dezembro!$C$11</f>
        <v>32.4</v>
      </c>
      <c r="I19" s="15">
        <f>[15]Dezembro!$C$12</f>
        <v>34</v>
      </c>
      <c r="J19" s="15">
        <f>[15]Dezembro!$C$13</f>
        <v>33.5</v>
      </c>
      <c r="K19" s="15">
        <f>[15]Dezembro!$C$14</f>
        <v>29.5</v>
      </c>
      <c r="L19" s="15">
        <f>[15]Dezembro!$C$15</f>
        <v>33.1</v>
      </c>
      <c r="M19" s="15">
        <f>[15]Dezembro!$C$16</f>
        <v>29.4</v>
      </c>
      <c r="N19" s="15">
        <f>[15]Dezembro!$C$17</f>
        <v>34</v>
      </c>
      <c r="O19" s="15">
        <f>[15]Dezembro!$C$18</f>
        <v>34.200000000000003</v>
      </c>
      <c r="P19" s="15">
        <f>[15]Dezembro!$C$19</f>
        <v>30</v>
      </c>
      <c r="Q19" s="15">
        <f>[15]Dezembro!$C$20</f>
        <v>34.700000000000003</v>
      </c>
      <c r="R19" s="15">
        <f>[15]Dezembro!$C$21</f>
        <v>34.4</v>
      </c>
      <c r="S19" s="15">
        <f>[15]Dezembro!$C$22</f>
        <v>35</v>
      </c>
      <c r="T19" s="15">
        <f>[15]Dezembro!$C$23</f>
        <v>32.200000000000003</v>
      </c>
      <c r="U19" s="15">
        <f>[15]Dezembro!$C$24</f>
        <v>32.6</v>
      </c>
      <c r="V19" s="15">
        <f>[15]Dezembro!$C$25</f>
        <v>34.799999999999997</v>
      </c>
      <c r="W19" s="15">
        <f>[15]Dezembro!$C$26</f>
        <v>34.4</v>
      </c>
      <c r="X19" s="15">
        <f>[15]Dezembro!$C$27</f>
        <v>34.700000000000003</v>
      </c>
      <c r="Y19" s="15">
        <f>[15]Dezembro!$C$28</f>
        <v>34.799999999999997</v>
      </c>
      <c r="Z19" s="15">
        <f>[15]Dezembro!$C$29</f>
        <v>33.299999999999997</v>
      </c>
      <c r="AA19" s="15">
        <f>[15]Dezembro!$C$30</f>
        <v>33.5</v>
      </c>
      <c r="AB19" s="15">
        <f>[15]Dezembro!$C$31</f>
        <v>34</v>
      </c>
      <c r="AC19" s="15">
        <f>[15]Dezembro!$C$32</f>
        <v>31.6</v>
      </c>
      <c r="AD19" s="15">
        <f>[15]Dezembro!$C$33</f>
        <v>30</v>
      </c>
      <c r="AE19" s="15">
        <f>[15]Dezembro!$C$34</f>
        <v>29.6</v>
      </c>
      <c r="AF19" s="15">
        <f>[15]Dezembro!$C$35</f>
        <v>32.200000000000003</v>
      </c>
      <c r="AG19" s="36">
        <f>MAX(B19:AF19)</f>
        <v>35</v>
      </c>
      <c r="AH19" s="38">
        <f>AVERAGE(B19:AF19)</f>
        <v>32.451612903225808</v>
      </c>
    </row>
    <row r="20" spans="1:37" ht="17.100000000000001" customHeight="1" x14ac:dyDescent="0.2">
      <c r="A20" s="13" t="s">
        <v>10</v>
      </c>
      <c r="B20" s="15">
        <f>[16]Dezembro!$C$5</f>
        <v>32.1</v>
      </c>
      <c r="C20" s="15">
        <f>[16]Dezembro!$C$6</f>
        <v>29.9</v>
      </c>
      <c r="D20" s="15">
        <f>[16]Dezembro!$C$7</f>
        <v>31.7</v>
      </c>
      <c r="E20" s="15">
        <f>[16]Dezembro!$C$8</f>
        <v>24.6</v>
      </c>
      <c r="F20" s="15">
        <f>[16]Dezembro!$C$9</f>
        <v>21.9</v>
      </c>
      <c r="G20" s="15">
        <f>[16]Dezembro!$C$10</f>
        <v>29.3</v>
      </c>
      <c r="H20" s="15">
        <f>[16]Dezembro!$C$11</f>
        <v>31.5</v>
      </c>
      <c r="I20" s="15">
        <f>[16]Dezembro!$C$12</f>
        <v>32.700000000000003</v>
      </c>
      <c r="J20" s="15">
        <f>[16]Dezembro!$C$13</f>
        <v>33</v>
      </c>
      <c r="K20" s="15">
        <f>[16]Dezembro!$C$14</f>
        <v>28.6</v>
      </c>
      <c r="L20" s="15">
        <f>[16]Dezembro!$C$15</f>
        <v>30.6</v>
      </c>
      <c r="M20" s="15">
        <f>[16]Dezembro!$C$16</f>
        <v>25.9</v>
      </c>
      <c r="N20" s="15">
        <f>[16]Dezembro!$C$17</f>
        <v>32.799999999999997</v>
      </c>
      <c r="O20" s="15">
        <f>[16]Dezembro!$C$18</f>
        <v>33.4</v>
      </c>
      <c r="P20" s="15">
        <f>[16]Dezembro!$C$19</f>
        <v>29.4</v>
      </c>
      <c r="Q20" s="15">
        <f>[16]Dezembro!$C$20</f>
        <v>33.200000000000003</v>
      </c>
      <c r="R20" s="15">
        <f>[16]Dezembro!$C$21</f>
        <v>33.5</v>
      </c>
      <c r="S20" s="15">
        <f>[16]Dezembro!$C$22</f>
        <v>34.6</v>
      </c>
      <c r="T20" s="15">
        <f>[16]Dezembro!$C$23</f>
        <v>31</v>
      </c>
      <c r="U20" s="15">
        <f>[16]Dezembro!$C$24</f>
        <v>31.7</v>
      </c>
      <c r="V20" s="15">
        <f>[16]Dezembro!$C$25</f>
        <v>31.9</v>
      </c>
      <c r="W20" s="15">
        <f>[16]Dezembro!$C$26</f>
        <v>33.299999999999997</v>
      </c>
      <c r="X20" s="15">
        <f>[16]Dezembro!$C$27</f>
        <v>33.299999999999997</v>
      </c>
      <c r="Y20" s="15">
        <f>[16]Dezembro!$C$28</f>
        <v>32.6</v>
      </c>
      <c r="Z20" s="15">
        <f>[16]Dezembro!$C$29</f>
        <v>33.6</v>
      </c>
      <c r="AA20" s="15">
        <f>[16]Dezembro!$C$30</f>
        <v>31.7</v>
      </c>
      <c r="AB20" s="15">
        <f>[16]Dezembro!$C$31</f>
        <v>33.9</v>
      </c>
      <c r="AC20" s="15">
        <f>[16]Dezembro!$C$32</f>
        <v>30.2</v>
      </c>
      <c r="AD20" s="15">
        <f>[16]Dezembro!$C$33</f>
        <v>27.7</v>
      </c>
      <c r="AE20" s="15">
        <f>[16]Dezembro!$C$34</f>
        <v>27.2</v>
      </c>
      <c r="AF20" s="15">
        <f>[16]Dezembro!$C$35</f>
        <v>33.6</v>
      </c>
      <c r="AG20" s="36">
        <f t="shared" ref="AG20:AG30" si="7">MAX(B20:AF20)</f>
        <v>34.6</v>
      </c>
      <c r="AH20" s="38">
        <f t="shared" ref="AH20:AH30" si="8">AVERAGE(B20:AF20)</f>
        <v>30.98064516129033</v>
      </c>
    </row>
    <row r="21" spans="1:37" ht="17.100000000000001" customHeight="1" x14ac:dyDescent="0.2">
      <c r="A21" s="13" t="s">
        <v>11</v>
      </c>
      <c r="B21" s="15">
        <f>[17]Dezembro!$C$5</f>
        <v>31.6</v>
      </c>
      <c r="C21" s="15">
        <f>[17]Dezembro!$C$6</f>
        <v>31.9</v>
      </c>
      <c r="D21" s="15">
        <f>[17]Dezembro!$C$7</f>
        <v>30.9</v>
      </c>
      <c r="E21" s="15">
        <f>[17]Dezembro!$C$8</f>
        <v>33</v>
      </c>
      <c r="F21" s="15">
        <f>[17]Dezembro!$C$9</f>
        <v>21.1</v>
      </c>
      <c r="G21" s="15">
        <f>[17]Dezembro!$C$10</f>
        <v>27.2</v>
      </c>
      <c r="H21" s="15">
        <f>[17]Dezembro!$C$11</f>
        <v>31.5</v>
      </c>
      <c r="I21" s="15">
        <f>[17]Dezembro!$C$12</f>
        <v>33.700000000000003</v>
      </c>
      <c r="J21" s="15">
        <f>[17]Dezembro!$C$13</f>
        <v>33.4</v>
      </c>
      <c r="K21" s="15">
        <f>[17]Dezembro!$C$14</f>
        <v>27.4</v>
      </c>
      <c r="L21" s="15">
        <f>[17]Dezembro!$C$15</f>
        <v>30.6</v>
      </c>
      <c r="M21" s="15">
        <f>[17]Dezembro!$C$16</f>
        <v>26.7</v>
      </c>
      <c r="N21" s="15">
        <f>[17]Dezembro!$C$17</f>
        <v>34</v>
      </c>
      <c r="O21" s="15">
        <f>[17]Dezembro!$C$18</f>
        <v>34.200000000000003</v>
      </c>
      <c r="P21" s="15">
        <f>[17]Dezembro!$C$19</f>
        <v>29.3</v>
      </c>
      <c r="Q21" s="15">
        <f>[17]Dezembro!$C$20</f>
        <v>32.6</v>
      </c>
      <c r="R21" s="15">
        <f>[17]Dezembro!$C$21</f>
        <v>34.799999999999997</v>
      </c>
      <c r="S21" s="15">
        <f>[17]Dezembro!$C$22</f>
        <v>35.4</v>
      </c>
      <c r="T21" s="15">
        <f>[17]Dezembro!$C$23</f>
        <v>34</v>
      </c>
      <c r="U21" s="15">
        <f>[17]Dezembro!$C$24</f>
        <v>32.4</v>
      </c>
      <c r="V21" s="15">
        <f>[17]Dezembro!$C$25</f>
        <v>31.7</v>
      </c>
      <c r="W21" s="15">
        <f>[17]Dezembro!$C$26</f>
        <v>34</v>
      </c>
      <c r="X21" s="15">
        <f>[17]Dezembro!$C$27</f>
        <v>34.799999999999997</v>
      </c>
      <c r="Y21" s="15">
        <f>[17]Dezembro!$C$28</f>
        <v>33.700000000000003</v>
      </c>
      <c r="Z21" s="15">
        <f>[17]Dezembro!$C$29</f>
        <v>32.700000000000003</v>
      </c>
      <c r="AA21" s="15">
        <f>[17]Dezembro!$C$30</f>
        <v>32.799999999999997</v>
      </c>
      <c r="AB21" s="15">
        <f>[17]Dezembro!$C$31</f>
        <v>34</v>
      </c>
      <c r="AC21" s="15">
        <f>[17]Dezembro!$C$32</f>
        <v>32.799999999999997</v>
      </c>
      <c r="AD21" s="15">
        <f>[17]Dezembro!$C$33</f>
        <v>32.1</v>
      </c>
      <c r="AE21" s="15">
        <f>[17]Dezembro!$C$34</f>
        <v>25.7</v>
      </c>
      <c r="AF21" s="15">
        <f>[17]Dezembro!$C$35</f>
        <v>32.700000000000003</v>
      </c>
      <c r="AG21" s="36">
        <f t="shared" si="7"/>
        <v>35.4</v>
      </c>
      <c r="AH21" s="38">
        <f t="shared" si="8"/>
        <v>31.700000000000003</v>
      </c>
    </row>
    <row r="22" spans="1:37" ht="17.100000000000001" customHeight="1" x14ac:dyDescent="0.2">
      <c r="A22" s="13" t="s">
        <v>12</v>
      </c>
      <c r="B22" s="15">
        <f>[18]Dezembro!$C$5</f>
        <v>35.5</v>
      </c>
      <c r="C22" s="15">
        <f>[18]Dezembro!$C$6</f>
        <v>33.1</v>
      </c>
      <c r="D22" s="15">
        <f>[18]Dezembro!$C$7</f>
        <v>33.4</v>
      </c>
      <c r="E22" s="15">
        <f>[18]Dezembro!$C$8</f>
        <v>36</v>
      </c>
      <c r="F22" s="15">
        <f>[18]Dezembro!$C$9</f>
        <v>28.9</v>
      </c>
      <c r="G22" s="15">
        <f>[18]Dezembro!$C$10</f>
        <v>28.2</v>
      </c>
      <c r="H22" s="15">
        <f>[18]Dezembro!$C$11</f>
        <v>32.700000000000003</v>
      </c>
      <c r="I22" s="15">
        <f>[18]Dezembro!$C$12</f>
        <v>34.9</v>
      </c>
      <c r="J22" s="15">
        <f>[18]Dezembro!$C$13</f>
        <v>33.799999999999997</v>
      </c>
      <c r="K22" s="15">
        <f>[18]Dezembro!$C$14</f>
        <v>33.299999999999997</v>
      </c>
      <c r="L22" s="15">
        <f>[18]Dezembro!$C$15</f>
        <v>34.6</v>
      </c>
      <c r="M22" s="15">
        <f>[18]Dezembro!$C$16</f>
        <v>34.1</v>
      </c>
      <c r="N22" s="15">
        <f>[18]Dezembro!$C$17</f>
        <v>35.6</v>
      </c>
      <c r="O22" s="15">
        <f>[18]Dezembro!$C$18</f>
        <v>35.5</v>
      </c>
      <c r="P22" s="15">
        <f>[18]Dezembro!$C$19</f>
        <v>30.1</v>
      </c>
      <c r="Q22" s="15">
        <f>[18]Dezembro!$C$20</f>
        <v>35.4</v>
      </c>
      <c r="R22" s="15">
        <f>[18]Dezembro!$C$21</f>
        <v>35.799999999999997</v>
      </c>
      <c r="S22" s="15">
        <f>[18]Dezembro!$C$22</f>
        <v>36</v>
      </c>
      <c r="T22" s="15">
        <f>[18]Dezembro!$C$23</f>
        <v>34.799999999999997</v>
      </c>
      <c r="U22" s="15">
        <f>[18]Dezembro!$C$24</f>
        <v>31.7</v>
      </c>
      <c r="V22" s="15">
        <f>[18]Dezembro!$C$25</f>
        <v>35.299999999999997</v>
      </c>
      <c r="W22" s="15">
        <f>[18]Dezembro!$C$26</f>
        <v>34.299999999999997</v>
      </c>
      <c r="X22" s="15">
        <f>[18]Dezembro!$C$27</f>
        <v>35.799999999999997</v>
      </c>
      <c r="Y22" s="15">
        <f>[18]Dezembro!$C$28</f>
        <v>35.9</v>
      </c>
      <c r="Z22" s="15">
        <f>[18]Dezembro!$C$29</f>
        <v>34</v>
      </c>
      <c r="AA22" s="15">
        <f>[18]Dezembro!$C$30</f>
        <v>32.4</v>
      </c>
      <c r="AB22" s="15">
        <f>[18]Dezembro!$C$31</f>
        <v>33.799999999999997</v>
      </c>
      <c r="AC22" s="15">
        <f>[18]Dezembro!$C$32</f>
        <v>34.6</v>
      </c>
      <c r="AD22" s="15">
        <f>[18]Dezembro!$C$33</f>
        <v>33.9</v>
      </c>
      <c r="AE22" s="15">
        <f>[18]Dezembro!$C$34</f>
        <v>33</v>
      </c>
      <c r="AF22" s="15">
        <f>[18]Dezembro!$C$35</f>
        <v>34.9</v>
      </c>
      <c r="AG22" s="36">
        <f t="shared" si="7"/>
        <v>36</v>
      </c>
      <c r="AH22" s="38">
        <f t="shared" si="8"/>
        <v>33.912903225806453</v>
      </c>
    </row>
    <row r="23" spans="1:37" ht="17.100000000000001" customHeight="1" x14ac:dyDescent="0.2">
      <c r="A23" s="13" t="s">
        <v>13</v>
      </c>
      <c r="B23" s="15" t="str">
        <f>[19]Dezembro!$C$5</f>
        <v>*</v>
      </c>
      <c r="C23" s="15" t="str">
        <f>[19]Dezembro!$C$6</f>
        <v>*</v>
      </c>
      <c r="D23" s="15" t="str">
        <f>[19]Dezembro!$C$7</f>
        <v>*</v>
      </c>
      <c r="E23" s="15" t="str">
        <f>[19]Dezembro!$C$8</f>
        <v>*</v>
      </c>
      <c r="F23" s="15" t="str">
        <f>[19]Dezembro!$C$9</f>
        <v>*</v>
      </c>
      <c r="G23" s="15" t="str">
        <f>[19]Dezembro!$C$10</f>
        <v>*</v>
      </c>
      <c r="H23" s="15" t="str">
        <f>[19]Dezembro!$C$11</f>
        <v>*</v>
      </c>
      <c r="I23" s="15" t="str">
        <f>[19]Dezembro!$C$12</f>
        <v>*</v>
      </c>
      <c r="J23" s="15" t="str">
        <f>[19]Dezembro!$C$13</f>
        <v>*</v>
      </c>
      <c r="K23" s="15" t="str">
        <f>[19]Dezembro!$C$14</f>
        <v>*</v>
      </c>
      <c r="L23" s="15" t="str">
        <f>[19]Dezembro!$C$15</f>
        <v>*</v>
      </c>
      <c r="M23" s="15" t="str">
        <f>[19]Dezembro!$C$16</f>
        <v>*</v>
      </c>
      <c r="N23" s="15" t="str">
        <f>[19]Dezembro!$C$17</f>
        <v>*</v>
      </c>
      <c r="O23" s="15" t="str">
        <f>[19]Dezembro!$C$18</f>
        <v>*</v>
      </c>
      <c r="P23" s="15" t="str">
        <f>[19]Dezembro!$C$19</f>
        <v>*</v>
      </c>
      <c r="Q23" s="15" t="str">
        <f>[19]Dezembro!$C$20</f>
        <v>*</v>
      </c>
      <c r="R23" s="15" t="str">
        <f>[19]Dezembro!$C$21</f>
        <v>*</v>
      </c>
      <c r="S23" s="15" t="str">
        <f>[19]Dezembro!$C$22</f>
        <v>*</v>
      </c>
      <c r="T23" s="15" t="str">
        <f>[19]Dezembro!$C$23</f>
        <v>*</v>
      </c>
      <c r="U23" s="15" t="str">
        <f>[19]Dezembro!$C$24</f>
        <v>*</v>
      </c>
      <c r="V23" s="15" t="str">
        <f>[19]Dezembro!$C$25</f>
        <v>*</v>
      </c>
      <c r="W23" s="15" t="str">
        <f>[19]Dezembro!$C$26</f>
        <v>*</v>
      </c>
      <c r="X23" s="15" t="str">
        <f>[19]Dezembro!$C$27</f>
        <v>*</v>
      </c>
      <c r="Y23" s="15" t="str">
        <f>[19]Dezembro!$C$28</f>
        <v>*</v>
      </c>
      <c r="Z23" s="15" t="str">
        <f>[19]Dezembro!$C$29</f>
        <v>*</v>
      </c>
      <c r="AA23" s="15" t="str">
        <f>[19]Dezembro!$C$30</f>
        <v>*</v>
      </c>
      <c r="AB23" s="15" t="str">
        <f>[19]Dezembro!$C$31</f>
        <v>*</v>
      </c>
      <c r="AC23" s="15" t="str">
        <f>[19]Dezembro!$C$32</f>
        <v>*</v>
      </c>
      <c r="AD23" s="15" t="str">
        <f>[19]Dezembro!$C$33</f>
        <v>*</v>
      </c>
      <c r="AE23" s="15" t="str">
        <f>[19]Dezembro!$C$34</f>
        <v>*</v>
      </c>
      <c r="AF23" s="15" t="str">
        <f>[19]Dezembro!$C$35</f>
        <v>*</v>
      </c>
      <c r="AG23" s="36" t="s">
        <v>78</v>
      </c>
      <c r="AH23" s="38" t="s">
        <v>78</v>
      </c>
    </row>
    <row r="24" spans="1:37" ht="17.100000000000001" customHeight="1" x14ac:dyDescent="0.2">
      <c r="A24" s="13" t="s">
        <v>14</v>
      </c>
      <c r="B24" s="15">
        <f>[20]Dezembro!$C$5</f>
        <v>33.4</v>
      </c>
      <c r="C24" s="15">
        <f>[20]Dezembro!$C$6</f>
        <v>28.3</v>
      </c>
      <c r="D24" s="15">
        <f>[20]Dezembro!$C$7</f>
        <v>33.299999999999997</v>
      </c>
      <c r="E24" s="15">
        <f>[20]Dezembro!$C$8</f>
        <v>34.4</v>
      </c>
      <c r="F24" s="15">
        <f>[20]Dezembro!$C$9</f>
        <v>33.799999999999997</v>
      </c>
      <c r="G24" s="15">
        <f>[20]Dezembro!$C$10</f>
        <v>30.5</v>
      </c>
      <c r="H24" s="15">
        <f>[20]Dezembro!$C$11</f>
        <v>32</v>
      </c>
      <c r="I24" s="15">
        <f>[20]Dezembro!$C$12</f>
        <v>33.4</v>
      </c>
      <c r="J24" s="15">
        <f>[20]Dezembro!$C$13</f>
        <v>33.4</v>
      </c>
      <c r="K24" s="15">
        <f>[20]Dezembro!$C$14</f>
        <v>29.7</v>
      </c>
      <c r="L24" s="15">
        <f>[20]Dezembro!$C$15</f>
        <v>34.1</v>
      </c>
      <c r="M24" s="15">
        <f>[20]Dezembro!$C$16</f>
        <v>32.9</v>
      </c>
      <c r="N24" s="15">
        <f>[20]Dezembro!$C$17</f>
        <v>32.1</v>
      </c>
      <c r="O24" s="15">
        <f>[20]Dezembro!$C$18</f>
        <v>33.799999999999997</v>
      </c>
      <c r="P24" s="15">
        <f>[20]Dezembro!$C$19</f>
        <v>32.1</v>
      </c>
      <c r="Q24" s="15">
        <f>[20]Dezembro!$C$20</f>
        <v>32.700000000000003</v>
      </c>
      <c r="R24" s="15">
        <f>[20]Dezembro!$C$21</f>
        <v>35.299999999999997</v>
      </c>
      <c r="S24" s="15">
        <f>[20]Dezembro!$C$22</f>
        <v>36</v>
      </c>
      <c r="T24" s="15">
        <f>[20]Dezembro!$C$23</f>
        <v>34.1</v>
      </c>
      <c r="U24" s="15">
        <f>[20]Dezembro!$C$24</f>
        <v>32.6</v>
      </c>
      <c r="V24" s="15">
        <f>[20]Dezembro!$C$25</f>
        <v>32.799999999999997</v>
      </c>
      <c r="W24" s="15">
        <f>[20]Dezembro!$C$26</f>
        <v>34.5</v>
      </c>
      <c r="X24" s="15">
        <f>[20]Dezembro!$C$27</f>
        <v>31.5</v>
      </c>
      <c r="Y24" s="15">
        <f>[20]Dezembro!$C$28</f>
        <v>35.5</v>
      </c>
      <c r="Z24" s="15">
        <f>[20]Dezembro!$C$29</f>
        <v>36.200000000000003</v>
      </c>
      <c r="AA24" s="15">
        <f>[20]Dezembro!$C$30</f>
        <v>31.8</v>
      </c>
      <c r="AB24" s="15">
        <f>[20]Dezembro!$C$31</f>
        <v>33.9</v>
      </c>
      <c r="AC24" s="15">
        <f>[20]Dezembro!$C$32</f>
        <v>31.4</v>
      </c>
      <c r="AD24" s="15">
        <f>[20]Dezembro!$C$33</f>
        <v>30.5</v>
      </c>
      <c r="AE24" s="15">
        <f>[20]Dezembro!$C$34</f>
        <v>26.9</v>
      </c>
      <c r="AF24" s="15">
        <f>[20]Dezembro!$C$35</f>
        <v>32.1</v>
      </c>
      <c r="AG24" s="36">
        <f t="shared" si="7"/>
        <v>36.200000000000003</v>
      </c>
      <c r="AH24" s="38">
        <f t="shared" si="8"/>
        <v>32.741935483870961</v>
      </c>
    </row>
    <row r="25" spans="1:37" ht="17.100000000000001" customHeight="1" x14ac:dyDescent="0.2">
      <c r="A25" s="13" t="s">
        <v>15</v>
      </c>
      <c r="B25" s="15">
        <f>[21]Dezembro!$C$5</f>
        <v>29.7</v>
      </c>
      <c r="C25" s="15">
        <f>[21]Dezembro!$C$6</f>
        <v>27</v>
      </c>
      <c r="D25" s="15">
        <f>[21]Dezembro!$C$7</f>
        <v>31.4</v>
      </c>
      <c r="E25" s="15">
        <f>[21]Dezembro!$C$8</f>
        <v>25.6</v>
      </c>
      <c r="F25" s="15">
        <f>[21]Dezembro!$C$9</f>
        <v>21.9</v>
      </c>
      <c r="G25" s="15">
        <f>[21]Dezembro!$C$10</f>
        <v>27.7</v>
      </c>
      <c r="H25" s="15">
        <f>[21]Dezembro!$C$11</f>
        <v>29.5</v>
      </c>
      <c r="I25" s="15">
        <f>[21]Dezembro!$C$12</f>
        <v>31.3</v>
      </c>
      <c r="J25" s="15">
        <f>[21]Dezembro!$C$13</f>
        <v>31.4</v>
      </c>
      <c r="K25" s="15">
        <f>[21]Dezembro!$C$14</f>
        <v>28.6</v>
      </c>
      <c r="L25" s="15">
        <f>[21]Dezembro!$C$15</f>
        <v>30.9</v>
      </c>
      <c r="M25" s="15">
        <f>[21]Dezembro!$C$16</f>
        <v>25.2</v>
      </c>
      <c r="N25" s="15">
        <f>[21]Dezembro!$C$17</f>
        <v>31.7</v>
      </c>
      <c r="O25" s="15">
        <f>[21]Dezembro!$C$18</f>
        <v>32.1</v>
      </c>
      <c r="P25" s="15">
        <f>[21]Dezembro!$C$19</f>
        <v>27.4</v>
      </c>
      <c r="Q25" s="15">
        <f>[21]Dezembro!$C$20</f>
        <v>30.7</v>
      </c>
      <c r="R25" s="15">
        <f>[21]Dezembro!$C$21</f>
        <v>32.299999999999997</v>
      </c>
      <c r="S25" s="15">
        <f>[21]Dezembro!$C$22</f>
        <v>32</v>
      </c>
      <c r="T25" s="15">
        <f>[21]Dezembro!$C$23</f>
        <v>28.9</v>
      </c>
      <c r="U25" s="15">
        <f>[21]Dezembro!$C$24</f>
        <v>29</v>
      </c>
      <c r="V25" s="15">
        <f>[21]Dezembro!$C$25</f>
        <v>31.1</v>
      </c>
      <c r="W25" s="15">
        <f>[21]Dezembro!$C$26</f>
        <v>31.8</v>
      </c>
      <c r="X25" s="15">
        <f>[21]Dezembro!$C$27</f>
        <v>31</v>
      </c>
      <c r="Y25" s="15">
        <f>[21]Dezembro!$C$28</f>
        <v>31.2</v>
      </c>
      <c r="Z25" s="15">
        <f>[21]Dezembro!$C$29</f>
        <v>30.6</v>
      </c>
      <c r="AA25" s="15">
        <f>[21]Dezembro!$C$30</f>
        <v>30.4</v>
      </c>
      <c r="AB25" s="15">
        <f>[21]Dezembro!$C$31</f>
        <v>30.6</v>
      </c>
      <c r="AC25" s="15">
        <f>[21]Dezembro!$C$32</f>
        <v>28.7</v>
      </c>
      <c r="AD25" s="15">
        <f>[21]Dezembro!$C$33</f>
        <v>27.5</v>
      </c>
      <c r="AE25" s="15">
        <f>[21]Dezembro!$C$34</f>
        <v>28.6</v>
      </c>
      <c r="AF25" s="15">
        <f>[21]Dezembro!$C$35</f>
        <v>30.5</v>
      </c>
      <c r="AG25" s="36">
        <f t="shared" si="7"/>
        <v>32.299999999999997</v>
      </c>
      <c r="AH25" s="38">
        <f t="shared" si="8"/>
        <v>29.558064516129033</v>
      </c>
    </row>
    <row r="26" spans="1:37" ht="17.100000000000001" customHeight="1" x14ac:dyDescent="0.2">
      <c r="A26" s="13" t="s">
        <v>69</v>
      </c>
      <c r="B26" s="15">
        <f>[22]Dezembro!$C$5</f>
        <v>33</v>
      </c>
      <c r="C26" s="15">
        <f>[22]Dezembro!$C$6</f>
        <v>32.9</v>
      </c>
      <c r="D26" s="15">
        <f>[22]Dezembro!$C$7</f>
        <v>34.700000000000003</v>
      </c>
      <c r="E26" s="15">
        <f>[22]Dezembro!$C$8</f>
        <v>36.799999999999997</v>
      </c>
      <c r="F26" s="15">
        <f>[22]Dezembro!$C$9</f>
        <v>28</v>
      </c>
      <c r="G26" s="15">
        <f>[22]Dezembro!$C$10</f>
        <v>30.7</v>
      </c>
      <c r="H26" s="15">
        <f>[22]Dezembro!$C$11</f>
        <v>32.9</v>
      </c>
      <c r="I26" s="15">
        <f>[22]Dezembro!$C$12</f>
        <v>34.9</v>
      </c>
      <c r="J26" s="15">
        <f>[22]Dezembro!$C$13</f>
        <v>35.5</v>
      </c>
      <c r="K26" s="15">
        <f>[22]Dezembro!$C$14</f>
        <v>32.700000000000003</v>
      </c>
      <c r="L26" s="15">
        <f>[22]Dezembro!$C$15</f>
        <v>34.799999999999997</v>
      </c>
      <c r="M26" s="15">
        <f>[22]Dezembro!$C$16</f>
        <v>34.700000000000003</v>
      </c>
      <c r="N26" s="15">
        <f>[22]Dezembro!$C$17</f>
        <v>36.5</v>
      </c>
      <c r="O26" s="15">
        <f>[22]Dezembro!$C$18</f>
        <v>37.700000000000003</v>
      </c>
      <c r="P26" s="15">
        <f>[22]Dezembro!$C$19</f>
        <v>32.700000000000003</v>
      </c>
      <c r="Q26" s="15">
        <f>[22]Dezembro!$C$20</f>
        <v>35.799999999999997</v>
      </c>
      <c r="R26" s="15">
        <f>[22]Dezembro!$C$21</f>
        <v>37.200000000000003</v>
      </c>
      <c r="S26" s="15">
        <f>[22]Dezembro!$C$22</f>
        <v>38</v>
      </c>
      <c r="T26" s="15">
        <f>[22]Dezembro!$C$23</f>
        <v>33.6</v>
      </c>
      <c r="U26" s="15">
        <f>[22]Dezembro!$C$24</f>
        <v>28.9</v>
      </c>
      <c r="V26" s="15">
        <f>[22]Dezembro!$C$25</f>
        <v>35</v>
      </c>
      <c r="W26" s="15">
        <f>[22]Dezembro!$C$26</f>
        <v>33</v>
      </c>
      <c r="X26" s="15" t="str">
        <f>[22]Dezembro!$C$27</f>
        <v>*</v>
      </c>
      <c r="Y26" s="15" t="str">
        <f>[22]Dezembro!$C$28</f>
        <v>*</v>
      </c>
      <c r="Z26" s="15" t="str">
        <f>[22]Dezembro!$C$29</f>
        <v>*</v>
      </c>
      <c r="AA26" s="15" t="str">
        <f>[22]Dezembro!$C$30</f>
        <v>*</v>
      </c>
      <c r="AB26" s="15" t="str">
        <f>[22]Dezembro!$C$31</f>
        <v>*</v>
      </c>
      <c r="AC26" s="15" t="str">
        <f>[22]Dezembro!$C$32</f>
        <v>*</v>
      </c>
      <c r="AD26" s="15" t="str">
        <f>[22]Dezembro!$C$33</f>
        <v>*</v>
      </c>
      <c r="AE26" s="15" t="str">
        <f>[22]Dezembro!$C$34</f>
        <v>*</v>
      </c>
      <c r="AF26" s="15" t="str">
        <f>[22]Dezembro!$C$35</f>
        <v>*</v>
      </c>
      <c r="AG26" s="36">
        <f t="shared" si="7"/>
        <v>38</v>
      </c>
      <c r="AH26" s="38">
        <f t="shared" si="8"/>
        <v>34.090909090909093</v>
      </c>
    </row>
    <row r="27" spans="1:37" ht="17.100000000000001" customHeight="1" x14ac:dyDescent="0.2">
      <c r="A27" s="13" t="s">
        <v>16</v>
      </c>
      <c r="B27" s="15">
        <f>[23]Dezembro!$C$5</f>
        <v>33.299999999999997</v>
      </c>
      <c r="C27" s="15">
        <f>[23]Dezembro!$C$6</f>
        <v>31.1</v>
      </c>
      <c r="D27" s="15">
        <f>[23]Dezembro!$C$7</f>
        <v>31.5</v>
      </c>
      <c r="E27" s="15">
        <f>[23]Dezembro!$C$8</f>
        <v>31.9</v>
      </c>
      <c r="F27" s="15">
        <f>[23]Dezembro!$C$9</f>
        <v>22.7</v>
      </c>
      <c r="G27" s="15">
        <f>[23]Dezembro!$C$10</f>
        <v>28.9</v>
      </c>
      <c r="H27" s="15">
        <f>[23]Dezembro!$C$11</f>
        <v>31.7</v>
      </c>
      <c r="I27" s="15">
        <f>[23]Dezembro!$C$12</f>
        <v>33.700000000000003</v>
      </c>
      <c r="J27" s="15">
        <f>[23]Dezembro!$C$13</f>
        <v>33</v>
      </c>
      <c r="K27" s="15">
        <f>[23]Dezembro!$C$14</f>
        <v>26.9</v>
      </c>
      <c r="L27" s="15">
        <f>[23]Dezembro!$C$15</f>
        <v>30.7</v>
      </c>
      <c r="M27" s="15">
        <f>[23]Dezembro!$C$16</f>
        <v>25.7</v>
      </c>
      <c r="N27" s="15">
        <f>[23]Dezembro!$C$17</f>
        <v>33.6</v>
      </c>
      <c r="O27" s="15">
        <f>[23]Dezembro!$C$18</f>
        <v>34.1</v>
      </c>
      <c r="P27" s="15">
        <f>[23]Dezembro!$C$19</f>
        <v>28.5</v>
      </c>
      <c r="Q27" s="15">
        <f>[23]Dezembro!$C$20</f>
        <v>33.5</v>
      </c>
      <c r="R27" s="15">
        <f>[23]Dezembro!$C$21</f>
        <v>34.5</v>
      </c>
      <c r="S27" s="15">
        <f>[23]Dezembro!$C$22</f>
        <v>34.9</v>
      </c>
      <c r="T27" s="15">
        <f>[23]Dezembro!$C$23</f>
        <v>33</v>
      </c>
      <c r="U27" s="15">
        <f>[23]Dezembro!$C$24</f>
        <v>31.9</v>
      </c>
      <c r="V27" s="15">
        <f>[23]Dezembro!$C$25</f>
        <v>32.4</v>
      </c>
      <c r="W27" s="15">
        <f>[23]Dezembro!$C$26</f>
        <v>34</v>
      </c>
      <c r="X27" s="15">
        <f>[23]Dezembro!$C$27</f>
        <v>34.299999999999997</v>
      </c>
      <c r="Y27" s="15">
        <f>[23]Dezembro!$C$28</f>
        <v>34.200000000000003</v>
      </c>
      <c r="Z27" s="15">
        <f>[23]Dezembro!$C$29</f>
        <v>32.5</v>
      </c>
      <c r="AA27" s="15">
        <f>[23]Dezembro!$C$30</f>
        <v>32.4</v>
      </c>
      <c r="AB27" s="15">
        <f>[23]Dezembro!$C$31</f>
        <v>33.9</v>
      </c>
      <c r="AC27" s="15">
        <f>[23]Dezembro!$C$32</f>
        <v>32.200000000000003</v>
      </c>
      <c r="AD27" s="15">
        <f>[23]Dezembro!$C$33</f>
        <v>33</v>
      </c>
      <c r="AE27" s="15">
        <f>[23]Dezembro!$C$34</f>
        <v>25.4</v>
      </c>
      <c r="AF27" s="15">
        <f>[23]Dezembro!$C$35</f>
        <v>32.4</v>
      </c>
      <c r="AG27" s="36">
        <f t="shared" si="7"/>
        <v>34.9</v>
      </c>
      <c r="AH27" s="38">
        <f t="shared" si="8"/>
        <v>31.670967741935478</v>
      </c>
    </row>
    <row r="28" spans="1:37" ht="17.100000000000001" customHeight="1" x14ac:dyDescent="0.2">
      <c r="A28" s="13" t="s">
        <v>17</v>
      </c>
      <c r="B28" s="15">
        <f>[24]Dezembro!$C$5</f>
        <v>33</v>
      </c>
      <c r="C28" s="15">
        <f>[24]Dezembro!$C$6</f>
        <v>28</v>
      </c>
      <c r="D28" s="15">
        <f>[24]Dezembro!$C$7</f>
        <v>31.1</v>
      </c>
      <c r="E28" s="15">
        <f>[24]Dezembro!$C$8</f>
        <v>31.8</v>
      </c>
      <c r="F28" s="15">
        <f>[24]Dezembro!$C$9</f>
        <v>30.2</v>
      </c>
      <c r="G28" s="15">
        <f>[24]Dezembro!$C$10</f>
        <v>23.7</v>
      </c>
      <c r="H28" s="15">
        <f>[24]Dezembro!$C$11</f>
        <v>27.8</v>
      </c>
      <c r="I28" s="15">
        <f>[24]Dezembro!$C$12</f>
        <v>30.7</v>
      </c>
      <c r="J28" s="15">
        <f>[24]Dezembro!$C$13</f>
        <v>30.2</v>
      </c>
      <c r="K28" s="15">
        <f>[24]Dezembro!$C$14</f>
        <v>30.4</v>
      </c>
      <c r="L28" s="15">
        <f>[24]Dezembro!$C$15</f>
        <v>31.7</v>
      </c>
      <c r="M28" s="15">
        <f>[24]Dezembro!$C$16</f>
        <v>31.3</v>
      </c>
      <c r="N28" s="15">
        <f>[24]Dezembro!$C$17</f>
        <v>30.8</v>
      </c>
      <c r="O28" s="15">
        <f>[24]Dezembro!$C$18</f>
        <v>31.4</v>
      </c>
      <c r="P28" s="15">
        <f>[24]Dezembro!$C$19</f>
        <v>29</v>
      </c>
      <c r="Q28" s="15">
        <f>[24]Dezembro!$C$20</f>
        <v>31.2</v>
      </c>
      <c r="R28" s="15">
        <f>[24]Dezembro!$C$21</f>
        <v>31.9</v>
      </c>
      <c r="S28" s="15">
        <f>[24]Dezembro!$C$22</f>
        <v>33.4</v>
      </c>
      <c r="T28" s="15">
        <f>[24]Dezembro!$C$23</f>
        <v>31.4</v>
      </c>
      <c r="U28" s="15">
        <f>[24]Dezembro!$C$24</f>
        <v>28</v>
      </c>
      <c r="V28" s="15">
        <f>[24]Dezembro!$C$25</f>
        <v>30.9</v>
      </c>
      <c r="W28" s="15">
        <f>[24]Dezembro!$C$26</f>
        <v>31.7</v>
      </c>
      <c r="X28" s="15">
        <f>[24]Dezembro!$C$27</f>
        <v>31.8</v>
      </c>
      <c r="Y28" s="15">
        <f>[24]Dezembro!$C$28</f>
        <v>32.1</v>
      </c>
      <c r="Z28" s="15">
        <f>[24]Dezembro!$C$29</f>
        <v>32.9</v>
      </c>
      <c r="AA28" s="15">
        <f>[24]Dezembro!$C$30</f>
        <v>30.4</v>
      </c>
      <c r="AB28" s="15">
        <f>[24]Dezembro!$C$31</f>
        <v>31</v>
      </c>
      <c r="AC28" s="15">
        <f>[24]Dezembro!$C$32</f>
        <v>29.7</v>
      </c>
      <c r="AD28" s="15">
        <f>[24]Dezembro!$C$33</f>
        <v>28.4</v>
      </c>
      <c r="AE28" s="15">
        <f>[24]Dezembro!$C$34</f>
        <v>29.7</v>
      </c>
      <c r="AF28" s="15">
        <f>[24]Dezembro!$C$35</f>
        <v>30.5</v>
      </c>
      <c r="AG28" s="36">
        <f t="shared" si="7"/>
        <v>33.4</v>
      </c>
      <c r="AH28" s="38">
        <f t="shared" si="8"/>
        <v>30.519354838709674</v>
      </c>
    </row>
    <row r="29" spans="1:37" ht="17.100000000000001" customHeight="1" x14ac:dyDescent="0.2">
      <c r="A29" s="13" t="s">
        <v>18</v>
      </c>
      <c r="B29" s="15">
        <f>[25]Dezembro!$C$5</f>
        <v>30.9</v>
      </c>
      <c r="C29" s="15">
        <f>[25]Dezembro!$C$6</f>
        <v>27.4</v>
      </c>
      <c r="D29" s="15">
        <f>[25]Dezembro!$C$7</f>
        <v>32.4</v>
      </c>
      <c r="E29" s="15">
        <f>[25]Dezembro!$C$8</f>
        <v>25.2</v>
      </c>
      <c r="F29" s="15">
        <f>[25]Dezembro!$C$9</f>
        <v>23.1</v>
      </c>
      <c r="G29" s="15">
        <f>[25]Dezembro!$C$10</f>
        <v>29.6</v>
      </c>
      <c r="H29" s="15">
        <f>[25]Dezembro!$C$11</f>
        <v>30.8</v>
      </c>
      <c r="I29" s="15">
        <f>[25]Dezembro!$C$12</f>
        <v>33.4</v>
      </c>
      <c r="J29" s="15">
        <f>[25]Dezembro!$C$13</f>
        <v>33.5</v>
      </c>
      <c r="K29" s="15">
        <f>[25]Dezembro!$C$14</f>
        <v>28.8</v>
      </c>
      <c r="L29" s="15">
        <f>[25]Dezembro!$C$15</f>
        <v>32</v>
      </c>
      <c r="M29" s="15">
        <f>[25]Dezembro!$C$16</f>
        <v>27.7</v>
      </c>
      <c r="N29" s="15">
        <f>[25]Dezembro!$C$17</f>
        <v>32.200000000000003</v>
      </c>
      <c r="O29" s="15">
        <f>[25]Dezembro!$C$18</f>
        <v>33.6</v>
      </c>
      <c r="P29" s="15">
        <f>[25]Dezembro!$C$19</f>
        <v>28.8</v>
      </c>
      <c r="Q29" s="15">
        <f>[25]Dezembro!$C$20</f>
        <v>32.4</v>
      </c>
      <c r="R29" s="15">
        <f>[25]Dezembro!$C$21</f>
        <v>33.1</v>
      </c>
      <c r="S29" s="15">
        <f>[25]Dezembro!$C$22</f>
        <v>34.700000000000003</v>
      </c>
      <c r="T29" s="15">
        <f>[25]Dezembro!$C$23</f>
        <v>28.6</v>
      </c>
      <c r="U29" s="15">
        <f>[25]Dezembro!$C$24</f>
        <v>30.4</v>
      </c>
      <c r="V29" s="15">
        <f>[25]Dezembro!$C$25</f>
        <v>31.5</v>
      </c>
      <c r="W29" s="15">
        <f>[25]Dezembro!$C$26</f>
        <v>34</v>
      </c>
      <c r="X29" s="15">
        <f>[25]Dezembro!$C$27</f>
        <v>33.6</v>
      </c>
      <c r="Y29" s="15">
        <f>[25]Dezembro!$C$28</f>
        <v>29.6</v>
      </c>
      <c r="Z29" s="15">
        <f>[25]Dezembro!$C$29</f>
        <v>31.8</v>
      </c>
      <c r="AA29" s="15">
        <f>[25]Dezembro!$C$30</f>
        <v>30.9</v>
      </c>
      <c r="AB29" s="15">
        <f>[25]Dezembro!$C$31</f>
        <v>32.6</v>
      </c>
      <c r="AC29" s="15">
        <f>[25]Dezembro!$C$32</f>
        <v>31</v>
      </c>
      <c r="AD29" s="15">
        <f>[25]Dezembro!$C$33</f>
        <v>25.2</v>
      </c>
      <c r="AE29" s="15">
        <f>[25]Dezembro!$C$34</f>
        <v>30.4</v>
      </c>
      <c r="AF29" s="15">
        <f>[25]Dezembro!$C$35</f>
        <v>32.299999999999997</v>
      </c>
      <c r="AG29" s="36">
        <f t="shared" si="7"/>
        <v>34.700000000000003</v>
      </c>
      <c r="AH29" s="38">
        <f t="shared" si="8"/>
        <v>30.693548387096776</v>
      </c>
    </row>
    <row r="30" spans="1:37" ht="17.100000000000001" customHeight="1" x14ac:dyDescent="0.2">
      <c r="A30" s="13" t="s">
        <v>30</v>
      </c>
      <c r="B30" s="15">
        <f>[26]Dezembro!$C$5</f>
        <v>34.299999999999997</v>
      </c>
      <c r="C30" s="15">
        <f>[26]Dezembro!$C$6</f>
        <v>29.8</v>
      </c>
      <c r="D30" s="15">
        <f>[26]Dezembro!$C$7</f>
        <v>31.8</v>
      </c>
      <c r="E30" s="15">
        <f>[26]Dezembro!$C$8</f>
        <v>34.1</v>
      </c>
      <c r="F30" s="15">
        <f>[26]Dezembro!$C$9</f>
        <v>25.6</v>
      </c>
      <c r="G30" s="15">
        <f>[26]Dezembro!$C$10</f>
        <v>27</v>
      </c>
      <c r="H30" s="15">
        <f>[26]Dezembro!$C$11</f>
        <v>30.7</v>
      </c>
      <c r="I30" s="15">
        <f>[26]Dezembro!$C$12</f>
        <v>33.299999999999997</v>
      </c>
      <c r="J30" s="15">
        <f>[26]Dezembro!$C$13</f>
        <v>32</v>
      </c>
      <c r="K30" s="15">
        <f>[26]Dezembro!$C$14</f>
        <v>28.6</v>
      </c>
      <c r="L30" s="15">
        <f>[26]Dezembro!$C$15</f>
        <v>32.4</v>
      </c>
      <c r="M30" s="15">
        <f>[26]Dezembro!$C$16</f>
        <v>26.7</v>
      </c>
      <c r="N30" s="15">
        <f>[26]Dezembro!$C$17</f>
        <v>33.799999999999997</v>
      </c>
      <c r="O30" s="15">
        <f>[26]Dezembro!$C$18</f>
        <v>33.6</v>
      </c>
      <c r="P30" s="15">
        <f>[26]Dezembro!$C$19</f>
        <v>28.7</v>
      </c>
      <c r="Q30" s="15">
        <f>[26]Dezembro!$C$20</f>
        <v>32.799999999999997</v>
      </c>
      <c r="R30" s="15">
        <f>[26]Dezembro!$C$21</f>
        <v>34</v>
      </c>
      <c r="S30" s="15">
        <f>[26]Dezembro!$C$22</f>
        <v>34.5</v>
      </c>
      <c r="T30" s="15">
        <f>[26]Dezembro!$C$23</f>
        <v>33.1</v>
      </c>
      <c r="U30" s="15">
        <f>[26]Dezembro!$C$24</f>
        <v>29.7</v>
      </c>
      <c r="V30" s="15">
        <f>[26]Dezembro!$C$25</f>
        <v>33.5</v>
      </c>
      <c r="W30" s="15">
        <f>[26]Dezembro!$C$26</f>
        <v>33.4</v>
      </c>
      <c r="X30" s="15">
        <f>[26]Dezembro!$C$27</f>
        <v>33.700000000000003</v>
      </c>
      <c r="Y30" s="15">
        <f>[26]Dezembro!$C$28</f>
        <v>33.200000000000003</v>
      </c>
      <c r="Z30" s="15">
        <f>[26]Dezembro!$C$29</f>
        <v>32.700000000000003</v>
      </c>
      <c r="AA30" s="15">
        <f>[26]Dezembro!$C$30</f>
        <v>31.7</v>
      </c>
      <c r="AB30" s="15">
        <f>[26]Dezembro!$C$31</f>
        <v>33.4</v>
      </c>
      <c r="AC30" s="15">
        <f>[26]Dezembro!$C$32</f>
        <v>30.5</v>
      </c>
      <c r="AD30" s="15">
        <f>[26]Dezembro!$C$33</f>
        <v>29.9</v>
      </c>
      <c r="AE30" s="15">
        <f>[26]Dezembro!$C$34</f>
        <v>24.8</v>
      </c>
      <c r="AF30" s="15">
        <f>[26]Dezembro!$C$35</f>
        <v>31.9</v>
      </c>
      <c r="AG30" s="36">
        <f t="shared" si="7"/>
        <v>34.5</v>
      </c>
      <c r="AH30" s="38">
        <f t="shared" si="8"/>
        <v>31.458064516129038</v>
      </c>
      <c r="AK30" t="s">
        <v>51</v>
      </c>
    </row>
    <row r="31" spans="1:37" ht="17.100000000000001" customHeight="1" x14ac:dyDescent="0.2">
      <c r="A31" s="13" t="s">
        <v>50</v>
      </c>
      <c r="B31" s="15">
        <f>[27]Dezembro!$C$5</f>
        <v>36.200000000000003</v>
      </c>
      <c r="C31" s="15">
        <f>[27]Dezembro!$C$6</f>
        <v>29.3</v>
      </c>
      <c r="D31" s="15">
        <f>[27]Dezembro!$C$7</f>
        <v>34.200000000000003</v>
      </c>
      <c r="E31" s="15">
        <f>[27]Dezembro!$C$8</f>
        <v>34.200000000000003</v>
      </c>
      <c r="F31" s="15">
        <f>[27]Dezembro!$C$9</f>
        <v>31.9</v>
      </c>
      <c r="G31" s="15">
        <f>[27]Dezembro!$C$10</f>
        <v>26.1</v>
      </c>
      <c r="H31" s="15">
        <f>[27]Dezembro!$C$11</f>
        <v>29.7</v>
      </c>
      <c r="I31" s="15">
        <f>[27]Dezembro!$C$12</f>
        <v>33.5</v>
      </c>
      <c r="J31" s="15">
        <f>[27]Dezembro!$C$13</f>
        <v>32.700000000000003</v>
      </c>
      <c r="K31" s="15">
        <f>[27]Dezembro!$C$14</f>
        <v>33.1</v>
      </c>
      <c r="L31" s="15">
        <f>[27]Dezembro!$C$15</f>
        <v>34.200000000000003</v>
      </c>
      <c r="M31" s="15">
        <f>[27]Dezembro!$C$16</f>
        <v>34.200000000000003</v>
      </c>
      <c r="N31" s="15">
        <f>[27]Dezembro!$C$17</f>
        <v>33.700000000000003</v>
      </c>
      <c r="O31" s="15">
        <f>[27]Dezembro!$C$18</f>
        <v>34.4</v>
      </c>
      <c r="P31" s="15">
        <f>[27]Dezembro!$C$19</f>
        <v>33.700000000000003</v>
      </c>
      <c r="Q31" s="15">
        <f>[27]Dezembro!$C$20</f>
        <v>31.4</v>
      </c>
      <c r="R31" s="15">
        <f>[27]Dezembro!$C$21</f>
        <v>34.1</v>
      </c>
      <c r="S31" s="15">
        <f>[27]Dezembro!$C$22</f>
        <v>34.299999999999997</v>
      </c>
      <c r="T31" s="15">
        <f>[27]Dezembro!$C$23</f>
        <v>32.6</v>
      </c>
      <c r="U31" s="15">
        <f>[27]Dezembro!$C$24</f>
        <v>29.5</v>
      </c>
      <c r="V31" s="15">
        <f>[27]Dezembro!$C$25</f>
        <v>32.299999999999997</v>
      </c>
      <c r="W31" s="15">
        <f>[27]Dezembro!$C$26</f>
        <v>31.6</v>
      </c>
      <c r="X31" s="15">
        <f>[27]Dezembro!$C$27</f>
        <v>32.1</v>
      </c>
      <c r="Y31" s="15">
        <f>[27]Dezembro!$C$28</f>
        <v>33.6</v>
      </c>
      <c r="Z31" s="15">
        <f>[27]Dezembro!$C$29</f>
        <v>33.200000000000003</v>
      </c>
      <c r="AA31" s="15">
        <f>[27]Dezembro!$C$30</f>
        <v>33.299999999999997</v>
      </c>
      <c r="AB31" s="15">
        <f>[27]Dezembro!$C$31</f>
        <v>31.8</v>
      </c>
      <c r="AC31" s="15">
        <f>[27]Dezembro!$C$32</f>
        <v>32</v>
      </c>
      <c r="AD31" s="15">
        <f>[27]Dezembro!$C$33</f>
        <v>29.3</v>
      </c>
      <c r="AE31" s="15">
        <f>[27]Dezembro!$C$34</f>
        <v>29.7</v>
      </c>
      <c r="AF31" s="15">
        <f>[27]Dezembro!$C$35</f>
        <v>32.1</v>
      </c>
      <c r="AG31" s="36">
        <f>MAX(B31:AF31)</f>
        <v>36.200000000000003</v>
      </c>
      <c r="AH31" s="38">
        <f>AVERAGE(B31:AF31)</f>
        <v>32.387096774193552</v>
      </c>
    </row>
    <row r="32" spans="1:37" ht="17.100000000000001" customHeight="1" x14ac:dyDescent="0.2">
      <c r="A32" s="13" t="s">
        <v>19</v>
      </c>
      <c r="B32" s="15">
        <f>[28]Dezembro!$C$5</f>
        <v>33.9</v>
      </c>
      <c r="C32" s="15">
        <f>[28]Dezembro!$C$6</f>
        <v>30.7</v>
      </c>
      <c r="D32" s="15">
        <f>[28]Dezembro!$C$7</f>
        <v>32.700000000000003</v>
      </c>
      <c r="E32" s="15">
        <f>[28]Dezembro!$C$8</f>
        <v>36.299999999999997</v>
      </c>
      <c r="F32" s="15">
        <f>[28]Dezembro!$C$9</f>
        <v>33.4</v>
      </c>
      <c r="G32" s="15">
        <f>[28]Dezembro!$C$10</f>
        <v>30.4</v>
      </c>
      <c r="H32" s="15">
        <f>[28]Dezembro!$C$11</f>
        <v>32.4</v>
      </c>
      <c r="I32" s="15">
        <f>[28]Dezembro!$C$12</f>
        <v>35</v>
      </c>
      <c r="J32" s="15">
        <f>[28]Dezembro!$C$13</f>
        <v>32.9</v>
      </c>
      <c r="K32" s="15">
        <f>[28]Dezembro!$C$14</f>
        <v>29.1</v>
      </c>
      <c r="L32" s="15">
        <f>[28]Dezembro!$C$15</f>
        <v>32.4</v>
      </c>
      <c r="M32" s="15">
        <f>[28]Dezembro!$C$16</f>
        <v>28.7</v>
      </c>
      <c r="N32" s="15">
        <f>[28]Dezembro!$C$17</f>
        <v>31.5</v>
      </c>
      <c r="O32" s="15">
        <f>[28]Dezembro!$C$18</f>
        <v>35.6</v>
      </c>
      <c r="P32" s="15">
        <f>[28]Dezembro!$C$19</f>
        <v>32.6</v>
      </c>
      <c r="Q32" s="15">
        <f>[28]Dezembro!$C$20</f>
        <v>33.700000000000003</v>
      </c>
      <c r="R32" s="15">
        <f>[28]Dezembro!$C$21</f>
        <v>34.700000000000003</v>
      </c>
      <c r="S32" s="15">
        <f>[28]Dezembro!$C$22</f>
        <v>37.9</v>
      </c>
      <c r="T32" s="15">
        <f>[28]Dezembro!$C$23</f>
        <v>34.700000000000003</v>
      </c>
      <c r="U32" s="15">
        <f>[28]Dezembro!$C$24</f>
        <v>32.6</v>
      </c>
      <c r="V32" s="15">
        <f>[28]Dezembro!$C$25</f>
        <v>34.4</v>
      </c>
      <c r="W32" s="15">
        <f>[28]Dezembro!$C$26</f>
        <v>35.5</v>
      </c>
      <c r="X32" s="15">
        <f>[28]Dezembro!$C$27</f>
        <v>34.6</v>
      </c>
      <c r="Y32" s="15">
        <f>[28]Dezembro!$C$28</f>
        <v>36.299999999999997</v>
      </c>
      <c r="Z32" s="15">
        <f>[28]Dezembro!$C$29</f>
        <v>36.200000000000003</v>
      </c>
      <c r="AA32" s="15">
        <f>[28]Dezembro!$C$30</f>
        <v>31.7</v>
      </c>
      <c r="AB32" s="15">
        <f>[28]Dezembro!$C$31</f>
        <v>32.799999999999997</v>
      </c>
      <c r="AC32" s="15">
        <f>[28]Dezembro!$C$32</f>
        <v>32.200000000000003</v>
      </c>
      <c r="AD32" s="15">
        <f>[28]Dezembro!$C$33</f>
        <v>32.299999999999997</v>
      </c>
      <c r="AE32" s="15">
        <f>[28]Dezembro!$C$34</f>
        <v>30.6</v>
      </c>
      <c r="AF32" s="15">
        <f>[28]Dezembro!$C$35</f>
        <v>33.799999999999997</v>
      </c>
      <c r="AG32" s="36">
        <f>MAX(B32:AF32)</f>
        <v>37.9</v>
      </c>
      <c r="AH32" s="38">
        <f>AVERAGE(B32:AF32)</f>
        <v>33.277419354838713</v>
      </c>
    </row>
    <row r="33" spans="1:34" s="5" customFormat="1" ht="17.100000000000001" customHeight="1" thickBot="1" x14ac:dyDescent="0.25">
      <c r="A33" s="64" t="s">
        <v>32</v>
      </c>
      <c r="B33" s="65">
        <f t="shared" ref="B33:AG33" si="9">MAX(B5:B32)</f>
        <v>37.1</v>
      </c>
      <c r="C33" s="65">
        <f t="shared" si="9"/>
        <v>36.200000000000003</v>
      </c>
      <c r="D33" s="65">
        <f t="shared" si="9"/>
        <v>36.5</v>
      </c>
      <c r="E33" s="65">
        <f t="shared" si="9"/>
        <v>39.1</v>
      </c>
      <c r="F33" s="65">
        <f t="shared" si="9"/>
        <v>35.9</v>
      </c>
      <c r="G33" s="65">
        <f t="shared" si="9"/>
        <v>30.7</v>
      </c>
      <c r="H33" s="65">
        <f t="shared" si="9"/>
        <v>34</v>
      </c>
      <c r="I33" s="65">
        <f t="shared" si="9"/>
        <v>35.6</v>
      </c>
      <c r="J33" s="65">
        <f t="shared" si="9"/>
        <v>35.9</v>
      </c>
      <c r="K33" s="65">
        <f t="shared" si="9"/>
        <v>36.5</v>
      </c>
      <c r="L33" s="65">
        <f t="shared" si="9"/>
        <v>36.5</v>
      </c>
      <c r="M33" s="65">
        <f t="shared" si="9"/>
        <v>37.4</v>
      </c>
      <c r="N33" s="65">
        <f t="shared" si="9"/>
        <v>37.5</v>
      </c>
      <c r="O33" s="65">
        <f t="shared" si="9"/>
        <v>37.700000000000003</v>
      </c>
      <c r="P33" s="65">
        <f t="shared" si="9"/>
        <v>35.299999999999997</v>
      </c>
      <c r="Q33" s="65">
        <f t="shared" si="9"/>
        <v>36</v>
      </c>
      <c r="R33" s="65">
        <f t="shared" si="9"/>
        <v>37.200000000000003</v>
      </c>
      <c r="S33" s="65">
        <f t="shared" si="9"/>
        <v>38</v>
      </c>
      <c r="T33" s="65">
        <f t="shared" si="9"/>
        <v>36.700000000000003</v>
      </c>
      <c r="U33" s="65">
        <f t="shared" si="9"/>
        <v>34.299999999999997</v>
      </c>
      <c r="V33" s="65">
        <f t="shared" si="9"/>
        <v>35.299999999999997</v>
      </c>
      <c r="W33" s="65">
        <f t="shared" si="9"/>
        <v>36.4</v>
      </c>
      <c r="X33" s="65">
        <f t="shared" si="9"/>
        <v>37.799999999999997</v>
      </c>
      <c r="Y33" s="65">
        <f t="shared" si="9"/>
        <v>38.299999999999997</v>
      </c>
      <c r="Z33" s="65">
        <f t="shared" si="9"/>
        <v>36.4</v>
      </c>
      <c r="AA33" s="65">
        <f t="shared" si="9"/>
        <v>34.700000000000003</v>
      </c>
      <c r="AB33" s="65">
        <f t="shared" si="9"/>
        <v>35.299999999999997</v>
      </c>
      <c r="AC33" s="65">
        <f t="shared" si="9"/>
        <v>35.700000000000003</v>
      </c>
      <c r="AD33" s="65">
        <f t="shared" si="9"/>
        <v>35.4</v>
      </c>
      <c r="AE33" s="65">
        <f t="shared" si="9"/>
        <v>33.700000000000003</v>
      </c>
      <c r="AF33" s="65">
        <f t="shared" si="9"/>
        <v>35.5</v>
      </c>
      <c r="AG33" s="66">
        <f t="shared" si="9"/>
        <v>39.1</v>
      </c>
      <c r="AH33" s="80">
        <f>AVERAGE(AH5:AH32)</f>
        <v>32.022039459942683</v>
      </c>
    </row>
    <row r="34" spans="1:34" x14ac:dyDescent="0.2">
      <c r="A34" s="81"/>
      <c r="B34" s="68"/>
      <c r="C34" s="68"/>
      <c r="D34" s="68" t="s">
        <v>64</v>
      </c>
      <c r="E34" s="68"/>
      <c r="F34" s="68"/>
      <c r="G34" s="68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84"/>
    </row>
    <row r="35" spans="1:34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 t="s">
        <v>52</v>
      </c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 t="s">
        <v>58</v>
      </c>
      <c r="Z35" s="72"/>
      <c r="AA35" s="72"/>
      <c r="AB35" s="72"/>
      <c r="AC35" s="72"/>
      <c r="AD35" s="72"/>
      <c r="AE35" s="72"/>
      <c r="AF35" s="72"/>
      <c r="AG35" s="85"/>
      <c r="AH35" s="86"/>
    </row>
    <row r="36" spans="1:34" ht="13.5" thickBot="1" x14ac:dyDescent="0.25">
      <c r="A36" s="76"/>
      <c r="B36" s="87"/>
      <c r="C36" s="87" t="s">
        <v>65</v>
      </c>
      <c r="D36" s="87"/>
      <c r="E36" s="87"/>
      <c r="F36" s="87"/>
      <c r="G36" s="87"/>
      <c r="H36" s="77"/>
      <c r="I36" s="77"/>
      <c r="J36" s="77"/>
      <c r="K36" s="78"/>
      <c r="L36" s="78"/>
      <c r="M36" s="78"/>
      <c r="N36" s="78" t="s">
        <v>53</v>
      </c>
      <c r="O36" s="78"/>
      <c r="P36" s="78"/>
      <c r="Q36" s="78"/>
      <c r="R36" s="77"/>
      <c r="S36" s="77"/>
      <c r="T36" s="77"/>
      <c r="U36" s="77"/>
      <c r="V36" s="77"/>
      <c r="W36" s="77"/>
      <c r="X36" s="77"/>
      <c r="Y36" s="78" t="s">
        <v>59</v>
      </c>
      <c r="Z36" s="78"/>
      <c r="AA36" s="78"/>
      <c r="AB36" s="77"/>
      <c r="AC36" s="77"/>
      <c r="AD36" s="77"/>
      <c r="AE36" s="77"/>
      <c r="AF36" s="77"/>
      <c r="AG36" s="88"/>
      <c r="AH36" s="89"/>
    </row>
    <row r="37" spans="1:34" x14ac:dyDescent="0.2">
      <c r="A37" s="59"/>
    </row>
    <row r="39" spans="1:34" x14ac:dyDescent="0.2">
      <c r="AF39" s="2" t="s">
        <v>51</v>
      </c>
    </row>
    <row r="43" spans="1:34" x14ac:dyDescent="0.2">
      <c r="J43" s="2" t="s">
        <v>51</v>
      </c>
    </row>
    <row r="44" spans="1:34" x14ac:dyDescent="0.2">
      <c r="N44" s="2" t="s">
        <v>51</v>
      </c>
    </row>
    <row r="45" spans="1:34" x14ac:dyDescent="0.2">
      <c r="V45" s="2" t="s">
        <v>51</v>
      </c>
    </row>
    <row r="48" spans="1:34" x14ac:dyDescent="0.2">
      <c r="K48" s="2" t="s">
        <v>51</v>
      </c>
    </row>
  </sheetData>
  <sheetProtection password="C6EC" sheet="1" objects="1" scenarios="1"/>
  <mergeCells count="34">
    <mergeCell ref="N3:N4"/>
    <mergeCell ref="H3:H4"/>
    <mergeCell ref="AF3:AF4"/>
    <mergeCell ref="F3:F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A16" zoomScale="90" zoomScaleNormal="90" workbookViewId="0">
      <selection activeCell="M10" sqref="M10"/>
    </sheetView>
  </sheetViews>
  <sheetFormatPr defaultRowHeight="12.75" x14ac:dyDescent="0.2"/>
  <cols>
    <col min="1" max="1" width="19.285156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142" t="s">
        <v>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4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41</v>
      </c>
      <c r="AH3" s="39" t="s">
        <v>39</v>
      </c>
    </row>
    <row r="4" spans="1:34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  <c r="AH4" s="39" t="s">
        <v>38</v>
      </c>
    </row>
    <row r="5" spans="1:34" s="5" customFormat="1" ht="20.100000000000001" customHeight="1" x14ac:dyDescent="0.2">
      <c r="A5" s="13" t="s">
        <v>46</v>
      </c>
      <c r="B5" s="14">
        <f>[1]Dezembro!$D$5</f>
        <v>22.5</v>
      </c>
      <c r="C5" s="14">
        <f>[1]Dezembro!$D$6</f>
        <v>21.2</v>
      </c>
      <c r="D5" s="14">
        <f>[1]Dezembro!$D$7</f>
        <v>22.6</v>
      </c>
      <c r="E5" s="14">
        <f>[1]Dezembro!$D$8</f>
        <v>21.7</v>
      </c>
      <c r="F5" s="14">
        <f>[1]Dezembro!$D$9</f>
        <v>20.5</v>
      </c>
      <c r="G5" s="14">
        <f>[1]Dezembro!$D$10</f>
        <v>21</v>
      </c>
      <c r="H5" s="14">
        <f>[1]Dezembro!$D$11</f>
        <v>21.4</v>
      </c>
      <c r="I5" s="14">
        <f>[1]Dezembro!$D$12</f>
        <v>22.8</v>
      </c>
      <c r="J5" s="14">
        <f>[1]Dezembro!$D$13</f>
        <v>23.9</v>
      </c>
      <c r="K5" s="14">
        <f>[1]Dezembro!$D$14</f>
        <v>21.5</v>
      </c>
      <c r="L5" s="14">
        <f>[1]Dezembro!$D$15</f>
        <v>20.5</v>
      </c>
      <c r="M5" s="14">
        <f>[1]Dezembro!$D$16</f>
        <v>20.7</v>
      </c>
      <c r="N5" s="14">
        <f>[1]Dezembro!$D$17</f>
        <v>18.899999999999999</v>
      </c>
      <c r="O5" s="14">
        <f>[1]Dezembro!$D$18</f>
        <v>21.2</v>
      </c>
      <c r="P5" s="14">
        <f>[1]Dezembro!$D$19</f>
        <v>22.8</v>
      </c>
      <c r="Q5" s="14">
        <f>[1]Dezembro!$D$20</f>
        <v>22.8</v>
      </c>
      <c r="R5" s="14">
        <f>[1]Dezembro!$D$21</f>
        <v>20.6</v>
      </c>
      <c r="S5" s="14">
        <f>[1]Dezembro!$D$22</f>
        <v>22.3</v>
      </c>
      <c r="T5" s="14">
        <f>[1]Dezembro!$D$23</f>
        <v>21.7</v>
      </c>
      <c r="U5" s="14">
        <f>[1]Dezembro!$D$24</f>
        <v>23</v>
      </c>
      <c r="V5" s="14">
        <f>[1]Dezembro!$D$25</f>
        <v>21.4</v>
      </c>
      <c r="W5" s="14">
        <f>[1]Dezembro!$D$26</f>
        <v>22.5</v>
      </c>
      <c r="X5" s="14">
        <f>[1]Dezembro!$D$27</f>
        <v>23.7</v>
      </c>
      <c r="Y5" s="14">
        <f>[1]Dezembro!$D$28</f>
        <v>23.7</v>
      </c>
      <c r="Z5" s="14">
        <f>[1]Dezembro!$D$29</f>
        <v>22.9</v>
      </c>
      <c r="AA5" s="14">
        <f>[1]Dezembro!$D$30</f>
        <v>22.9</v>
      </c>
      <c r="AB5" s="14">
        <f>[1]Dezembro!$D$31</f>
        <v>23.6</v>
      </c>
      <c r="AC5" s="14">
        <f>[1]Dezembro!$D$32</f>
        <v>24.1</v>
      </c>
      <c r="AD5" s="14">
        <f>[1]Dezembro!$D$33</f>
        <v>22.8</v>
      </c>
      <c r="AE5" s="14">
        <f>[1]Dezembro!$D$34</f>
        <v>23.2</v>
      </c>
      <c r="AF5" s="14">
        <f>[1]Dezembro!$D$35</f>
        <v>22.7</v>
      </c>
      <c r="AG5" s="35">
        <f>MIN(B5:AF5)</f>
        <v>18.899999999999999</v>
      </c>
      <c r="AH5" s="40">
        <f>AVERAGE(B5:AF5)</f>
        <v>22.164516129032258</v>
      </c>
    </row>
    <row r="6" spans="1:34" ht="17.100000000000001" customHeight="1" x14ac:dyDescent="0.2">
      <c r="A6" s="13" t="s">
        <v>0</v>
      </c>
      <c r="B6" s="15">
        <f>[2]Dezembro!$D$5</f>
        <v>21.1</v>
      </c>
      <c r="C6" s="15">
        <f>[2]Dezembro!$D$6</f>
        <v>22</v>
      </c>
      <c r="D6" s="15" t="str">
        <f>[2]Dezembro!$D$7</f>
        <v>*</v>
      </c>
      <c r="E6" s="15" t="str">
        <f>[2]Dezembro!$D$8</f>
        <v>*</v>
      </c>
      <c r="F6" s="15" t="str">
        <f>[2]Dezembro!$D$9</f>
        <v>*</v>
      </c>
      <c r="G6" s="15" t="str">
        <f>[2]Dezembro!$D$10</f>
        <v>*</v>
      </c>
      <c r="H6" s="15" t="str">
        <f>[2]Dezembro!$D$11</f>
        <v>*</v>
      </c>
      <c r="I6" s="15" t="str">
        <f>[2]Dezembro!$D$12</f>
        <v>*</v>
      </c>
      <c r="J6" s="15" t="str">
        <f>[2]Dezembro!$D$13</f>
        <v>*</v>
      </c>
      <c r="K6" s="15" t="str">
        <f>[2]Dezembro!$D$14</f>
        <v>*</v>
      </c>
      <c r="L6" s="15" t="str">
        <f>[2]Dezembro!$D$15</f>
        <v>*</v>
      </c>
      <c r="M6" s="15" t="str">
        <f>[2]Dezembro!$D$16</f>
        <v>*</v>
      </c>
      <c r="N6" s="15" t="str">
        <f>[2]Dezembro!$D$17</f>
        <v>*</v>
      </c>
      <c r="O6" s="15" t="str">
        <f>[2]Dezembro!$D$18</f>
        <v>*</v>
      </c>
      <c r="P6" s="15" t="str">
        <f>[2]Dezembro!$D$19</f>
        <v>*</v>
      </c>
      <c r="Q6" s="15" t="str">
        <f>[2]Dezembro!$D$20</f>
        <v>*</v>
      </c>
      <c r="R6" s="15" t="str">
        <f>[2]Dezembro!$D$21</f>
        <v>*</v>
      </c>
      <c r="S6" s="15" t="str">
        <f>[2]Dezembro!$D$22</f>
        <v>*</v>
      </c>
      <c r="T6" s="15" t="str">
        <f>[2]Dezembro!$D$23</f>
        <v>*</v>
      </c>
      <c r="U6" s="15" t="str">
        <f>[2]Dezembro!$D$24</f>
        <v>*</v>
      </c>
      <c r="V6" s="15" t="str">
        <f>[2]Dezembro!$D$25</f>
        <v>*</v>
      </c>
      <c r="W6" s="15" t="str">
        <f>[2]Dezembro!$D$26</f>
        <v>*</v>
      </c>
      <c r="X6" s="15" t="str">
        <f>[2]Dezembro!$D$27</f>
        <v>*</v>
      </c>
      <c r="Y6" s="15" t="str">
        <f>[2]Dezembro!$D$28</f>
        <v>*</v>
      </c>
      <c r="Z6" s="15" t="str">
        <f>[2]Dezembro!$D$29</f>
        <v>*</v>
      </c>
      <c r="AA6" s="15" t="str">
        <f>[2]Dezembro!$D$30</f>
        <v>*</v>
      </c>
      <c r="AB6" s="15" t="str">
        <f>[2]Dezembro!$D$31</f>
        <v>*</v>
      </c>
      <c r="AC6" s="15" t="str">
        <f>[2]Dezembro!$D$32</f>
        <v>*</v>
      </c>
      <c r="AD6" s="15" t="str">
        <f>[2]Dezembro!$D$33</f>
        <v>*</v>
      </c>
      <c r="AE6" s="15" t="str">
        <f>[2]Dezembro!$D$34</f>
        <v>*</v>
      </c>
      <c r="AF6" s="15" t="str">
        <f>[2]Dezembro!$D$35</f>
        <v>*</v>
      </c>
      <c r="AG6" s="36">
        <f t="shared" ref="AG6:AG16" si="1">MIN(B6:AF6)</f>
        <v>21.1</v>
      </c>
      <c r="AH6" s="38">
        <f>AVERAGE(B6:AF6)</f>
        <v>21.55</v>
      </c>
    </row>
    <row r="7" spans="1:34" ht="17.100000000000001" customHeight="1" x14ac:dyDescent="0.2">
      <c r="A7" s="13" t="s">
        <v>1</v>
      </c>
      <c r="B7" s="15">
        <f>[3]Dezembro!$D$5</f>
        <v>23</v>
      </c>
      <c r="C7" s="15">
        <f>[3]Dezembro!$D$6</f>
        <v>22.6</v>
      </c>
      <c r="D7" s="15">
        <f>[3]Dezembro!$D$7</f>
        <v>24.8</v>
      </c>
      <c r="E7" s="15">
        <f>[3]Dezembro!$D$8</f>
        <v>22.9</v>
      </c>
      <c r="F7" s="15">
        <f>[3]Dezembro!$D$9</f>
        <v>21.1</v>
      </c>
      <c r="G7" s="15">
        <f>[3]Dezembro!$D$10</f>
        <v>21.6</v>
      </c>
      <c r="H7" s="15">
        <f>[3]Dezembro!$D$11</f>
        <v>21.7</v>
      </c>
      <c r="I7" s="15">
        <f>[3]Dezembro!$D$12</f>
        <v>22.1</v>
      </c>
      <c r="J7" s="15">
        <f>[3]Dezembro!$D$13</f>
        <v>24.9</v>
      </c>
      <c r="K7" s="15">
        <f>[3]Dezembro!$D$14</f>
        <v>22.7</v>
      </c>
      <c r="L7" s="15">
        <f>[3]Dezembro!$D$15</f>
        <v>22.7</v>
      </c>
      <c r="M7" s="15">
        <f>[3]Dezembro!$D$16</f>
        <v>19.8</v>
      </c>
      <c r="N7" s="15">
        <f>[3]Dezembro!$D$17</f>
        <v>19.8</v>
      </c>
      <c r="O7" s="15">
        <f>[3]Dezembro!$D$18</f>
        <v>24.7</v>
      </c>
      <c r="P7" s="15">
        <f>[3]Dezembro!$D$19</f>
        <v>21.1</v>
      </c>
      <c r="Q7" s="15">
        <f>[3]Dezembro!$D$20</f>
        <v>22.5</v>
      </c>
      <c r="R7" s="15">
        <f>[3]Dezembro!$D$21</f>
        <v>22.9</v>
      </c>
      <c r="S7" s="15">
        <f>[3]Dezembro!$D$22</f>
        <v>24.9</v>
      </c>
      <c r="T7" s="15">
        <f>[3]Dezembro!$D$23</f>
        <v>22.2</v>
      </c>
      <c r="U7" s="15">
        <f>[3]Dezembro!$D$24</f>
        <v>22.6</v>
      </c>
      <c r="V7" s="15">
        <f>[3]Dezembro!$D$25</f>
        <v>23.8</v>
      </c>
      <c r="W7" s="15">
        <f>[3]Dezembro!$D$26</f>
        <v>23.9</v>
      </c>
      <c r="X7" s="15">
        <f>[3]Dezembro!$D$27</f>
        <v>26.3</v>
      </c>
      <c r="Y7" s="15">
        <f>[3]Dezembro!$D$28</f>
        <v>24.9</v>
      </c>
      <c r="Z7" s="15">
        <f>[3]Dezembro!$D$29</f>
        <v>23.6</v>
      </c>
      <c r="AA7" s="15">
        <f>[3]Dezembro!$D$30</f>
        <v>21.9</v>
      </c>
      <c r="AB7" s="15">
        <f>[3]Dezembro!$D$31</f>
        <v>24.8</v>
      </c>
      <c r="AC7" s="15">
        <f>[3]Dezembro!$D$32</f>
        <v>24.6</v>
      </c>
      <c r="AD7" s="15">
        <f>[3]Dezembro!$D$33</f>
        <v>24.7</v>
      </c>
      <c r="AE7" s="15">
        <f>[3]Dezembro!$D$34</f>
        <v>23.7</v>
      </c>
      <c r="AF7" s="15">
        <f>[3]Dezembro!$D$35</f>
        <v>23.9</v>
      </c>
      <c r="AG7" s="36">
        <f t="shared" si="1"/>
        <v>19.8</v>
      </c>
      <c r="AH7" s="38">
        <f t="shared" ref="AH7:AH15" si="2">AVERAGE(B7:AF7)</f>
        <v>23.119354838709675</v>
      </c>
    </row>
    <row r="8" spans="1:34" ht="17.100000000000001" customHeight="1" x14ac:dyDescent="0.2">
      <c r="A8" s="13" t="s">
        <v>54</v>
      </c>
      <c r="B8" s="15">
        <f>[4]Dezembro!$D$5</f>
        <v>25.4</v>
      </c>
      <c r="C8" s="15">
        <f>[4]Dezembro!$D$6</f>
        <v>25.7</v>
      </c>
      <c r="D8" s="15">
        <f>[4]Dezembro!$D$7</f>
        <v>25</v>
      </c>
      <c r="E8" s="15">
        <f>[4]Dezembro!$D$8</f>
        <v>23.9</v>
      </c>
      <c r="F8" s="15">
        <f>[4]Dezembro!$D$9</f>
        <v>23</v>
      </c>
      <c r="G8" s="15">
        <f>[4]Dezembro!$D$10</f>
        <v>23.7</v>
      </c>
      <c r="H8" s="15">
        <f>[4]Dezembro!$D$11</f>
        <v>26.4</v>
      </c>
      <c r="I8" s="15">
        <f>[4]Dezembro!$D$12</f>
        <v>24.9</v>
      </c>
      <c r="J8" s="15">
        <f>[4]Dezembro!$D$13</f>
        <v>28.5</v>
      </c>
      <c r="K8" s="15">
        <f>[4]Dezembro!$D$14</f>
        <v>23.6</v>
      </c>
      <c r="L8" s="15">
        <f>[4]Dezembro!$D$15</f>
        <v>23.5</v>
      </c>
      <c r="M8" s="15">
        <f>[4]Dezembro!$D$16</f>
        <v>22.3</v>
      </c>
      <c r="N8" s="15">
        <f>[4]Dezembro!$D$17</f>
        <v>23.9</v>
      </c>
      <c r="O8" s="15">
        <f>[4]Dezembro!$D$18</f>
        <v>23.9</v>
      </c>
      <c r="P8" s="15">
        <f>[4]Dezembro!$D$19</f>
        <v>24.6</v>
      </c>
      <c r="Q8" s="15">
        <f>[4]Dezembro!$D$20</f>
        <v>24.8</v>
      </c>
      <c r="R8" s="15">
        <f>[4]Dezembro!$D$21</f>
        <v>27.8</v>
      </c>
      <c r="S8" s="15">
        <f>[4]Dezembro!$D$22</f>
        <v>30.2</v>
      </c>
      <c r="T8" s="15">
        <f>[4]Dezembro!$D$23</f>
        <v>26.9</v>
      </c>
      <c r="U8" s="15">
        <f>[4]Dezembro!$D$24</f>
        <v>22.6</v>
      </c>
      <c r="V8" s="15">
        <f>[4]Dezembro!$D$25</f>
        <v>28.2</v>
      </c>
      <c r="W8" s="15">
        <f>[4]Dezembro!$D$26</f>
        <v>30.4</v>
      </c>
      <c r="X8" s="15">
        <f>[4]Dezembro!$D$27</f>
        <v>30.1</v>
      </c>
      <c r="Y8" s="15">
        <f>[4]Dezembro!$D$28</f>
        <v>28.5</v>
      </c>
      <c r="Z8" s="15">
        <f>[4]Dezembro!$D$29</f>
        <v>26.9</v>
      </c>
      <c r="AA8" s="15">
        <f>[4]Dezembro!$D$30</f>
        <v>26</v>
      </c>
      <c r="AB8" s="15" t="str">
        <f>[4]Dezembro!$D$31</f>
        <v>*</v>
      </c>
      <c r="AC8" s="15" t="str">
        <f>[4]Dezembro!$D$32</f>
        <v>*</v>
      </c>
      <c r="AD8" s="15" t="str">
        <f>[4]Dezembro!$D$33</f>
        <v>*</v>
      </c>
      <c r="AE8" s="15" t="str">
        <f>[4]Dezembro!$D$34</f>
        <v>*</v>
      </c>
      <c r="AF8" s="15" t="str">
        <f>[4]Dezembro!$D$35</f>
        <v>*</v>
      </c>
      <c r="AG8" s="36">
        <f t="shared" ref="AG8" si="3">MIN(B8:AF8)</f>
        <v>22.3</v>
      </c>
      <c r="AH8" s="38">
        <f t="shared" ref="AH8" si="4">AVERAGE(B8:AF8)</f>
        <v>25.79615384615385</v>
      </c>
    </row>
    <row r="9" spans="1:34" ht="17.100000000000001" customHeight="1" x14ac:dyDescent="0.2">
      <c r="A9" s="13" t="s">
        <v>47</v>
      </c>
      <c r="B9" s="15">
        <f>[5]Dezembro!$D$5</f>
        <v>21.1</v>
      </c>
      <c r="C9" s="15">
        <f>[5]Dezembro!$D$6</f>
        <v>21.7</v>
      </c>
      <c r="D9" s="15">
        <f>[5]Dezembro!$D$7</f>
        <v>19.8</v>
      </c>
      <c r="E9" s="15">
        <f>[5]Dezembro!$D$8</f>
        <v>21.5</v>
      </c>
      <c r="F9" s="15">
        <f>[5]Dezembro!$D$9</f>
        <v>20.8</v>
      </c>
      <c r="G9" s="15">
        <f>[5]Dezembro!$D$10</f>
        <v>19.7</v>
      </c>
      <c r="H9" s="15">
        <f>[5]Dezembro!$D$11</f>
        <v>19.8</v>
      </c>
      <c r="I9" s="15">
        <f>[5]Dezembro!$D$12</f>
        <v>20.9</v>
      </c>
      <c r="J9" s="15">
        <f>[5]Dezembro!$D$13</f>
        <v>24.4</v>
      </c>
      <c r="K9" s="15">
        <f>[5]Dezembro!$D$14</f>
        <v>19.7</v>
      </c>
      <c r="L9" s="15">
        <f>[5]Dezembro!$D$15</f>
        <v>21.3</v>
      </c>
      <c r="M9" s="15">
        <f>[5]Dezembro!$D$16</f>
        <v>19.600000000000001</v>
      </c>
      <c r="N9" s="15">
        <f>[5]Dezembro!$D$17</f>
        <v>21.2</v>
      </c>
      <c r="O9" s="15">
        <f>[5]Dezembro!$D$18</f>
        <v>26.1</v>
      </c>
      <c r="P9" s="15">
        <f>[5]Dezembro!$D$19</f>
        <v>20.100000000000001</v>
      </c>
      <c r="Q9" s="15">
        <f>[5]Dezembro!$D$20</f>
        <v>21.9</v>
      </c>
      <c r="R9" s="15">
        <f>[5]Dezembro!$D$21</f>
        <v>23.5</v>
      </c>
      <c r="S9" s="15">
        <f>[5]Dezembro!$D$22</f>
        <v>24.5</v>
      </c>
      <c r="T9" s="15">
        <f>[5]Dezembro!$D$23</f>
        <v>21.5</v>
      </c>
      <c r="U9" s="15">
        <f>[5]Dezembro!$D$24</f>
        <v>21.7</v>
      </c>
      <c r="V9" s="15">
        <f>[5]Dezembro!$D$25</f>
        <v>23</v>
      </c>
      <c r="W9" s="15">
        <f>[5]Dezembro!$D$26</f>
        <v>23.8</v>
      </c>
      <c r="X9" s="15">
        <f>[5]Dezembro!$D$27</f>
        <v>24.9</v>
      </c>
      <c r="Y9" s="15">
        <f>[5]Dezembro!$D$28</f>
        <v>22.9</v>
      </c>
      <c r="Z9" s="15">
        <f>[5]Dezembro!$D$29</f>
        <v>23.1</v>
      </c>
      <c r="AA9" s="15">
        <f>[5]Dezembro!$D$30</f>
        <v>23.3</v>
      </c>
      <c r="AB9" s="15">
        <f>[5]Dezembro!$D$31</f>
        <v>24.2</v>
      </c>
      <c r="AC9" s="15">
        <f>[5]Dezembro!$D$32</f>
        <v>23.6</v>
      </c>
      <c r="AD9" s="15">
        <f>[5]Dezembro!$D$33</f>
        <v>25.6</v>
      </c>
      <c r="AE9" s="15">
        <f>[5]Dezembro!$D$34</f>
        <v>24.7</v>
      </c>
      <c r="AF9" s="15">
        <f>[5]Dezembro!$D$35</f>
        <v>24.3</v>
      </c>
      <c r="AG9" s="36">
        <f t="shared" ref="AG9" si="5">MIN(B9:AF9)</f>
        <v>19.600000000000001</v>
      </c>
      <c r="AH9" s="38">
        <f t="shared" ref="AH9" si="6">AVERAGE(B9:AF9)</f>
        <v>22.393548387096775</v>
      </c>
    </row>
    <row r="10" spans="1:34" ht="17.100000000000001" customHeight="1" x14ac:dyDescent="0.2">
      <c r="A10" s="13" t="s">
        <v>2</v>
      </c>
      <c r="B10" s="15">
        <f>[6]Dezembro!$D$5</f>
        <v>22.3</v>
      </c>
      <c r="C10" s="15">
        <f>[6]Dezembro!$D$6</f>
        <v>21.3</v>
      </c>
      <c r="D10" s="15">
        <f>[6]Dezembro!$D$7</f>
        <v>21.7</v>
      </c>
      <c r="E10" s="15">
        <f>[6]Dezembro!$D$8</f>
        <v>18.899999999999999</v>
      </c>
      <c r="F10" s="15">
        <f>[6]Dezembro!$D$9</f>
        <v>19.399999999999999</v>
      </c>
      <c r="G10" s="15">
        <f>[6]Dezembro!$D$10</f>
        <v>19.2</v>
      </c>
      <c r="H10" s="15">
        <f>[6]Dezembro!$D$11</f>
        <v>19.600000000000001</v>
      </c>
      <c r="I10" s="15">
        <f>[6]Dezembro!$D$12</f>
        <v>21.2</v>
      </c>
      <c r="J10" s="15">
        <f>[6]Dezembro!$D$13</f>
        <v>23.5</v>
      </c>
      <c r="K10" s="15">
        <f>[6]Dezembro!$D$14</f>
        <v>22.2</v>
      </c>
      <c r="L10" s="15">
        <f>[6]Dezembro!$D$15</f>
        <v>20</v>
      </c>
      <c r="M10" s="15">
        <f>[6]Dezembro!$D$16</f>
        <v>18.3</v>
      </c>
      <c r="N10" s="15">
        <f>[6]Dezembro!$D$17</f>
        <v>20.9</v>
      </c>
      <c r="O10" s="15">
        <f>[6]Dezembro!$D$18</f>
        <v>22.9</v>
      </c>
      <c r="P10" s="15">
        <f>[6]Dezembro!$D$19</f>
        <v>22</v>
      </c>
      <c r="Q10" s="15">
        <f>[6]Dezembro!$D$20</f>
        <v>21</v>
      </c>
      <c r="R10" s="15">
        <f>[6]Dezembro!$D$21</f>
        <v>22.2</v>
      </c>
      <c r="S10" s="15">
        <f>[6]Dezembro!$D$22</f>
        <v>18.7</v>
      </c>
      <c r="T10" s="15">
        <f>[6]Dezembro!$D$23</f>
        <v>21.7</v>
      </c>
      <c r="U10" s="15">
        <f>[6]Dezembro!$D$24</f>
        <v>20.7</v>
      </c>
      <c r="V10" s="15">
        <f>[6]Dezembro!$D$25</f>
        <v>21</v>
      </c>
      <c r="W10" s="15">
        <f>[6]Dezembro!$D$26</f>
        <v>22</v>
      </c>
      <c r="X10" s="15">
        <f>[6]Dezembro!$D$27</f>
        <v>23.6</v>
      </c>
      <c r="Y10" s="15">
        <f>[6]Dezembro!$D$28</f>
        <v>21.9</v>
      </c>
      <c r="Z10" s="15">
        <f>[6]Dezembro!$D$29</f>
        <v>21.4</v>
      </c>
      <c r="AA10" s="15">
        <f>[6]Dezembro!$D$30</f>
        <v>21.3</v>
      </c>
      <c r="AB10" s="15">
        <f>[6]Dezembro!$D$31</f>
        <v>22.3</v>
      </c>
      <c r="AC10" s="15">
        <f>[6]Dezembro!$D$32</f>
        <v>20.8</v>
      </c>
      <c r="AD10" s="15">
        <f>[6]Dezembro!$D$33</f>
        <v>22.7</v>
      </c>
      <c r="AE10" s="15">
        <f>[6]Dezembro!$D$34</f>
        <v>20</v>
      </c>
      <c r="AF10" s="15">
        <f>[6]Dezembro!$D$35</f>
        <v>22.9</v>
      </c>
      <c r="AG10" s="36">
        <f t="shared" si="1"/>
        <v>18.3</v>
      </c>
      <c r="AH10" s="38">
        <f t="shared" si="2"/>
        <v>21.212903225806446</v>
      </c>
    </row>
    <row r="11" spans="1:34" ht="17.100000000000001" customHeight="1" x14ac:dyDescent="0.2">
      <c r="A11" s="13" t="s">
        <v>3</v>
      </c>
      <c r="B11" s="15">
        <f>[7]Dezembro!$D$5</f>
        <v>22.2</v>
      </c>
      <c r="C11" s="15">
        <f>[7]Dezembro!$D$6</f>
        <v>20.100000000000001</v>
      </c>
      <c r="D11" s="15">
        <f>[7]Dezembro!$D$7</f>
        <v>20.2</v>
      </c>
      <c r="E11" s="15">
        <f>[7]Dezembro!$D$8</f>
        <v>20</v>
      </c>
      <c r="F11" s="15">
        <f>[7]Dezembro!$D$9</f>
        <v>19.3</v>
      </c>
      <c r="G11" s="15">
        <f>[7]Dezembro!$D$10</f>
        <v>20.9</v>
      </c>
      <c r="H11" s="15">
        <f>[7]Dezembro!$D$11</f>
        <v>20.3</v>
      </c>
      <c r="I11" s="15">
        <f>[7]Dezembro!$D$12</f>
        <v>20.6</v>
      </c>
      <c r="J11" s="15">
        <f>[7]Dezembro!$D$13</f>
        <v>21.7</v>
      </c>
      <c r="K11" s="15">
        <f>[7]Dezembro!$D$14</f>
        <v>21.9</v>
      </c>
      <c r="L11" s="15">
        <f>[7]Dezembro!$D$15</f>
        <v>21.4</v>
      </c>
      <c r="M11" s="15">
        <f>[7]Dezembro!$D$16</f>
        <v>19.2</v>
      </c>
      <c r="N11" s="15">
        <f>[7]Dezembro!$D$17</f>
        <v>19.7</v>
      </c>
      <c r="O11" s="15">
        <f>[7]Dezembro!$D$18</f>
        <v>21.2</v>
      </c>
      <c r="P11" s="15">
        <f>[7]Dezembro!$D$19</f>
        <v>22.4</v>
      </c>
      <c r="Q11" s="15">
        <f>[7]Dezembro!$D$20</f>
        <v>20.3</v>
      </c>
      <c r="R11" s="15">
        <f>[7]Dezembro!$D$21</f>
        <v>20</v>
      </c>
      <c r="S11" s="15">
        <f>[7]Dezembro!$D$22</f>
        <v>20.3</v>
      </c>
      <c r="T11" s="15">
        <f>[7]Dezembro!$D$23</f>
        <v>20.7</v>
      </c>
      <c r="U11" s="15">
        <f>[7]Dezembro!$D$24</f>
        <v>20.8</v>
      </c>
      <c r="V11" s="15">
        <f>[7]Dezembro!$D$25</f>
        <v>21.4</v>
      </c>
      <c r="W11" s="15">
        <f>[7]Dezembro!$D$26</f>
        <v>22.2</v>
      </c>
      <c r="X11" s="15">
        <f>[7]Dezembro!$D$27</f>
        <v>23.3</v>
      </c>
      <c r="Y11" s="15">
        <f>[7]Dezembro!$D$28</f>
        <v>21.7</v>
      </c>
      <c r="Z11" s="15">
        <f>[7]Dezembro!$D$29</f>
        <v>22.8</v>
      </c>
      <c r="AA11" s="15">
        <f>[7]Dezembro!$D$30</f>
        <v>22.4</v>
      </c>
      <c r="AB11" s="15">
        <f>[7]Dezembro!$D$31</f>
        <v>21.6</v>
      </c>
      <c r="AC11" s="15">
        <f>[7]Dezembro!$D$32</f>
        <v>20.5</v>
      </c>
      <c r="AD11" s="15">
        <f>[7]Dezembro!$D$33</f>
        <v>22.6</v>
      </c>
      <c r="AE11" s="15">
        <f>[7]Dezembro!$D$34</f>
        <v>21.6</v>
      </c>
      <c r="AF11" s="15">
        <f>[7]Dezembro!$D$35</f>
        <v>22</v>
      </c>
      <c r="AG11" s="36">
        <f t="shared" si="1"/>
        <v>19.2</v>
      </c>
      <c r="AH11" s="38">
        <f>AVERAGE(B11:AF11)</f>
        <v>21.138709677419353</v>
      </c>
    </row>
    <row r="12" spans="1:34" ht="17.100000000000001" customHeight="1" x14ac:dyDescent="0.2">
      <c r="A12" s="13" t="s">
        <v>4</v>
      </c>
      <c r="B12" s="15">
        <f>[8]Dezembro!$D$5</f>
        <v>21</v>
      </c>
      <c r="C12" s="15">
        <f>[8]Dezembro!$D$6</f>
        <v>18.5</v>
      </c>
      <c r="D12" s="15">
        <f>[8]Dezembro!$D$7</f>
        <v>19.7</v>
      </c>
      <c r="E12" s="15">
        <f>[8]Dezembro!$D$8</f>
        <v>19.8</v>
      </c>
      <c r="F12" s="15">
        <f>[8]Dezembro!$D$9</f>
        <v>17.5</v>
      </c>
      <c r="G12" s="15">
        <f>[8]Dezembro!$D$10</f>
        <v>18.600000000000001</v>
      </c>
      <c r="H12" s="15">
        <f>[8]Dezembro!$D$11</f>
        <v>19.5</v>
      </c>
      <c r="I12" s="15">
        <f>[8]Dezembro!$D$12</f>
        <v>19.100000000000001</v>
      </c>
      <c r="J12" s="15">
        <f>[8]Dezembro!$D$13</f>
        <v>20</v>
      </c>
      <c r="K12" s="15">
        <f>[8]Dezembro!$D$14</f>
        <v>20.100000000000001</v>
      </c>
      <c r="L12" s="15">
        <f>[8]Dezembro!$D$15</f>
        <v>19.899999999999999</v>
      </c>
      <c r="M12" s="15">
        <f>[8]Dezembro!$D$16</f>
        <v>18.8</v>
      </c>
      <c r="N12" s="15">
        <f>[8]Dezembro!$D$17</f>
        <v>18.7</v>
      </c>
      <c r="O12" s="15">
        <f>[8]Dezembro!$D$18</f>
        <v>20.3</v>
      </c>
      <c r="P12" s="15">
        <f>[8]Dezembro!$D$19</f>
        <v>20</v>
      </c>
      <c r="Q12" s="15">
        <f>[8]Dezembro!$D$20</f>
        <v>18.600000000000001</v>
      </c>
      <c r="R12" s="15">
        <f>[8]Dezembro!$D$21</f>
        <v>19.100000000000001</v>
      </c>
      <c r="S12" s="15">
        <f>[8]Dezembro!$D$22</f>
        <v>20.6</v>
      </c>
      <c r="T12" s="15">
        <f>[8]Dezembro!$D$23</f>
        <v>20.399999999999999</v>
      </c>
      <c r="U12" s="15">
        <f>[8]Dezembro!$D$24</f>
        <v>19.399999999999999</v>
      </c>
      <c r="V12" s="15">
        <f>[8]Dezembro!$D$25</f>
        <v>19.5</v>
      </c>
      <c r="W12" s="15">
        <f>[8]Dezembro!$D$26</f>
        <v>20.399999999999999</v>
      </c>
      <c r="X12" s="15">
        <f>[8]Dezembro!$D$27</f>
        <v>21.1</v>
      </c>
      <c r="Y12" s="15">
        <f>[8]Dezembro!$D$28</f>
        <v>21.3</v>
      </c>
      <c r="Z12" s="15">
        <f>[8]Dezembro!$D$29</f>
        <v>20.3</v>
      </c>
      <c r="AA12" s="15">
        <f>[8]Dezembro!$D$30</f>
        <v>20.6</v>
      </c>
      <c r="AB12" s="15">
        <f>[8]Dezembro!$D$31</f>
        <v>19.7</v>
      </c>
      <c r="AC12" s="15">
        <f>[8]Dezembro!$D$32</f>
        <v>20.100000000000001</v>
      </c>
      <c r="AD12" s="15">
        <f>[8]Dezembro!$D$33</f>
        <v>19.899999999999999</v>
      </c>
      <c r="AE12" s="15">
        <f>[8]Dezembro!$D$34</f>
        <v>19.899999999999999</v>
      </c>
      <c r="AF12" s="15">
        <f>[8]Dezembro!$D$35</f>
        <v>20.6</v>
      </c>
      <c r="AG12" s="36">
        <f t="shared" si="1"/>
        <v>17.5</v>
      </c>
      <c r="AH12" s="38">
        <f t="shared" si="2"/>
        <v>19.7741935483871</v>
      </c>
    </row>
    <row r="13" spans="1:34" ht="17.100000000000001" customHeight="1" x14ac:dyDescent="0.2">
      <c r="A13" s="13" t="s">
        <v>5</v>
      </c>
      <c r="B13" s="15">
        <f>[9]Dezembro!$D$5</f>
        <v>22.7</v>
      </c>
      <c r="C13" s="15">
        <f>[9]Dezembro!$D$6</f>
        <v>25.8</v>
      </c>
      <c r="D13" s="17">
        <f>[9]Dezembro!$D$7</f>
        <v>24.9</v>
      </c>
      <c r="E13" s="17">
        <f>[9]Dezembro!$D$8</f>
        <v>26.7</v>
      </c>
      <c r="F13" s="17">
        <f>[9]Dezembro!$D$9</f>
        <v>22.4</v>
      </c>
      <c r="G13" s="17">
        <f>[9]Dezembro!$D$10</f>
        <v>22.4</v>
      </c>
      <c r="H13" s="17">
        <f>[9]Dezembro!$D$11</f>
        <v>23.2</v>
      </c>
      <c r="I13" s="17">
        <f>[9]Dezembro!$D$12</f>
        <v>23.8</v>
      </c>
      <c r="J13" s="17">
        <f>[9]Dezembro!$D$13</f>
        <v>25.2</v>
      </c>
      <c r="K13" s="17">
        <f>[9]Dezembro!$D$14</f>
        <v>26.4</v>
      </c>
      <c r="L13" s="17">
        <f>[9]Dezembro!$D$15</f>
        <v>24.7</v>
      </c>
      <c r="M13" s="17">
        <f>[9]Dezembro!$D$16</f>
        <v>25.6</v>
      </c>
      <c r="N13" s="17">
        <f>[9]Dezembro!$D$17</f>
        <v>24.9</v>
      </c>
      <c r="O13" s="17">
        <f>[9]Dezembro!$D$18</f>
        <v>26.6</v>
      </c>
      <c r="P13" s="15">
        <f>[9]Dezembro!$D$19</f>
        <v>24.9</v>
      </c>
      <c r="Q13" s="15">
        <f>[9]Dezembro!$D$20</f>
        <v>23.8</v>
      </c>
      <c r="R13" s="15">
        <f>[9]Dezembro!$D$21</f>
        <v>24.6</v>
      </c>
      <c r="S13" s="15">
        <f>[9]Dezembro!$D$22</f>
        <v>25.7</v>
      </c>
      <c r="T13" s="15">
        <f>[9]Dezembro!$D$23</f>
        <v>26.7</v>
      </c>
      <c r="U13" s="15">
        <f>[9]Dezembro!$D$24</f>
        <v>23.7</v>
      </c>
      <c r="V13" s="15">
        <f>[9]Dezembro!$D$25</f>
        <v>25</v>
      </c>
      <c r="W13" s="15">
        <f>[9]Dezembro!$D$26</f>
        <v>24.4</v>
      </c>
      <c r="X13" s="15">
        <f>[9]Dezembro!$D$27</f>
        <v>25.4</v>
      </c>
      <c r="Y13" s="15">
        <f>[9]Dezembro!$D$28</f>
        <v>25.8</v>
      </c>
      <c r="Z13" s="15">
        <f>[9]Dezembro!$D$29</f>
        <v>23.4</v>
      </c>
      <c r="AA13" s="15">
        <f>[9]Dezembro!$D$30</f>
        <v>22.4</v>
      </c>
      <c r="AB13" s="15">
        <f>[9]Dezembro!$D$31</f>
        <v>25.5</v>
      </c>
      <c r="AC13" s="15">
        <f>[9]Dezembro!$D$32</f>
        <v>24.4</v>
      </c>
      <c r="AD13" s="15">
        <f>[9]Dezembro!$D$33</f>
        <v>25.1</v>
      </c>
      <c r="AE13" s="15">
        <f>[9]Dezembro!$D$34</f>
        <v>24.3</v>
      </c>
      <c r="AF13" s="15">
        <f>[9]Dezembro!$D$35</f>
        <v>25.4</v>
      </c>
      <c r="AG13" s="36">
        <f t="shared" si="1"/>
        <v>22.4</v>
      </c>
      <c r="AH13" s="38">
        <f>AVERAGE(B13:AF13)</f>
        <v>24.703225806451609</v>
      </c>
    </row>
    <row r="14" spans="1:34" ht="17.100000000000001" customHeight="1" x14ac:dyDescent="0.2">
      <c r="A14" s="13" t="s">
        <v>49</v>
      </c>
      <c r="B14" s="15">
        <f>[10]Dezembro!$D$5</f>
        <v>20.6</v>
      </c>
      <c r="C14" s="15">
        <f>[10]Dezembro!$D$6</f>
        <v>20.7</v>
      </c>
      <c r="D14" s="17">
        <f>[10]Dezembro!$D$7</f>
        <v>20.8</v>
      </c>
      <c r="E14" s="17">
        <f>[10]Dezembro!$D$8</f>
        <v>20.399999999999999</v>
      </c>
      <c r="F14" s="17">
        <f>[10]Dezembro!$D$9</f>
        <v>18.5</v>
      </c>
      <c r="G14" s="17">
        <f>[10]Dezembro!$D$10</f>
        <v>19</v>
      </c>
      <c r="H14" s="17">
        <f>[10]Dezembro!$D$11</f>
        <v>20.100000000000001</v>
      </c>
      <c r="I14" s="17">
        <f>[10]Dezembro!$D$12</f>
        <v>20</v>
      </c>
      <c r="J14" s="17">
        <f>[10]Dezembro!$D$13</f>
        <v>20.5</v>
      </c>
      <c r="K14" s="17">
        <f>[10]Dezembro!$D$14</f>
        <v>21</v>
      </c>
      <c r="L14" s="17">
        <f>[10]Dezembro!$D$15</f>
        <v>19.899999999999999</v>
      </c>
      <c r="M14" s="17">
        <f>[10]Dezembro!$D$16</f>
        <v>19.600000000000001</v>
      </c>
      <c r="N14" s="17">
        <f>[10]Dezembro!$D$17</f>
        <v>19.7</v>
      </c>
      <c r="O14" s="17">
        <f>[10]Dezembro!$D$18</f>
        <v>20.6</v>
      </c>
      <c r="P14" s="15">
        <f>[10]Dezembro!$D$19</f>
        <v>19.3</v>
      </c>
      <c r="Q14" s="15">
        <f>[10]Dezembro!$D$20</f>
        <v>19.7</v>
      </c>
      <c r="R14" s="15">
        <f>[10]Dezembro!$D$21</f>
        <v>20.3</v>
      </c>
      <c r="S14" s="15">
        <f>[10]Dezembro!$D$22</f>
        <v>20.100000000000001</v>
      </c>
      <c r="T14" s="15">
        <f>[10]Dezembro!$D$23</f>
        <v>20.399999999999999</v>
      </c>
      <c r="U14" s="15">
        <f>[10]Dezembro!$D$24</f>
        <v>20</v>
      </c>
      <c r="V14" s="15">
        <f>[10]Dezembro!$D$25</f>
        <v>19.899999999999999</v>
      </c>
      <c r="W14" s="15">
        <f>[10]Dezembro!$D$26</f>
        <v>20.8</v>
      </c>
      <c r="X14" s="15">
        <f>[10]Dezembro!$D$27</f>
        <v>21</v>
      </c>
      <c r="Y14" s="15">
        <f>[10]Dezembro!$D$28</f>
        <v>20.9</v>
      </c>
      <c r="Z14" s="15">
        <f>[10]Dezembro!$D$29</f>
        <v>20.9</v>
      </c>
      <c r="AA14" s="15">
        <f>[10]Dezembro!$D$30</f>
        <v>20.5</v>
      </c>
      <c r="AB14" s="15">
        <f>[10]Dezembro!$D$31</f>
        <v>20.8</v>
      </c>
      <c r="AC14" s="15">
        <f>[10]Dezembro!$D$32</f>
        <v>19.8</v>
      </c>
      <c r="AD14" s="15">
        <f>[10]Dezembro!$D$33</f>
        <v>20.7</v>
      </c>
      <c r="AE14" s="15">
        <f>[10]Dezembro!$D$34</f>
        <v>21.1</v>
      </c>
      <c r="AF14" s="15">
        <f>[10]Dezembro!$D$35</f>
        <v>21</v>
      </c>
      <c r="AG14" s="36">
        <f>MIN(B14:AF14)</f>
        <v>18.5</v>
      </c>
      <c r="AH14" s="38">
        <f>AVERAGE(B14:AF14)</f>
        <v>20.27741935483871</v>
      </c>
    </row>
    <row r="15" spans="1:34" ht="17.100000000000001" customHeight="1" x14ac:dyDescent="0.2">
      <c r="A15" s="13" t="s">
        <v>6</v>
      </c>
      <c r="B15" s="17">
        <f>[11]Dezembro!$D$5</f>
        <v>22.7</v>
      </c>
      <c r="C15" s="17">
        <f>[11]Dezembro!$D$6</f>
        <v>22.7</v>
      </c>
      <c r="D15" s="17">
        <f>[11]Dezembro!$D$7</f>
        <v>22.1</v>
      </c>
      <c r="E15" s="17">
        <f>[11]Dezembro!$D$8</f>
        <v>23.3</v>
      </c>
      <c r="F15" s="17">
        <f>[11]Dezembro!$D$9</f>
        <v>20</v>
      </c>
      <c r="G15" s="17">
        <f>[11]Dezembro!$D$10</f>
        <v>20.9</v>
      </c>
      <c r="H15" s="17">
        <f>[11]Dezembro!$D$11</f>
        <v>21.9</v>
      </c>
      <c r="I15" s="17">
        <f>[11]Dezembro!$D$12</f>
        <v>22.2</v>
      </c>
      <c r="J15" s="17">
        <f>[11]Dezembro!$D$13</f>
        <v>22.9</v>
      </c>
      <c r="K15" s="17">
        <f>[11]Dezembro!$D$14</f>
        <v>22.6</v>
      </c>
      <c r="L15" s="17">
        <f>[11]Dezembro!$D$15</f>
        <v>22</v>
      </c>
      <c r="M15" s="17">
        <f>[11]Dezembro!$D$16</f>
        <v>20.7</v>
      </c>
      <c r="N15" s="17">
        <f>[11]Dezembro!$D$17</f>
        <v>20.6</v>
      </c>
      <c r="O15" s="17">
        <f>[11]Dezembro!$D$18</f>
        <v>21.6</v>
      </c>
      <c r="P15" s="17">
        <f>[11]Dezembro!$D$19</f>
        <v>22.8</v>
      </c>
      <c r="Q15" s="17">
        <f>[11]Dezembro!$D$20</f>
        <v>22.1</v>
      </c>
      <c r="R15" s="17">
        <f>[11]Dezembro!$D$21</f>
        <v>21.4</v>
      </c>
      <c r="S15" s="17">
        <f>[11]Dezembro!$D$22</f>
        <v>22</v>
      </c>
      <c r="T15" s="17">
        <f>[11]Dezembro!$D$23</f>
        <v>22.1</v>
      </c>
      <c r="U15" s="17">
        <f>[11]Dezembro!$D$24</f>
        <v>21.8</v>
      </c>
      <c r="V15" s="17">
        <f>[11]Dezembro!$D$25</f>
        <v>22</v>
      </c>
      <c r="W15" s="17">
        <f>[11]Dezembro!$D$26</f>
        <v>23.2</v>
      </c>
      <c r="X15" s="17">
        <f>[11]Dezembro!$D$27</f>
        <v>23.4</v>
      </c>
      <c r="Y15" s="17">
        <f>[11]Dezembro!$D$28</f>
        <v>22.9</v>
      </c>
      <c r="Z15" s="17">
        <f>[11]Dezembro!$D$29</f>
        <v>23.4</v>
      </c>
      <c r="AA15" s="17">
        <f>[11]Dezembro!$D$30</f>
        <v>23</v>
      </c>
      <c r="AB15" s="17">
        <f>[11]Dezembro!$D$31</f>
        <v>22.9</v>
      </c>
      <c r="AC15" s="17">
        <f>[11]Dezembro!$D$32</f>
        <v>22.3</v>
      </c>
      <c r="AD15" s="17">
        <f>[11]Dezembro!$D$33</f>
        <v>22.2</v>
      </c>
      <c r="AE15" s="17">
        <f>[11]Dezembro!$D$34</f>
        <v>22.9</v>
      </c>
      <c r="AF15" s="17">
        <f>[11]Dezembro!$D$35</f>
        <v>23.2</v>
      </c>
      <c r="AG15" s="36">
        <f t="shared" si="1"/>
        <v>20</v>
      </c>
      <c r="AH15" s="38">
        <f t="shared" si="2"/>
        <v>22.251612903225809</v>
      </c>
    </row>
    <row r="16" spans="1:34" ht="17.100000000000001" customHeight="1" x14ac:dyDescent="0.2">
      <c r="A16" s="13" t="s">
        <v>7</v>
      </c>
      <c r="B16" s="17">
        <f>[12]Dezembro!$D$5</f>
        <v>21.5</v>
      </c>
      <c r="C16" s="17">
        <f>[12]Dezembro!$D$6</f>
        <v>22.1</v>
      </c>
      <c r="D16" s="17">
        <f>[12]Dezembro!$D$7</f>
        <v>19.8</v>
      </c>
      <c r="E16" s="17">
        <f>[12]Dezembro!$D$8</f>
        <v>18.5</v>
      </c>
      <c r="F16" s="17">
        <f>[12]Dezembro!$D$9</f>
        <v>17.899999999999999</v>
      </c>
      <c r="G16" s="17">
        <f>[12]Dezembro!$D$10</f>
        <v>19.3</v>
      </c>
      <c r="H16" s="17">
        <f>[12]Dezembro!$D$11</f>
        <v>20.3</v>
      </c>
      <c r="I16" s="17">
        <f>[12]Dezembro!$D$12</f>
        <v>21.4</v>
      </c>
      <c r="J16" s="17">
        <f>[12]Dezembro!$D$13</f>
        <v>22.7</v>
      </c>
      <c r="K16" s="17">
        <f>[12]Dezembro!$D$14</f>
        <v>19.100000000000001</v>
      </c>
      <c r="L16" s="17">
        <f>[12]Dezembro!$D$15</f>
        <v>20.7</v>
      </c>
      <c r="M16" s="17">
        <f>[12]Dezembro!$D$16</f>
        <v>18.100000000000001</v>
      </c>
      <c r="N16" s="17">
        <f>[12]Dezembro!$D$17</f>
        <v>18.8</v>
      </c>
      <c r="O16" s="17">
        <f>[12]Dezembro!$D$18</f>
        <v>21.1</v>
      </c>
      <c r="P16" s="17">
        <f>[12]Dezembro!$D$19</f>
        <v>19.3</v>
      </c>
      <c r="Q16" s="17">
        <f>[12]Dezembro!$D$20</f>
        <v>20.399999999999999</v>
      </c>
      <c r="R16" s="17">
        <f>[12]Dezembro!$D$21</f>
        <v>22</v>
      </c>
      <c r="S16" s="17">
        <f>[12]Dezembro!$D$22</f>
        <v>22.4</v>
      </c>
      <c r="T16" s="17">
        <f>[12]Dezembro!$D$23</f>
        <v>21.3</v>
      </c>
      <c r="U16" s="17">
        <f>[12]Dezembro!$D$24</f>
        <v>20.9</v>
      </c>
      <c r="V16" s="17">
        <f>[12]Dezembro!$D$25</f>
        <v>22.4</v>
      </c>
      <c r="W16" s="17">
        <f>[12]Dezembro!$D$26</f>
        <v>23.9</v>
      </c>
      <c r="X16" s="17">
        <f>[12]Dezembro!$D$27</f>
        <v>22.9</v>
      </c>
      <c r="Y16" s="17">
        <f>[12]Dezembro!$D$28</f>
        <v>22.9</v>
      </c>
      <c r="Z16" s="17">
        <f>[12]Dezembro!$D$29</f>
        <v>21.9</v>
      </c>
      <c r="AA16" s="17">
        <f>[12]Dezembro!$D$30</f>
        <v>22.2</v>
      </c>
      <c r="AB16" s="17">
        <f>[12]Dezembro!$D$31</f>
        <v>23</v>
      </c>
      <c r="AC16" s="17">
        <f>[12]Dezembro!$D$32</f>
        <v>21.7</v>
      </c>
      <c r="AD16" s="17">
        <f>[12]Dezembro!$D$33</f>
        <v>22.4</v>
      </c>
      <c r="AE16" s="17">
        <f>[12]Dezembro!$D$34</f>
        <v>21.2</v>
      </c>
      <c r="AF16" s="17">
        <f>[12]Dezembro!$D$35</f>
        <v>21.3</v>
      </c>
      <c r="AG16" s="36">
        <f t="shared" si="1"/>
        <v>17.899999999999999</v>
      </c>
      <c r="AH16" s="38">
        <f>AVERAGE(B16:AF16)</f>
        <v>21.07741935483871</v>
      </c>
    </row>
    <row r="17" spans="1:34" ht="17.100000000000001" customHeight="1" x14ac:dyDescent="0.2">
      <c r="A17" s="13" t="s">
        <v>8</v>
      </c>
      <c r="B17" s="17">
        <f>[13]Dezembro!$D$5</f>
        <v>21.9</v>
      </c>
      <c r="C17" s="17">
        <f>[13]Dezembro!$D$6</f>
        <v>22.8</v>
      </c>
      <c r="D17" s="17">
        <f>[13]Dezembro!$D$7</f>
        <v>21.4</v>
      </c>
      <c r="E17" s="17">
        <f>[13]Dezembro!$D$8</f>
        <v>19.7</v>
      </c>
      <c r="F17" s="17">
        <f>[13]Dezembro!$D$9</f>
        <v>18.8</v>
      </c>
      <c r="G17" s="17">
        <f>[13]Dezembro!$D$10</f>
        <v>20.100000000000001</v>
      </c>
      <c r="H17" s="17">
        <f>[13]Dezembro!$D$11</f>
        <v>19.399999999999999</v>
      </c>
      <c r="I17" s="17">
        <f>[13]Dezembro!$D$12</f>
        <v>20.7</v>
      </c>
      <c r="J17" s="17">
        <f>[13]Dezembro!$D$13</f>
        <v>23.2</v>
      </c>
      <c r="K17" s="17">
        <f>[13]Dezembro!$D$14</f>
        <v>20.399999999999999</v>
      </c>
      <c r="L17" s="17">
        <f>[13]Dezembro!$D$15</f>
        <v>20.9</v>
      </c>
      <c r="M17" s="17">
        <f>[13]Dezembro!$D$16</f>
        <v>19</v>
      </c>
      <c r="N17" s="17">
        <f>[13]Dezembro!$D$17</f>
        <v>19.8</v>
      </c>
      <c r="O17" s="17">
        <f>[13]Dezembro!$D$18</f>
        <v>21.8</v>
      </c>
      <c r="P17" s="17">
        <f>[13]Dezembro!$D$19</f>
        <v>20.100000000000001</v>
      </c>
      <c r="Q17" s="17">
        <f>[13]Dezembro!$D$20</f>
        <v>19.8</v>
      </c>
      <c r="R17" s="17">
        <f>[13]Dezembro!$D$21</f>
        <v>22.8</v>
      </c>
      <c r="S17" s="17">
        <f>[13]Dezembro!$D$22</f>
        <v>22.4</v>
      </c>
      <c r="T17" s="17">
        <f>[13]Dezembro!$D$23</f>
        <v>22.1</v>
      </c>
      <c r="U17" s="17">
        <f>[13]Dezembro!$D$24</f>
        <v>21.6</v>
      </c>
      <c r="V17" s="17">
        <f>[13]Dezembro!$D$25</f>
        <v>22</v>
      </c>
      <c r="W17" s="17">
        <f>[13]Dezembro!$D$26</f>
        <v>23.7</v>
      </c>
      <c r="X17" s="17">
        <f>[13]Dezembro!$D$27</f>
        <v>23.8</v>
      </c>
      <c r="Y17" s="17">
        <f>[13]Dezembro!$D$28</f>
        <v>23.2</v>
      </c>
      <c r="Z17" s="17">
        <f>[13]Dezembro!$D$29</f>
        <v>22.4</v>
      </c>
      <c r="AA17" s="17">
        <f>[13]Dezembro!$D$30</f>
        <v>23.1</v>
      </c>
      <c r="AB17" s="17">
        <f>[13]Dezembro!$D$31</f>
        <v>23.3</v>
      </c>
      <c r="AC17" s="17">
        <f>[13]Dezembro!$D$32</f>
        <v>20.9</v>
      </c>
      <c r="AD17" s="17">
        <f>[13]Dezembro!$D$33</f>
        <v>21.9</v>
      </c>
      <c r="AE17" s="17">
        <f>[13]Dezembro!$D$34</f>
        <v>22.5</v>
      </c>
      <c r="AF17" s="17">
        <f>[13]Dezembro!$D$35</f>
        <v>21.4</v>
      </c>
      <c r="AG17" s="36">
        <f>MIN(B17:AF17)</f>
        <v>18.8</v>
      </c>
      <c r="AH17" s="38">
        <f>AVERAGE(B17:AF17)</f>
        <v>21.512903225806451</v>
      </c>
    </row>
    <row r="18" spans="1:34" ht="17.100000000000001" customHeight="1" x14ac:dyDescent="0.2">
      <c r="A18" s="13" t="s">
        <v>9</v>
      </c>
      <c r="B18" s="17" t="str">
        <f>[14]Dezembro!$D$5</f>
        <v>*</v>
      </c>
      <c r="C18" s="17" t="str">
        <f>[14]Dezembro!$D$6</f>
        <v>*</v>
      </c>
      <c r="D18" s="17">
        <f>[14]Dezembro!$D$7</f>
        <v>22.4</v>
      </c>
      <c r="E18" s="17">
        <f>[14]Dezembro!$D$8</f>
        <v>21.9</v>
      </c>
      <c r="F18" s="17" t="str">
        <f>[14]Dezembro!$D$9</f>
        <v>*</v>
      </c>
      <c r="G18" s="17" t="str">
        <f>[14]Dezembro!$D$10</f>
        <v>*</v>
      </c>
      <c r="H18" s="17" t="str">
        <f>[14]Dezembro!$D$11</f>
        <v>*</v>
      </c>
      <c r="I18" s="17">
        <f>[14]Dezembro!$D$12</f>
        <v>28.8</v>
      </c>
      <c r="J18" s="17">
        <f>[14]Dezembro!$D$13</f>
        <v>23.1</v>
      </c>
      <c r="K18" s="17">
        <f>[14]Dezembro!$D$14</f>
        <v>21.3</v>
      </c>
      <c r="L18" s="17">
        <f>[14]Dezembro!$D$15</f>
        <v>20.9</v>
      </c>
      <c r="M18" s="17">
        <f>[14]Dezembro!$D$16</f>
        <v>18.5</v>
      </c>
      <c r="N18" s="17">
        <f>[14]Dezembro!$D$17</f>
        <v>18.399999999999999</v>
      </c>
      <c r="O18" s="17">
        <f>[14]Dezembro!$D$18</f>
        <v>21</v>
      </c>
      <c r="P18" s="17">
        <f>[14]Dezembro!$D$19</f>
        <v>22.1</v>
      </c>
      <c r="Q18" s="17">
        <f>[14]Dezembro!$D$20</f>
        <v>21.5</v>
      </c>
      <c r="R18" s="17">
        <f>[14]Dezembro!$D$21</f>
        <v>22.6</v>
      </c>
      <c r="S18" s="17">
        <f>[14]Dezembro!$D$22</f>
        <v>22.7</v>
      </c>
      <c r="T18" s="17">
        <f>[14]Dezembro!$D$23</f>
        <v>21.5</v>
      </c>
      <c r="U18" s="17">
        <f>[14]Dezembro!$D$24</f>
        <v>21.5</v>
      </c>
      <c r="V18" s="17">
        <f>[14]Dezembro!$D$25</f>
        <v>22.2</v>
      </c>
      <c r="W18" s="17">
        <f>[14]Dezembro!$D$26</f>
        <v>24</v>
      </c>
      <c r="X18" s="17">
        <f>[14]Dezembro!$D$27</f>
        <v>23.6</v>
      </c>
      <c r="Y18" s="17">
        <f>[14]Dezembro!$D$28</f>
        <v>23.1</v>
      </c>
      <c r="Z18" s="17">
        <f>[14]Dezembro!$D$29</f>
        <v>22.5</v>
      </c>
      <c r="AA18" s="17">
        <f>[14]Dezembro!$D$30</f>
        <v>23.2</v>
      </c>
      <c r="AB18" s="17">
        <f>[14]Dezembro!$D$31</f>
        <v>24.1</v>
      </c>
      <c r="AC18" s="17">
        <f>[14]Dezembro!$D$32</f>
        <v>21.7</v>
      </c>
      <c r="AD18" s="17">
        <f>[14]Dezembro!$D$33</f>
        <v>21.9</v>
      </c>
      <c r="AE18" s="17">
        <f>[14]Dezembro!$D$34</f>
        <v>22.4</v>
      </c>
      <c r="AF18" s="17">
        <f>[14]Dezembro!$D$35</f>
        <v>22.8</v>
      </c>
      <c r="AG18" s="36">
        <f t="shared" ref="AG18:AG30" si="7">MIN(B18:AF18)</f>
        <v>18.399999999999999</v>
      </c>
      <c r="AH18" s="38">
        <f t="shared" ref="AH18:AH30" si="8">AVERAGE(B18:AF18)</f>
        <v>22.296153846153842</v>
      </c>
    </row>
    <row r="19" spans="1:34" ht="17.100000000000001" customHeight="1" x14ac:dyDescent="0.2">
      <c r="A19" s="13" t="s">
        <v>48</v>
      </c>
      <c r="B19" s="17">
        <f>[15]Dezembro!$D$5</f>
        <v>22</v>
      </c>
      <c r="C19" s="17">
        <f>[15]Dezembro!$D$6</f>
        <v>22.4</v>
      </c>
      <c r="D19" s="17">
        <f>[15]Dezembro!$D$7</f>
        <v>20.8</v>
      </c>
      <c r="E19" s="17">
        <f>[15]Dezembro!$D$8</f>
        <v>20</v>
      </c>
      <c r="F19" s="17">
        <f>[15]Dezembro!$D$9</f>
        <v>20.3</v>
      </c>
      <c r="G19" s="17">
        <f>[15]Dezembro!$D$10</f>
        <v>20.3</v>
      </c>
      <c r="H19" s="17">
        <f>[15]Dezembro!$D$11</f>
        <v>21.3</v>
      </c>
      <c r="I19" s="17">
        <f>[15]Dezembro!$D$12</f>
        <v>22.1</v>
      </c>
      <c r="J19" s="17">
        <f>[15]Dezembro!$D$13</f>
        <v>24.9</v>
      </c>
      <c r="K19" s="17">
        <f>[15]Dezembro!$D$14</f>
        <v>21.7</v>
      </c>
      <c r="L19" s="17">
        <f>[15]Dezembro!$D$15</f>
        <v>20.9</v>
      </c>
      <c r="M19" s="17">
        <f>[15]Dezembro!$D$16</f>
        <v>19.5</v>
      </c>
      <c r="N19" s="17">
        <f>[15]Dezembro!$D$17</f>
        <v>20</v>
      </c>
      <c r="O19" s="17">
        <f>[15]Dezembro!$D$18</f>
        <v>25</v>
      </c>
      <c r="P19" s="17">
        <f>[15]Dezembro!$D$19</f>
        <v>19.8</v>
      </c>
      <c r="Q19" s="17">
        <f>[15]Dezembro!$D$20</f>
        <v>22</v>
      </c>
      <c r="R19" s="17">
        <f>[15]Dezembro!$D$21</f>
        <v>23.6</v>
      </c>
      <c r="S19" s="17">
        <f>[15]Dezembro!$D$22</f>
        <v>24.7</v>
      </c>
      <c r="T19" s="17">
        <f>[15]Dezembro!$D$23</f>
        <v>23.3</v>
      </c>
      <c r="U19" s="17">
        <f>[15]Dezembro!$D$24</f>
        <v>22.4</v>
      </c>
      <c r="V19" s="17">
        <f>[15]Dezembro!$D$25</f>
        <v>23.7</v>
      </c>
      <c r="W19" s="17">
        <f>[15]Dezembro!$D$26</f>
        <v>23.8</v>
      </c>
      <c r="X19" s="17">
        <f>[15]Dezembro!$D$27</f>
        <v>24.7</v>
      </c>
      <c r="Y19" s="17">
        <f>[15]Dezembro!$D$28</f>
        <v>23.7</v>
      </c>
      <c r="Z19" s="17">
        <f>[15]Dezembro!$D$29</f>
        <v>23.9</v>
      </c>
      <c r="AA19" s="17">
        <f>[15]Dezembro!$D$30</f>
        <v>22.3</v>
      </c>
      <c r="AB19" s="17">
        <f>[15]Dezembro!$D$31</f>
        <v>25.2</v>
      </c>
      <c r="AC19" s="17">
        <f>[15]Dezembro!$D$32</f>
        <v>23.7</v>
      </c>
      <c r="AD19" s="17">
        <f>[15]Dezembro!$D$33</f>
        <v>24.9</v>
      </c>
      <c r="AE19" s="17">
        <f>[15]Dezembro!$D$34</f>
        <v>23.5</v>
      </c>
      <c r="AF19" s="17">
        <f>[15]Dezembro!$D$35</f>
        <v>23.2</v>
      </c>
      <c r="AG19" s="36">
        <f t="shared" ref="AG19" si="9">MIN(B19:AF19)</f>
        <v>19.5</v>
      </c>
      <c r="AH19" s="38">
        <f t="shared" ref="AH19" si="10">AVERAGE(B19:AF19)</f>
        <v>22.567741935483873</v>
      </c>
    </row>
    <row r="20" spans="1:34" ht="17.100000000000001" customHeight="1" x14ac:dyDescent="0.2">
      <c r="A20" s="13" t="s">
        <v>10</v>
      </c>
      <c r="B20" s="17">
        <f>[16]Dezembro!$D$5</f>
        <v>21.6</v>
      </c>
      <c r="C20" s="17">
        <f>[16]Dezembro!$D$6</f>
        <v>23.7</v>
      </c>
      <c r="D20" s="17">
        <f>[16]Dezembro!$D$7</f>
        <v>21.7</v>
      </c>
      <c r="E20" s="17">
        <f>[16]Dezembro!$D$8</f>
        <v>19</v>
      </c>
      <c r="F20" s="17">
        <f>[16]Dezembro!$D$9</f>
        <v>18.3</v>
      </c>
      <c r="G20" s="17">
        <f>[16]Dezembro!$D$10</f>
        <v>19.8</v>
      </c>
      <c r="H20" s="17">
        <f>[16]Dezembro!$D$11</f>
        <v>20.3</v>
      </c>
      <c r="I20" s="17">
        <f>[16]Dezembro!$D$12</f>
        <v>21.2</v>
      </c>
      <c r="J20" s="17">
        <f>[16]Dezembro!$D$13</f>
        <v>23.6</v>
      </c>
      <c r="K20" s="17">
        <f>[16]Dezembro!$D$14</f>
        <v>19.8</v>
      </c>
      <c r="L20" s="17">
        <f>[16]Dezembro!$D$15</f>
        <v>21.8</v>
      </c>
      <c r="M20" s="17">
        <f>[16]Dezembro!$D$16</f>
        <v>18.899999999999999</v>
      </c>
      <c r="N20" s="17">
        <f>[16]Dezembro!$D$17</f>
        <v>18.600000000000001</v>
      </c>
      <c r="O20" s="17">
        <f>[16]Dezembro!$D$18</f>
        <v>22.2</v>
      </c>
      <c r="P20" s="17">
        <f>[16]Dezembro!$D$19</f>
        <v>19.899999999999999</v>
      </c>
      <c r="Q20" s="17">
        <f>[16]Dezembro!$D$20</f>
        <v>20.399999999999999</v>
      </c>
      <c r="R20" s="17">
        <f>[16]Dezembro!$D$21</f>
        <v>22</v>
      </c>
      <c r="S20" s="17">
        <f>[16]Dezembro!$D$22</f>
        <v>23.4</v>
      </c>
      <c r="T20" s="17">
        <f>[16]Dezembro!$D$23</f>
        <v>21.7</v>
      </c>
      <c r="U20" s="17">
        <f>[16]Dezembro!$D$24</f>
        <v>21.8</v>
      </c>
      <c r="V20" s="17">
        <f>[16]Dezembro!$D$25</f>
        <v>22.3</v>
      </c>
      <c r="W20" s="17">
        <f>[16]Dezembro!$D$26</f>
        <v>24.2</v>
      </c>
      <c r="X20" s="17">
        <f>[16]Dezembro!$D$27</f>
        <v>24.4</v>
      </c>
      <c r="Y20" s="17">
        <f>[16]Dezembro!$D$28</f>
        <v>21.9</v>
      </c>
      <c r="Z20" s="17">
        <f>[16]Dezembro!$D$29</f>
        <v>22.6</v>
      </c>
      <c r="AA20" s="17">
        <f>[16]Dezembro!$D$30</f>
        <v>22.5</v>
      </c>
      <c r="AB20" s="17">
        <f>[16]Dezembro!$D$31</f>
        <v>23.4</v>
      </c>
      <c r="AC20" s="17">
        <f>[16]Dezembro!$D$32</f>
        <v>20.6</v>
      </c>
      <c r="AD20" s="17">
        <f>[16]Dezembro!$D$33</f>
        <v>22.4</v>
      </c>
      <c r="AE20" s="17">
        <f>[16]Dezembro!$D$34</f>
        <v>22.3</v>
      </c>
      <c r="AF20" s="17">
        <f>[16]Dezembro!$D$35</f>
        <v>22.4</v>
      </c>
      <c r="AG20" s="36">
        <f t="shared" si="7"/>
        <v>18.3</v>
      </c>
      <c r="AH20" s="38">
        <f t="shared" si="8"/>
        <v>21.57096774193548</v>
      </c>
    </row>
    <row r="21" spans="1:34" ht="17.100000000000001" customHeight="1" x14ac:dyDescent="0.2">
      <c r="A21" s="13" t="s">
        <v>11</v>
      </c>
      <c r="B21" s="17">
        <f>[17]Dezembro!$D$5</f>
        <v>22.5</v>
      </c>
      <c r="C21" s="17">
        <f>[17]Dezembro!$D$6</f>
        <v>21.5</v>
      </c>
      <c r="D21" s="17">
        <f>[17]Dezembro!$D$7</f>
        <v>20.100000000000001</v>
      </c>
      <c r="E21" s="17">
        <f>[17]Dezembro!$D$8</f>
        <v>19</v>
      </c>
      <c r="F21" s="17">
        <f>[17]Dezembro!$D$9</f>
        <v>18.600000000000001</v>
      </c>
      <c r="G21" s="17">
        <f>[17]Dezembro!$D$10</f>
        <v>19.8</v>
      </c>
      <c r="H21" s="17">
        <f>[17]Dezembro!$D$11</f>
        <v>19.2</v>
      </c>
      <c r="I21" s="17">
        <f>[17]Dezembro!$D$12</f>
        <v>20.2</v>
      </c>
      <c r="J21" s="17">
        <f>[17]Dezembro!$D$13</f>
        <v>23.3</v>
      </c>
      <c r="K21" s="17">
        <f>[17]Dezembro!$D$14</f>
        <v>20.399999999999999</v>
      </c>
      <c r="L21" s="17">
        <f>[17]Dezembro!$D$15</f>
        <v>21.7</v>
      </c>
      <c r="M21" s="17">
        <f>[17]Dezembro!$D$16</f>
        <v>18.399999999999999</v>
      </c>
      <c r="N21" s="17">
        <f>[17]Dezembro!$D$17</f>
        <v>17.7</v>
      </c>
      <c r="O21" s="17">
        <f>[17]Dezembro!$D$18</f>
        <v>20.9</v>
      </c>
      <c r="P21" s="17">
        <f>[17]Dezembro!$D$19</f>
        <v>19.8</v>
      </c>
      <c r="Q21" s="17">
        <f>[17]Dezembro!$D$20</f>
        <v>19.8</v>
      </c>
      <c r="R21" s="17">
        <f>[17]Dezembro!$D$21</f>
        <v>21.4</v>
      </c>
      <c r="S21" s="17">
        <f>[17]Dezembro!$D$22</f>
        <v>21.7</v>
      </c>
      <c r="T21" s="17">
        <f>[17]Dezembro!$D$23</f>
        <v>22</v>
      </c>
      <c r="U21" s="17">
        <f>[17]Dezembro!$D$24</f>
        <v>21</v>
      </c>
      <c r="V21" s="17">
        <f>[17]Dezembro!$D$25</f>
        <v>22.3</v>
      </c>
      <c r="W21" s="17">
        <f>[17]Dezembro!$D$26</f>
        <v>21.6</v>
      </c>
      <c r="X21" s="17">
        <f>[17]Dezembro!$D$27</f>
        <v>23.4</v>
      </c>
      <c r="Y21" s="17">
        <f>[17]Dezembro!$D$28</f>
        <v>23.4</v>
      </c>
      <c r="Z21" s="17">
        <f>[17]Dezembro!$D$29</f>
        <v>22.1</v>
      </c>
      <c r="AA21" s="17">
        <f>[17]Dezembro!$D$30</f>
        <v>21.8</v>
      </c>
      <c r="AB21" s="17">
        <f>[17]Dezembro!$D$31</f>
        <v>22.6</v>
      </c>
      <c r="AC21" s="17">
        <f>[17]Dezembro!$D$32</f>
        <v>22.2</v>
      </c>
      <c r="AD21" s="17">
        <f>[17]Dezembro!$D$33</f>
        <v>21.9</v>
      </c>
      <c r="AE21" s="17">
        <f>[17]Dezembro!$D$34</f>
        <v>21.7</v>
      </c>
      <c r="AF21" s="17">
        <f>[17]Dezembro!$D$35</f>
        <v>21.8</v>
      </c>
      <c r="AG21" s="36">
        <f t="shared" si="7"/>
        <v>17.7</v>
      </c>
      <c r="AH21" s="38">
        <f t="shared" si="8"/>
        <v>21.090322580645161</v>
      </c>
    </row>
    <row r="22" spans="1:34" ht="17.100000000000001" customHeight="1" x14ac:dyDescent="0.2">
      <c r="A22" s="13" t="s">
        <v>12</v>
      </c>
      <c r="B22" s="17">
        <f>[18]Dezembro!$D$5</f>
        <v>22.2</v>
      </c>
      <c r="C22" s="17">
        <f>[18]Dezembro!$D$6</f>
        <v>22.3</v>
      </c>
      <c r="D22" s="17">
        <f>[18]Dezembro!$D$7</f>
        <v>23.9</v>
      </c>
      <c r="E22" s="17">
        <f>[18]Dezembro!$D$8</f>
        <v>25</v>
      </c>
      <c r="F22" s="17">
        <f>[18]Dezembro!$D$9</f>
        <v>21.2</v>
      </c>
      <c r="G22" s="17">
        <f>[18]Dezembro!$D$10</f>
        <v>21.7</v>
      </c>
      <c r="H22" s="17">
        <f>[18]Dezembro!$D$11</f>
        <v>22.3</v>
      </c>
      <c r="I22" s="17">
        <f>[18]Dezembro!$D$12</f>
        <v>23.4</v>
      </c>
      <c r="J22" s="17">
        <f>[18]Dezembro!$D$13</f>
        <v>24.3</v>
      </c>
      <c r="K22" s="17">
        <f>[18]Dezembro!$D$14</f>
        <v>22.8</v>
      </c>
      <c r="L22" s="17">
        <f>[18]Dezembro!$D$15</f>
        <v>22.6</v>
      </c>
      <c r="M22" s="17">
        <f>[18]Dezembro!$D$16</f>
        <v>20.5</v>
      </c>
      <c r="N22" s="17">
        <f>[18]Dezembro!$D$17</f>
        <v>20.7</v>
      </c>
      <c r="O22" s="17">
        <f>[18]Dezembro!$D$18</f>
        <v>25.3</v>
      </c>
      <c r="P22" s="17">
        <f>[18]Dezembro!$D$19</f>
        <v>22.5</v>
      </c>
      <c r="Q22" s="17">
        <f>[18]Dezembro!$D$20</f>
        <v>22.4</v>
      </c>
      <c r="R22" s="17">
        <f>[18]Dezembro!$D$21</f>
        <v>23.6</v>
      </c>
      <c r="S22" s="17">
        <f>[18]Dezembro!$D$22</f>
        <v>24.2</v>
      </c>
      <c r="T22" s="17">
        <f>[18]Dezembro!$D$23</f>
        <v>22.3</v>
      </c>
      <c r="U22" s="17">
        <f>[18]Dezembro!$D$24</f>
        <v>22.8</v>
      </c>
      <c r="V22" s="17">
        <f>[18]Dezembro!$D$25</f>
        <v>24.5</v>
      </c>
      <c r="W22" s="17">
        <f>[18]Dezembro!$D$26</f>
        <v>23.7</v>
      </c>
      <c r="X22" s="17">
        <f>[18]Dezembro!$D$27</f>
        <v>24.7</v>
      </c>
      <c r="Y22" s="17">
        <f>[18]Dezembro!$D$28</f>
        <v>24.1</v>
      </c>
      <c r="Z22" s="17">
        <f>[18]Dezembro!$D$29</f>
        <v>24.4</v>
      </c>
      <c r="AA22" s="17">
        <f>[18]Dezembro!$D$30</f>
        <v>21</v>
      </c>
      <c r="AB22" s="17">
        <f>[18]Dezembro!$D$31</f>
        <v>23.3</v>
      </c>
      <c r="AC22" s="17">
        <f>[18]Dezembro!$D$32</f>
        <v>24.8</v>
      </c>
      <c r="AD22" s="17">
        <f>[18]Dezembro!$D$33</f>
        <v>24.2</v>
      </c>
      <c r="AE22" s="17">
        <f>[18]Dezembro!$D$34</f>
        <v>23.8</v>
      </c>
      <c r="AF22" s="17">
        <f>[18]Dezembro!$D$35</f>
        <v>24.2</v>
      </c>
      <c r="AG22" s="36">
        <f t="shared" si="7"/>
        <v>20.5</v>
      </c>
      <c r="AH22" s="38">
        <f t="shared" si="8"/>
        <v>23.183870967741935</v>
      </c>
    </row>
    <row r="23" spans="1:34" ht="17.100000000000001" customHeight="1" x14ac:dyDescent="0.2">
      <c r="A23" s="13" t="s">
        <v>13</v>
      </c>
      <c r="B23" s="17" t="str">
        <f>[19]Dezembro!$D$5</f>
        <v>*</v>
      </c>
      <c r="C23" s="17" t="str">
        <f>[19]Dezembro!$D$6</f>
        <v>*</v>
      </c>
      <c r="D23" s="17" t="str">
        <f>[19]Dezembro!$D$7</f>
        <v>*</v>
      </c>
      <c r="E23" s="17" t="str">
        <f>[19]Dezembro!$D$8</f>
        <v>*</v>
      </c>
      <c r="F23" s="17" t="str">
        <f>[19]Dezembro!$D$9</f>
        <v>*</v>
      </c>
      <c r="G23" s="17" t="str">
        <f>[19]Dezembro!$D$10</f>
        <v>*</v>
      </c>
      <c r="H23" s="17" t="str">
        <f>[19]Dezembro!$D$11</f>
        <v>*</v>
      </c>
      <c r="I23" s="17" t="str">
        <f>[19]Dezembro!$D$12</f>
        <v>*</v>
      </c>
      <c r="J23" s="17" t="str">
        <f>[19]Dezembro!$D$13</f>
        <v>*</v>
      </c>
      <c r="K23" s="17" t="str">
        <f>[19]Dezembro!$D$14</f>
        <v>*</v>
      </c>
      <c r="L23" s="17" t="str">
        <f>[19]Dezembro!$D$15</f>
        <v>*</v>
      </c>
      <c r="M23" s="17" t="str">
        <f>[19]Dezembro!$D$16</f>
        <v>*</v>
      </c>
      <c r="N23" s="17" t="str">
        <f>[19]Dezembro!$D$17</f>
        <v>*</v>
      </c>
      <c r="O23" s="17" t="str">
        <f>[19]Dezembro!$D$18</f>
        <v>*</v>
      </c>
      <c r="P23" s="17" t="str">
        <f>[19]Dezembro!$D$19</f>
        <v>*</v>
      </c>
      <c r="Q23" s="17" t="str">
        <f>[19]Dezembro!$D$20</f>
        <v>*</v>
      </c>
      <c r="R23" s="17" t="str">
        <f>[19]Dezembro!$D$21</f>
        <v>*</v>
      </c>
      <c r="S23" s="17" t="str">
        <f>[19]Dezembro!$D$22</f>
        <v>*</v>
      </c>
      <c r="T23" s="17" t="str">
        <f>[19]Dezembro!$D$23</f>
        <v>*</v>
      </c>
      <c r="U23" s="17" t="str">
        <f>[19]Dezembro!$D$24</f>
        <v>*</v>
      </c>
      <c r="V23" s="17" t="str">
        <f>[19]Dezembro!$D$25</f>
        <v>*</v>
      </c>
      <c r="W23" s="17" t="str">
        <f>[19]Dezembro!$D$26</f>
        <v>*</v>
      </c>
      <c r="X23" s="17" t="str">
        <f>[19]Dezembro!$D$27</f>
        <v>*</v>
      </c>
      <c r="Y23" s="17" t="str">
        <f>[19]Dezembro!$D$28</f>
        <v>*</v>
      </c>
      <c r="Z23" s="17" t="str">
        <f>[19]Dezembro!$D$29</f>
        <v>*</v>
      </c>
      <c r="AA23" s="17" t="str">
        <f>[19]Dezembro!$D$30</f>
        <v>*</v>
      </c>
      <c r="AB23" s="17" t="str">
        <f>[19]Dezembro!$D$31</f>
        <v>*</v>
      </c>
      <c r="AC23" s="17" t="str">
        <f>[19]Dezembro!$D$32</f>
        <v>*</v>
      </c>
      <c r="AD23" s="17" t="str">
        <f>[19]Dezembro!$D$33</f>
        <v>*</v>
      </c>
      <c r="AE23" s="17" t="str">
        <f>[19]Dezembro!$D$34</f>
        <v>*</v>
      </c>
      <c r="AF23" s="17" t="str">
        <f>[19]Dezembro!$D$35</f>
        <v>*</v>
      </c>
      <c r="AG23" s="36" t="s">
        <v>78</v>
      </c>
      <c r="AH23" s="38" t="s">
        <v>78</v>
      </c>
    </row>
    <row r="24" spans="1:34" ht="17.100000000000001" customHeight="1" x14ac:dyDescent="0.2">
      <c r="A24" s="13" t="s">
        <v>14</v>
      </c>
      <c r="B24" s="17">
        <f>[20]Dezembro!$D$5</f>
        <v>23.1</v>
      </c>
      <c r="C24" s="17">
        <f>[20]Dezembro!$D$6</f>
        <v>22.8</v>
      </c>
      <c r="D24" s="17">
        <f>[20]Dezembro!$D$7</f>
        <v>22.2</v>
      </c>
      <c r="E24" s="17">
        <f>[20]Dezembro!$D$8</f>
        <v>21.4</v>
      </c>
      <c r="F24" s="17">
        <f>[20]Dezembro!$D$9</f>
        <v>21.4</v>
      </c>
      <c r="G24" s="17">
        <f>[20]Dezembro!$D$10</f>
        <v>22.2</v>
      </c>
      <c r="H24" s="17">
        <f>[20]Dezembro!$D$11</f>
        <v>22.8</v>
      </c>
      <c r="I24" s="17">
        <f>[20]Dezembro!$D$12</f>
        <v>21.6</v>
      </c>
      <c r="J24" s="17">
        <f>[20]Dezembro!$D$13</f>
        <v>24</v>
      </c>
      <c r="K24" s="17">
        <f>[20]Dezembro!$D$14</f>
        <v>23.1</v>
      </c>
      <c r="L24" s="17">
        <f>[20]Dezembro!$D$15</f>
        <v>22.6</v>
      </c>
      <c r="M24" s="17">
        <f>[20]Dezembro!$D$16</f>
        <v>22.1</v>
      </c>
      <c r="N24" s="17">
        <f>[20]Dezembro!$D$17</f>
        <v>21.2</v>
      </c>
      <c r="O24" s="17">
        <f>[20]Dezembro!$D$18</f>
        <v>23.4</v>
      </c>
      <c r="P24" s="17">
        <f>[20]Dezembro!$D$19</f>
        <v>22.5</v>
      </c>
      <c r="Q24" s="17">
        <f>[20]Dezembro!$D$20</f>
        <v>21</v>
      </c>
      <c r="R24" s="17">
        <f>[20]Dezembro!$D$21</f>
        <v>21.6</v>
      </c>
      <c r="S24" s="17">
        <f>[20]Dezembro!$D$22</f>
        <v>22.7</v>
      </c>
      <c r="T24" s="17">
        <f>[20]Dezembro!$D$23</f>
        <v>22</v>
      </c>
      <c r="U24" s="17">
        <f>[20]Dezembro!$D$24</f>
        <v>22.2</v>
      </c>
      <c r="V24" s="17">
        <f>[20]Dezembro!$D$25</f>
        <v>23</v>
      </c>
      <c r="W24" s="17">
        <f>[20]Dezembro!$D$26</f>
        <v>23.7</v>
      </c>
      <c r="X24" s="17">
        <f>[20]Dezembro!$D$27</f>
        <v>24.3</v>
      </c>
      <c r="Y24" s="17">
        <f>[20]Dezembro!$D$28</f>
        <v>22.9</v>
      </c>
      <c r="Z24" s="17">
        <f>[20]Dezembro!$D$29</f>
        <v>22.1</v>
      </c>
      <c r="AA24" s="17">
        <f>[20]Dezembro!$D$30</f>
        <v>23.6</v>
      </c>
      <c r="AB24" s="17">
        <f>[20]Dezembro!$D$31</f>
        <v>23.4</v>
      </c>
      <c r="AC24" s="17">
        <f>[20]Dezembro!$D$32</f>
        <v>22.4</v>
      </c>
      <c r="AD24" s="17">
        <f>[20]Dezembro!$D$33</f>
        <v>23.2</v>
      </c>
      <c r="AE24" s="17">
        <f>[20]Dezembro!$D$34</f>
        <v>21.3</v>
      </c>
      <c r="AF24" s="17">
        <f>[20]Dezembro!$D$35</f>
        <v>23.1</v>
      </c>
      <c r="AG24" s="36">
        <f t="shared" si="7"/>
        <v>21</v>
      </c>
      <c r="AH24" s="38">
        <f t="shared" si="8"/>
        <v>22.545161290322579</v>
      </c>
    </row>
    <row r="25" spans="1:34" ht="17.100000000000001" customHeight="1" x14ac:dyDescent="0.2">
      <c r="A25" s="13" t="s">
        <v>15</v>
      </c>
      <c r="B25" s="17">
        <f>[21]Dezembro!$D$5</f>
        <v>20.6</v>
      </c>
      <c r="C25" s="17">
        <f>[21]Dezembro!$D$6</f>
        <v>20.6</v>
      </c>
      <c r="D25" s="17">
        <f>[21]Dezembro!$D$7</f>
        <v>19.3</v>
      </c>
      <c r="E25" s="17">
        <f>[21]Dezembro!$D$8</f>
        <v>17.8</v>
      </c>
      <c r="F25" s="17">
        <f>[21]Dezembro!$D$9</f>
        <v>17.399999999999999</v>
      </c>
      <c r="G25" s="17">
        <f>[21]Dezembro!$D$10</f>
        <v>18.5</v>
      </c>
      <c r="H25" s="17">
        <f>[21]Dezembro!$D$11</f>
        <v>19</v>
      </c>
      <c r="I25" s="17">
        <f>[21]Dezembro!$D$12</f>
        <v>20.8</v>
      </c>
      <c r="J25" s="17">
        <f>[21]Dezembro!$D$13</f>
        <v>22.9</v>
      </c>
      <c r="K25" s="17">
        <f>[21]Dezembro!$D$14</f>
        <v>17.399999999999999</v>
      </c>
      <c r="L25" s="17">
        <f>[21]Dezembro!$D$15</f>
        <v>19.600000000000001</v>
      </c>
      <c r="M25" s="17">
        <f>[21]Dezembro!$D$16</f>
        <v>17</v>
      </c>
      <c r="N25" s="17">
        <f>[21]Dezembro!$D$17</f>
        <v>17.5</v>
      </c>
      <c r="O25" s="17">
        <f>[21]Dezembro!$D$18</f>
        <v>21.5</v>
      </c>
      <c r="P25" s="17">
        <f>[21]Dezembro!$D$19</f>
        <v>18.100000000000001</v>
      </c>
      <c r="Q25" s="17">
        <f>[21]Dezembro!$D$20</f>
        <v>20.100000000000001</v>
      </c>
      <c r="R25" s="17">
        <f>[21]Dezembro!$D$21</f>
        <v>20.6</v>
      </c>
      <c r="S25" s="17">
        <f>[21]Dezembro!$D$22</f>
        <v>22.6</v>
      </c>
      <c r="T25" s="17">
        <f>[21]Dezembro!$D$23</f>
        <v>18.7</v>
      </c>
      <c r="U25" s="17">
        <f>[21]Dezembro!$D$24</f>
        <v>19.8</v>
      </c>
      <c r="V25" s="17">
        <f>[21]Dezembro!$D$25</f>
        <v>21.3</v>
      </c>
      <c r="W25" s="17">
        <f>[21]Dezembro!$D$26</f>
        <v>21.8</v>
      </c>
      <c r="X25" s="17">
        <f>[21]Dezembro!$D$27</f>
        <v>23.2</v>
      </c>
      <c r="Y25" s="17">
        <f>[21]Dezembro!$D$28</f>
        <v>22.3</v>
      </c>
      <c r="Z25" s="17">
        <f>[21]Dezembro!$D$29</f>
        <v>21.9</v>
      </c>
      <c r="AA25" s="17">
        <f>[21]Dezembro!$D$30</f>
        <v>21.3</v>
      </c>
      <c r="AB25" s="17">
        <f>[21]Dezembro!$D$31</f>
        <v>21.5</v>
      </c>
      <c r="AC25" s="17">
        <f>[21]Dezembro!$D$32</f>
        <v>20.6</v>
      </c>
      <c r="AD25" s="17">
        <f>[21]Dezembro!$D$33</f>
        <v>22.1</v>
      </c>
      <c r="AE25" s="17">
        <f>[21]Dezembro!$D$34</f>
        <v>21.7</v>
      </c>
      <c r="AF25" s="17">
        <f>[21]Dezembro!$D$35</f>
        <v>21.5</v>
      </c>
      <c r="AG25" s="36">
        <f t="shared" si="7"/>
        <v>17</v>
      </c>
      <c r="AH25" s="38">
        <f t="shared" si="8"/>
        <v>20.290322580645164</v>
      </c>
    </row>
    <row r="26" spans="1:34" ht="17.100000000000001" customHeight="1" x14ac:dyDescent="0.2">
      <c r="A26" s="13" t="s">
        <v>69</v>
      </c>
      <c r="B26" s="17">
        <f>[22]Dezembro!$D$5</f>
        <v>22.4</v>
      </c>
      <c r="C26" s="17">
        <f>[22]Dezembro!$D$6</f>
        <v>22.4</v>
      </c>
      <c r="D26" s="17">
        <f>[22]Dezembro!$D$7</f>
        <v>22.5</v>
      </c>
      <c r="E26" s="17">
        <f>[22]Dezembro!$D$8</f>
        <v>25.9</v>
      </c>
      <c r="F26" s="17">
        <f>[22]Dezembro!$D$9</f>
        <v>21.6</v>
      </c>
      <c r="G26" s="17">
        <f>[22]Dezembro!$D$10</f>
        <v>21.3</v>
      </c>
      <c r="H26" s="17">
        <f>[22]Dezembro!$D$11</f>
        <v>20.8</v>
      </c>
      <c r="I26" s="17">
        <f>[22]Dezembro!$D$12</f>
        <v>23</v>
      </c>
      <c r="J26" s="17">
        <f>[22]Dezembro!$D$13</f>
        <v>26.5</v>
      </c>
      <c r="K26" s="17">
        <f>[22]Dezembro!$D$14</f>
        <v>24</v>
      </c>
      <c r="L26" s="15">
        <f>[22]Dezembro!$D$15</f>
        <v>22.5</v>
      </c>
      <c r="M26" s="15">
        <f>[22]Dezembro!$D$16</f>
        <v>27.5</v>
      </c>
      <c r="N26" s="15">
        <f>[22]Dezembro!$D$17</f>
        <v>24.7</v>
      </c>
      <c r="O26" s="15">
        <f>[22]Dezembro!$D$18</f>
        <v>28.8</v>
      </c>
      <c r="P26" s="15">
        <f>[22]Dezembro!$D$19</f>
        <v>21.3</v>
      </c>
      <c r="Q26" s="15">
        <f>[22]Dezembro!$D$20</f>
        <v>23.2</v>
      </c>
      <c r="R26" s="17">
        <f>[22]Dezembro!$D$21</f>
        <v>24.6</v>
      </c>
      <c r="S26" s="17">
        <f>[22]Dezembro!$D$22</f>
        <v>27.4</v>
      </c>
      <c r="T26" s="17">
        <f>[22]Dezembro!$D$23</f>
        <v>24.9</v>
      </c>
      <c r="U26" s="17">
        <f>[22]Dezembro!$D$24</f>
        <v>21.6</v>
      </c>
      <c r="V26" s="17">
        <f>[22]Dezembro!$D$25</f>
        <v>23.3</v>
      </c>
      <c r="W26" s="17">
        <f>[22]Dezembro!$D$26</f>
        <v>25.2</v>
      </c>
      <c r="X26" s="17" t="str">
        <f>[22]Dezembro!$D$27</f>
        <v>*</v>
      </c>
      <c r="Y26" s="17" t="str">
        <f>[22]Dezembro!$D$28</f>
        <v>*</v>
      </c>
      <c r="Z26" s="17" t="str">
        <f>[22]Dezembro!$D$29</f>
        <v>*</v>
      </c>
      <c r="AA26" s="17" t="str">
        <f>[22]Dezembro!$D$30</f>
        <v>*</v>
      </c>
      <c r="AB26" s="17" t="str">
        <f>[22]Dezembro!$D$31</f>
        <v>*</v>
      </c>
      <c r="AC26" s="15" t="str">
        <f>[22]Dezembro!$D$32</f>
        <v>*</v>
      </c>
      <c r="AD26" s="15" t="str">
        <f>[22]Dezembro!$D$33</f>
        <v>*</v>
      </c>
      <c r="AE26" s="15" t="str">
        <f>[22]Dezembro!$D$34</f>
        <v>*</v>
      </c>
      <c r="AF26" s="15" t="str">
        <f>[22]Dezembro!$D$35</f>
        <v>*</v>
      </c>
      <c r="AG26" s="36">
        <f t="shared" si="7"/>
        <v>20.8</v>
      </c>
      <c r="AH26" s="38">
        <f t="shared" si="8"/>
        <v>23.881818181818179</v>
      </c>
    </row>
    <row r="27" spans="1:34" ht="17.100000000000001" customHeight="1" x14ac:dyDescent="0.2">
      <c r="A27" s="13" t="s">
        <v>16</v>
      </c>
      <c r="B27" s="17">
        <f>[23]Dezembro!$D$5</f>
        <v>21.3</v>
      </c>
      <c r="C27" s="17">
        <f>[23]Dezembro!$D$6</f>
        <v>22.3</v>
      </c>
      <c r="D27" s="17">
        <f>[23]Dezembro!$D$7</f>
        <v>20.7</v>
      </c>
      <c r="E27" s="17">
        <f>[23]Dezembro!$D$8</f>
        <v>19.8</v>
      </c>
      <c r="F27" s="17">
        <f>[23]Dezembro!$D$9</f>
        <v>18.899999999999999</v>
      </c>
      <c r="G27" s="17">
        <f>[23]Dezembro!$D$10</f>
        <v>20.6</v>
      </c>
      <c r="H27" s="17">
        <f>[23]Dezembro!$D$11</f>
        <v>18.899999999999999</v>
      </c>
      <c r="I27" s="17">
        <f>[23]Dezembro!$D$12</f>
        <v>20.399999999999999</v>
      </c>
      <c r="J27" s="17">
        <f>[23]Dezembro!$D$13</f>
        <v>23.6</v>
      </c>
      <c r="K27" s="17">
        <f>[23]Dezembro!$D$14</f>
        <v>20.399999999999999</v>
      </c>
      <c r="L27" s="17">
        <f>[23]Dezembro!$D$15</f>
        <v>21.7</v>
      </c>
      <c r="M27" s="17">
        <f>[23]Dezembro!$D$16</f>
        <v>19.2</v>
      </c>
      <c r="N27" s="17">
        <f>[23]Dezembro!$D$17</f>
        <v>18.100000000000001</v>
      </c>
      <c r="O27" s="17">
        <f>[23]Dezembro!$D$18</f>
        <v>21.3</v>
      </c>
      <c r="P27" s="17">
        <f>[23]Dezembro!$D$19</f>
        <v>20.2</v>
      </c>
      <c r="Q27" s="17">
        <f>[23]Dezembro!$D$20</f>
        <v>19.5</v>
      </c>
      <c r="R27" s="17">
        <f>[23]Dezembro!$D$21</f>
        <v>22.1</v>
      </c>
      <c r="S27" s="17">
        <f>[23]Dezembro!$D$22</f>
        <v>22</v>
      </c>
      <c r="T27" s="17">
        <f>[23]Dezembro!$D$23</f>
        <v>21.9</v>
      </c>
      <c r="U27" s="17">
        <f>[23]Dezembro!$D$24</f>
        <v>21.5</v>
      </c>
      <c r="V27" s="17">
        <f>[23]Dezembro!$D$25</f>
        <v>22.6</v>
      </c>
      <c r="W27" s="17">
        <f>[23]Dezembro!$D$26</f>
        <v>23.3</v>
      </c>
      <c r="X27" s="17">
        <f>[23]Dezembro!$D$27</f>
        <v>23.2</v>
      </c>
      <c r="Y27" s="17">
        <f>[23]Dezembro!$D$28</f>
        <v>22.8</v>
      </c>
      <c r="Z27" s="17">
        <f>[23]Dezembro!$D$29</f>
        <v>22.7</v>
      </c>
      <c r="AA27" s="17">
        <f>[23]Dezembro!$D$30</f>
        <v>22.7</v>
      </c>
      <c r="AB27" s="17">
        <f>[23]Dezembro!$D$31</f>
        <v>22.8</v>
      </c>
      <c r="AC27" s="17">
        <f>[23]Dezembro!$D$32</f>
        <v>22.4</v>
      </c>
      <c r="AD27" s="17">
        <f>[23]Dezembro!$D$33</f>
        <v>21.6</v>
      </c>
      <c r="AE27" s="17">
        <f>[23]Dezembro!$D$34</f>
        <v>23.5</v>
      </c>
      <c r="AF27" s="17">
        <f>[23]Dezembro!$D$35</f>
        <v>25.4</v>
      </c>
      <c r="AG27" s="36">
        <f t="shared" si="7"/>
        <v>18.100000000000001</v>
      </c>
      <c r="AH27" s="38">
        <f t="shared" si="8"/>
        <v>21.529032258064515</v>
      </c>
    </row>
    <row r="28" spans="1:34" ht="17.100000000000001" customHeight="1" x14ac:dyDescent="0.2">
      <c r="A28" s="13" t="s">
        <v>17</v>
      </c>
      <c r="B28" s="17">
        <f>[24]Dezembro!$D$5</f>
        <v>21.8</v>
      </c>
      <c r="C28" s="17">
        <f>[24]Dezembro!$D$6</f>
        <v>20.399999999999999</v>
      </c>
      <c r="D28" s="17">
        <f>[24]Dezembro!$D$7</f>
        <v>19.899999999999999</v>
      </c>
      <c r="E28" s="17">
        <f>[24]Dezembro!$D$8</f>
        <v>19.8</v>
      </c>
      <c r="F28" s="17">
        <f>[24]Dezembro!$D$9</f>
        <v>18.2</v>
      </c>
      <c r="G28" s="17">
        <f>[24]Dezembro!$D$10</f>
        <v>19.100000000000001</v>
      </c>
      <c r="H28" s="17">
        <f>[24]Dezembro!$D$11</f>
        <v>18.8</v>
      </c>
      <c r="I28" s="17">
        <f>[24]Dezembro!$D$12</f>
        <v>19.5</v>
      </c>
      <c r="J28" s="17">
        <f>[24]Dezembro!$D$13</f>
        <v>21.3</v>
      </c>
      <c r="K28" s="17">
        <f>[24]Dezembro!$D$14</f>
        <v>21.7</v>
      </c>
      <c r="L28" s="17">
        <f>[24]Dezembro!$D$15</f>
        <v>20.399999999999999</v>
      </c>
      <c r="M28" s="17">
        <f>[24]Dezembro!$D$16</f>
        <v>18.3</v>
      </c>
      <c r="N28" s="17">
        <f>[24]Dezembro!$D$17</f>
        <v>18.3</v>
      </c>
      <c r="O28" s="17">
        <f>[24]Dezembro!$D$18</f>
        <v>20.6</v>
      </c>
      <c r="P28" s="17">
        <f>[24]Dezembro!$D$19</f>
        <v>21.5</v>
      </c>
      <c r="Q28" s="17">
        <f>[24]Dezembro!$D$20</f>
        <v>19.5</v>
      </c>
      <c r="R28" s="17">
        <f>[24]Dezembro!$D$21</f>
        <v>20.9</v>
      </c>
      <c r="S28" s="17">
        <f>[24]Dezembro!$D$22</f>
        <v>19.8</v>
      </c>
      <c r="T28" s="17">
        <f>[24]Dezembro!$D$23</f>
        <v>21.6</v>
      </c>
      <c r="U28" s="17">
        <f>[24]Dezembro!$D$24</f>
        <v>20.399999999999999</v>
      </c>
      <c r="V28" s="17">
        <f>[24]Dezembro!$D$25</f>
        <v>21</v>
      </c>
      <c r="W28" s="17">
        <f>[24]Dezembro!$D$26</f>
        <v>20.9</v>
      </c>
      <c r="X28" s="17">
        <f>[24]Dezembro!$D$27</f>
        <v>21.8</v>
      </c>
      <c r="Y28" s="17">
        <f>[24]Dezembro!$D$28</f>
        <v>22.2</v>
      </c>
      <c r="Z28" s="17">
        <f>[24]Dezembro!$D$29</f>
        <v>21.5</v>
      </c>
      <c r="AA28" s="17">
        <f>[24]Dezembro!$D$30</f>
        <v>20.9</v>
      </c>
      <c r="AB28" s="17">
        <f>[24]Dezembro!$D$31</f>
        <v>21.4</v>
      </c>
      <c r="AC28" s="17">
        <f>[24]Dezembro!$D$32</f>
        <v>21.2</v>
      </c>
      <c r="AD28" s="17">
        <f>[24]Dezembro!$D$33</f>
        <v>21.4</v>
      </c>
      <c r="AE28" s="17">
        <f>[24]Dezembro!$D$34</f>
        <v>24.6</v>
      </c>
      <c r="AF28" s="17">
        <f>[24]Dezembro!$D$35</f>
        <v>21.4</v>
      </c>
      <c r="AG28" s="36">
        <f t="shared" si="7"/>
        <v>18.2</v>
      </c>
      <c r="AH28" s="38">
        <f t="shared" si="8"/>
        <v>20.648387096774194</v>
      </c>
    </row>
    <row r="29" spans="1:34" ht="17.100000000000001" customHeight="1" x14ac:dyDescent="0.2">
      <c r="A29" s="13" t="s">
        <v>18</v>
      </c>
      <c r="B29" s="17">
        <f>[25]Dezembro!$D$5</f>
        <v>20.6</v>
      </c>
      <c r="C29" s="17">
        <f>[25]Dezembro!$D$6</f>
        <v>20.8</v>
      </c>
      <c r="D29" s="17">
        <f>[25]Dezembro!$D$7</f>
        <v>20.8</v>
      </c>
      <c r="E29" s="17">
        <f>[25]Dezembro!$D$8</f>
        <v>19.100000000000001</v>
      </c>
      <c r="F29" s="17">
        <f>[25]Dezembro!$D$9</f>
        <v>18.600000000000001</v>
      </c>
      <c r="G29" s="17">
        <f>[25]Dezembro!$D$10</f>
        <v>20</v>
      </c>
      <c r="H29" s="17">
        <f>[25]Dezembro!$D$11</f>
        <v>17.100000000000001</v>
      </c>
      <c r="I29" s="17">
        <f>[25]Dezembro!$D$12</f>
        <v>20.3</v>
      </c>
      <c r="J29" s="17">
        <f>[25]Dezembro!$D$13</f>
        <v>23</v>
      </c>
      <c r="K29" s="17">
        <f>[25]Dezembro!$D$14</f>
        <v>20.100000000000001</v>
      </c>
      <c r="L29" s="17">
        <f>[25]Dezembro!$D$15</f>
        <v>21</v>
      </c>
      <c r="M29" s="17">
        <f>[25]Dezembro!$D$16</f>
        <v>18.600000000000001</v>
      </c>
      <c r="N29" s="17">
        <f>[25]Dezembro!$D$17</f>
        <v>19.399999999999999</v>
      </c>
      <c r="O29" s="17">
        <f>[25]Dezembro!$D$18</f>
        <v>21.4</v>
      </c>
      <c r="P29" s="17">
        <f>[25]Dezembro!$D$19</f>
        <v>18.8</v>
      </c>
      <c r="Q29" s="17">
        <f>[25]Dezembro!$D$20</f>
        <v>20.2</v>
      </c>
      <c r="R29" s="17">
        <f>[25]Dezembro!$D$21</f>
        <v>22.2</v>
      </c>
      <c r="S29" s="17">
        <f>[25]Dezembro!$D$22</f>
        <v>22.5</v>
      </c>
      <c r="T29" s="17">
        <f>[25]Dezembro!$D$23</f>
        <v>20.3</v>
      </c>
      <c r="U29" s="17">
        <f>[25]Dezembro!$D$24</f>
        <v>19.8</v>
      </c>
      <c r="V29" s="17">
        <f>[25]Dezembro!$D$25</f>
        <v>21.6</v>
      </c>
      <c r="W29" s="17">
        <f>[25]Dezembro!$D$26</f>
        <v>23.4</v>
      </c>
      <c r="X29" s="17">
        <f>[25]Dezembro!$D$27</f>
        <v>24.1</v>
      </c>
      <c r="Y29" s="17">
        <f>[25]Dezembro!$D$28</f>
        <v>22.8</v>
      </c>
      <c r="Z29" s="17">
        <f>[25]Dezembro!$D$29</f>
        <v>22</v>
      </c>
      <c r="AA29" s="17">
        <f>[25]Dezembro!$D$30</f>
        <v>22.7</v>
      </c>
      <c r="AB29" s="17">
        <f>[25]Dezembro!$D$31</f>
        <v>22.6</v>
      </c>
      <c r="AC29" s="17">
        <f>[25]Dezembro!$D$32</f>
        <v>20.9</v>
      </c>
      <c r="AD29" s="17">
        <f>[25]Dezembro!$D$33</f>
        <v>20.7</v>
      </c>
      <c r="AE29" s="17">
        <f>[25]Dezembro!$D$34</f>
        <v>22.1</v>
      </c>
      <c r="AF29" s="17">
        <f>[25]Dezembro!$D$35</f>
        <v>21.6</v>
      </c>
      <c r="AG29" s="36">
        <f t="shared" si="7"/>
        <v>17.100000000000001</v>
      </c>
      <c r="AH29" s="38">
        <f t="shared" si="8"/>
        <v>20.938709677419361</v>
      </c>
    </row>
    <row r="30" spans="1:34" ht="17.100000000000001" customHeight="1" x14ac:dyDescent="0.2">
      <c r="A30" s="13" t="s">
        <v>30</v>
      </c>
      <c r="B30" s="17">
        <f>[26]Dezembro!$D$5</f>
        <v>21.8</v>
      </c>
      <c r="C30" s="17">
        <f>[26]Dezembro!$D$6</f>
        <v>22.2</v>
      </c>
      <c r="D30" s="17">
        <f>[26]Dezembro!$D$7</f>
        <v>22.3</v>
      </c>
      <c r="E30" s="17">
        <f>[26]Dezembro!$D$8</f>
        <v>18.899999999999999</v>
      </c>
      <c r="F30" s="17">
        <f>[26]Dezembro!$D$9</f>
        <v>18.8</v>
      </c>
      <c r="G30" s="17">
        <f>[26]Dezembro!$D$10</f>
        <v>19.7</v>
      </c>
      <c r="H30" s="17">
        <f>[26]Dezembro!$D$11</f>
        <v>20.100000000000001</v>
      </c>
      <c r="I30" s="17">
        <f>[26]Dezembro!$D$12</f>
        <v>22</v>
      </c>
      <c r="J30" s="17">
        <f>[26]Dezembro!$D$13</f>
        <v>23.6</v>
      </c>
      <c r="K30" s="17">
        <f>[26]Dezembro!$D$14</f>
        <v>20.100000000000001</v>
      </c>
      <c r="L30" s="17">
        <f>[26]Dezembro!$D$15</f>
        <v>21.3</v>
      </c>
      <c r="M30" s="17">
        <f>[26]Dezembro!$D$16</f>
        <v>19.100000000000001</v>
      </c>
      <c r="N30" s="17">
        <f>[26]Dezembro!$D$17</f>
        <v>18.7</v>
      </c>
      <c r="O30" s="17">
        <f>[26]Dezembro!$D$18</f>
        <v>23</v>
      </c>
      <c r="P30" s="17">
        <f>[26]Dezembro!$D$19</f>
        <v>20.100000000000001</v>
      </c>
      <c r="Q30" s="17">
        <f>[26]Dezembro!$D$20</f>
        <v>20.6</v>
      </c>
      <c r="R30" s="17">
        <f>[26]Dezembro!$D$21</f>
        <v>21.4</v>
      </c>
      <c r="S30" s="17">
        <f>[26]Dezembro!$D$22</f>
        <v>22.5</v>
      </c>
      <c r="T30" s="17">
        <f>[26]Dezembro!$D$23</f>
        <v>22.6</v>
      </c>
      <c r="U30" s="17">
        <f>[26]Dezembro!$D$24</f>
        <v>21.2</v>
      </c>
      <c r="V30" s="17">
        <f>[26]Dezembro!$D$25</f>
        <v>21.9</v>
      </c>
      <c r="W30" s="17">
        <f>[26]Dezembro!$D$26</f>
        <v>22.6</v>
      </c>
      <c r="X30" s="17">
        <f>[26]Dezembro!$D$27</f>
        <v>23.4</v>
      </c>
      <c r="Y30" s="17">
        <f>[26]Dezembro!$D$28</f>
        <v>22.1</v>
      </c>
      <c r="Z30" s="17">
        <f>[26]Dezembro!$D$29</f>
        <v>22.5</v>
      </c>
      <c r="AA30" s="17">
        <f>[26]Dezembro!$D$30</f>
        <v>21.2</v>
      </c>
      <c r="AB30" s="17">
        <f>[26]Dezembro!$D$31</f>
        <v>23.9</v>
      </c>
      <c r="AC30" s="17">
        <f>[26]Dezembro!$D$32</f>
        <v>21.4</v>
      </c>
      <c r="AD30" s="17">
        <f>[26]Dezembro!$D$33</f>
        <v>22.8</v>
      </c>
      <c r="AE30" s="17">
        <f>[26]Dezembro!$D$34</f>
        <v>21.8</v>
      </c>
      <c r="AF30" s="17">
        <f>[26]Dezembro!$D$35</f>
        <v>21.7</v>
      </c>
      <c r="AG30" s="36">
        <f t="shared" si="7"/>
        <v>18.7</v>
      </c>
      <c r="AH30" s="38">
        <f t="shared" si="8"/>
        <v>21.461290322580645</v>
      </c>
    </row>
    <row r="31" spans="1:34" ht="17.100000000000001" customHeight="1" x14ac:dyDescent="0.2">
      <c r="A31" s="13" t="s">
        <v>50</v>
      </c>
      <c r="B31" s="17">
        <f>[27]Dezembro!$D$5</f>
        <v>23</v>
      </c>
      <c r="C31" s="17">
        <f>[27]Dezembro!$D$6</f>
        <v>22.1</v>
      </c>
      <c r="D31" s="17">
        <f>[27]Dezembro!$D$7</f>
        <v>21.6</v>
      </c>
      <c r="E31" s="17">
        <f>[27]Dezembro!$D$8</f>
        <v>22.8</v>
      </c>
      <c r="F31" s="17">
        <f>[27]Dezembro!$D$9</f>
        <v>21.4</v>
      </c>
      <c r="G31" s="17">
        <f>[27]Dezembro!$D$10</f>
        <v>20.100000000000001</v>
      </c>
      <c r="H31" s="17">
        <f>[27]Dezembro!$D$11</f>
        <v>20.9</v>
      </c>
      <c r="I31" s="17">
        <f>[27]Dezembro!$D$12</f>
        <v>22.5</v>
      </c>
      <c r="J31" s="17">
        <f>[27]Dezembro!$D$13</f>
        <v>22.5</v>
      </c>
      <c r="K31" s="17">
        <f>[27]Dezembro!$D$14</f>
        <v>23.2</v>
      </c>
      <c r="L31" s="17">
        <f>[27]Dezembro!$D$15</f>
        <v>22.3</v>
      </c>
      <c r="M31" s="17">
        <f>[27]Dezembro!$D$16</f>
        <v>23.4</v>
      </c>
      <c r="N31" s="17">
        <f>[27]Dezembro!$D$17</f>
        <v>21.3</v>
      </c>
      <c r="O31" s="17">
        <f>[27]Dezembro!$D$18</f>
        <v>22.3</v>
      </c>
      <c r="P31" s="17">
        <f>[27]Dezembro!$D$19</f>
        <v>21.5</v>
      </c>
      <c r="Q31" s="17">
        <f>[27]Dezembro!$D$20</f>
        <v>21.5</v>
      </c>
      <c r="R31" s="17">
        <f>[27]Dezembro!$D$21</f>
        <v>21.3</v>
      </c>
      <c r="S31" s="17">
        <f>[27]Dezembro!$D$22</f>
        <v>22.4</v>
      </c>
      <c r="T31" s="17">
        <f>[27]Dezembro!$D$23</f>
        <v>23</v>
      </c>
      <c r="U31" s="17">
        <f>[27]Dezembro!$D$24</f>
        <v>21.3</v>
      </c>
      <c r="V31" s="17">
        <f>[27]Dezembro!$D$25</f>
        <v>21.8</v>
      </c>
      <c r="W31" s="17">
        <f>[27]Dezembro!$D$26</f>
        <v>22.1</v>
      </c>
      <c r="X31" s="17">
        <f>[27]Dezembro!$D$27</f>
        <v>22.8</v>
      </c>
      <c r="Y31" s="17">
        <f>[27]Dezembro!$D$28</f>
        <v>23.3</v>
      </c>
      <c r="Z31" s="17">
        <f>[27]Dezembro!$D$29</f>
        <v>22.6</v>
      </c>
      <c r="AA31" s="17">
        <f>[27]Dezembro!$D$30</f>
        <v>21.4</v>
      </c>
      <c r="AB31" s="17">
        <f>[27]Dezembro!$D$31</f>
        <v>22.9</v>
      </c>
      <c r="AC31" s="17">
        <f>[27]Dezembro!$D$32</f>
        <v>21.9</v>
      </c>
      <c r="AD31" s="17">
        <f>[27]Dezembro!$D$33</f>
        <v>22.8</v>
      </c>
      <c r="AE31" s="17">
        <f>[27]Dezembro!$D$34</f>
        <v>21.9</v>
      </c>
      <c r="AF31" s="17">
        <f>[27]Dezembro!$D$35</f>
        <v>22.6</v>
      </c>
      <c r="AG31" s="36">
        <f>MIN(B31:AF31)</f>
        <v>20.100000000000001</v>
      </c>
      <c r="AH31" s="38">
        <f>AVERAGE(B31:AF31)</f>
        <v>22.14516129032258</v>
      </c>
    </row>
    <row r="32" spans="1:34" ht="17.100000000000001" customHeight="1" x14ac:dyDescent="0.2">
      <c r="A32" s="13" t="s">
        <v>19</v>
      </c>
      <c r="B32" s="17">
        <f>[28]Dezembro!$D$5</f>
        <v>22.3</v>
      </c>
      <c r="C32" s="17">
        <f>[28]Dezembro!$D$6</f>
        <v>24.4</v>
      </c>
      <c r="D32" s="17">
        <f>[28]Dezembro!$D$7</f>
        <v>23.2</v>
      </c>
      <c r="E32" s="17">
        <f>[28]Dezembro!$D$8</f>
        <v>21.5</v>
      </c>
      <c r="F32" s="17">
        <f>[28]Dezembro!$D$9</f>
        <v>20.7</v>
      </c>
      <c r="G32" s="17">
        <f>[28]Dezembro!$D$10</f>
        <v>21.7</v>
      </c>
      <c r="H32" s="17">
        <f>[28]Dezembro!$D$11</f>
        <v>22.7</v>
      </c>
      <c r="I32" s="17">
        <f>[28]Dezembro!$D$12</f>
        <v>22.9</v>
      </c>
      <c r="J32" s="17">
        <f>[28]Dezembro!$D$13</f>
        <v>24.5</v>
      </c>
      <c r="K32" s="17">
        <f>[28]Dezembro!$D$14</f>
        <v>21.8</v>
      </c>
      <c r="L32" s="17">
        <f>[28]Dezembro!$D$15</f>
        <v>21.4</v>
      </c>
      <c r="M32" s="17">
        <f>[28]Dezembro!$D$16</f>
        <v>22</v>
      </c>
      <c r="N32" s="17">
        <f>[28]Dezembro!$D$17</f>
        <v>20.9</v>
      </c>
      <c r="O32" s="17">
        <f>[28]Dezembro!$D$18</f>
        <v>24.4</v>
      </c>
      <c r="P32" s="17">
        <f>[28]Dezembro!$D$19</f>
        <v>23.2</v>
      </c>
      <c r="Q32" s="17">
        <f>[28]Dezembro!$D$20</f>
        <v>22.2</v>
      </c>
      <c r="R32" s="17">
        <f>[28]Dezembro!$D$21</f>
        <v>23.4</v>
      </c>
      <c r="S32" s="17">
        <f>[28]Dezembro!$D$22</f>
        <v>24.2</v>
      </c>
      <c r="T32" s="17">
        <f>[28]Dezembro!$D$23</f>
        <v>25</v>
      </c>
      <c r="U32" s="17">
        <f>[28]Dezembro!$D$24</f>
        <v>22.3</v>
      </c>
      <c r="V32" s="17">
        <f>[28]Dezembro!$D$25</f>
        <v>23.1</v>
      </c>
      <c r="W32" s="17">
        <f>[28]Dezembro!$D$26</f>
        <v>24.4</v>
      </c>
      <c r="X32" s="17">
        <f>[28]Dezembro!$D$27</f>
        <v>22.8</v>
      </c>
      <c r="Y32" s="17">
        <f>[28]Dezembro!$D$28</f>
        <v>24.3</v>
      </c>
      <c r="Z32" s="17">
        <f>[28]Dezembro!$D$29</f>
        <v>23.1</v>
      </c>
      <c r="AA32" s="17">
        <f>[28]Dezembro!$D$30</f>
        <v>23.6</v>
      </c>
      <c r="AB32" s="17">
        <f>[28]Dezembro!$D$31</f>
        <v>24</v>
      </c>
      <c r="AC32" s="17">
        <f>[28]Dezembro!$D$32</f>
        <v>22.6</v>
      </c>
      <c r="AD32" s="17">
        <f>[28]Dezembro!$D$33</f>
        <v>22.3</v>
      </c>
      <c r="AE32" s="17">
        <f>[28]Dezembro!$D$34</f>
        <v>21.7</v>
      </c>
      <c r="AF32" s="17">
        <f>[28]Dezembro!$D$35</f>
        <v>22.7</v>
      </c>
      <c r="AG32" s="36">
        <f>MIN(B32:AF32)</f>
        <v>20.7</v>
      </c>
      <c r="AH32" s="38">
        <f>AVERAGE(B32:AF32)</f>
        <v>22.880645161290321</v>
      </c>
    </row>
    <row r="33" spans="1:35" s="5" customFormat="1" ht="17.100000000000001" customHeight="1" thickBot="1" x14ac:dyDescent="0.25">
      <c r="A33" s="64" t="s">
        <v>34</v>
      </c>
      <c r="B33" s="65">
        <f t="shared" ref="B33:AG33" si="11">MIN(B5:B32)</f>
        <v>20.6</v>
      </c>
      <c r="C33" s="65">
        <f t="shared" si="11"/>
        <v>18.5</v>
      </c>
      <c r="D33" s="65">
        <f t="shared" si="11"/>
        <v>19.3</v>
      </c>
      <c r="E33" s="65">
        <f t="shared" si="11"/>
        <v>17.8</v>
      </c>
      <c r="F33" s="65">
        <f t="shared" si="11"/>
        <v>17.399999999999999</v>
      </c>
      <c r="G33" s="65">
        <f t="shared" si="11"/>
        <v>18.5</v>
      </c>
      <c r="H33" s="65">
        <f t="shared" si="11"/>
        <v>17.100000000000001</v>
      </c>
      <c r="I33" s="65">
        <f t="shared" si="11"/>
        <v>19.100000000000001</v>
      </c>
      <c r="J33" s="65">
        <f t="shared" si="11"/>
        <v>20</v>
      </c>
      <c r="K33" s="65">
        <f t="shared" si="11"/>
        <v>17.399999999999999</v>
      </c>
      <c r="L33" s="65">
        <f t="shared" si="11"/>
        <v>19.600000000000001</v>
      </c>
      <c r="M33" s="65">
        <f t="shared" si="11"/>
        <v>17</v>
      </c>
      <c r="N33" s="65">
        <f t="shared" si="11"/>
        <v>17.5</v>
      </c>
      <c r="O33" s="65">
        <f t="shared" si="11"/>
        <v>20.3</v>
      </c>
      <c r="P33" s="65">
        <f t="shared" si="11"/>
        <v>18.100000000000001</v>
      </c>
      <c r="Q33" s="65">
        <f t="shared" si="11"/>
        <v>18.600000000000001</v>
      </c>
      <c r="R33" s="65">
        <f t="shared" si="11"/>
        <v>19.100000000000001</v>
      </c>
      <c r="S33" s="65">
        <f t="shared" si="11"/>
        <v>18.7</v>
      </c>
      <c r="T33" s="65">
        <f t="shared" si="11"/>
        <v>18.7</v>
      </c>
      <c r="U33" s="65">
        <f t="shared" si="11"/>
        <v>19.399999999999999</v>
      </c>
      <c r="V33" s="65">
        <f t="shared" si="11"/>
        <v>19.5</v>
      </c>
      <c r="W33" s="65">
        <f t="shared" si="11"/>
        <v>20.399999999999999</v>
      </c>
      <c r="X33" s="65">
        <f t="shared" si="11"/>
        <v>21</v>
      </c>
      <c r="Y33" s="65">
        <f t="shared" si="11"/>
        <v>20.9</v>
      </c>
      <c r="Z33" s="65">
        <f t="shared" si="11"/>
        <v>20.3</v>
      </c>
      <c r="AA33" s="65">
        <f t="shared" si="11"/>
        <v>20.5</v>
      </c>
      <c r="AB33" s="65">
        <f t="shared" si="11"/>
        <v>19.7</v>
      </c>
      <c r="AC33" s="65">
        <f t="shared" si="11"/>
        <v>19.8</v>
      </c>
      <c r="AD33" s="65">
        <f t="shared" si="11"/>
        <v>19.899999999999999</v>
      </c>
      <c r="AE33" s="65">
        <f t="shared" si="11"/>
        <v>19.899999999999999</v>
      </c>
      <c r="AF33" s="65">
        <f t="shared" si="11"/>
        <v>20.6</v>
      </c>
      <c r="AG33" s="66">
        <f t="shared" si="11"/>
        <v>17</v>
      </c>
      <c r="AH33" s="80">
        <f>AVERAGE(AH5:AH32)</f>
        <v>22.000057230702392</v>
      </c>
    </row>
    <row r="34" spans="1:35" x14ac:dyDescent="0.2">
      <c r="A34" s="81"/>
      <c r="B34" s="68"/>
      <c r="C34" s="68"/>
      <c r="D34" s="68" t="s">
        <v>64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90"/>
      <c r="AH34" s="91"/>
    </row>
    <row r="35" spans="1:35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 t="s">
        <v>52</v>
      </c>
      <c r="O35" s="72"/>
      <c r="P35" s="72"/>
      <c r="Q35" s="72"/>
      <c r="R35" s="72"/>
      <c r="S35" s="72"/>
      <c r="T35" s="72"/>
      <c r="U35" s="72"/>
      <c r="V35" s="72"/>
      <c r="W35" s="72"/>
      <c r="X35" s="72" t="s">
        <v>58</v>
      </c>
      <c r="Y35" s="72"/>
      <c r="Z35" s="72"/>
      <c r="AA35" s="72"/>
      <c r="AB35" s="72"/>
      <c r="AC35" s="72"/>
      <c r="AD35" s="72"/>
      <c r="AE35" s="72"/>
      <c r="AF35" s="72"/>
      <c r="AG35" s="85"/>
      <c r="AH35" s="92"/>
    </row>
    <row r="36" spans="1:35" ht="13.5" thickBot="1" x14ac:dyDescent="0.25">
      <c r="A36" s="93"/>
      <c r="B36" s="87"/>
      <c r="C36" s="87" t="s">
        <v>65</v>
      </c>
      <c r="D36" s="87"/>
      <c r="E36" s="87"/>
      <c r="F36" s="87"/>
      <c r="G36" s="87"/>
      <c r="H36" s="77"/>
      <c r="I36" s="77"/>
      <c r="J36" s="77"/>
      <c r="K36" s="78"/>
      <c r="L36" s="78"/>
      <c r="M36" s="78"/>
      <c r="N36" s="78" t="s">
        <v>53</v>
      </c>
      <c r="O36" s="78"/>
      <c r="P36" s="78"/>
      <c r="Q36" s="78"/>
      <c r="R36" s="77"/>
      <c r="S36" s="77"/>
      <c r="T36" s="77"/>
      <c r="U36" s="77"/>
      <c r="V36" s="77"/>
      <c r="W36" s="77"/>
      <c r="X36" s="78" t="s">
        <v>59</v>
      </c>
      <c r="Y36" s="78"/>
      <c r="Z36" s="78"/>
      <c r="AA36" s="78"/>
      <c r="AB36" s="77"/>
      <c r="AC36" s="77"/>
      <c r="AD36" s="77"/>
      <c r="AE36" s="77"/>
      <c r="AF36" s="77"/>
      <c r="AG36" s="88"/>
      <c r="AH36" s="94"/>
    </row>
    <row r="38" spans="1:35" x14ac:dyDescent="0.2">
      <c r="AI38" t="s">
        <v>51</v>
      </c>
    </row>
    <row r="40" spans="1:35" x14ac:dyDescent="0.2">
      <c r="W40" s="2" t="s">
        <v>51</v>
      </c>
    </row>
    <row r="42" spans="1:35" x14ac:dyDescent="0.2">
      <c r="N42" s="2" t="s">
        <v>51</v>
      </c>
    </row>
    <row r="44" spans="1:35" x14ac:dyDescent="0.2">
      <c r="H44" s="2" t="s">
        <v>51</v>
      </c>
    </row>
    <row r="47" spans="1:35" x14ac:dyDescent="0.2">
      <c r="E47" s="2" t="s">
        <v>51</v>
      </c>
    </row>
  </sheetData>
  <sheetProtection password="C6EC" sheet="1" objects="1" scenarios="1"/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opLeftCell="A19" zoomScale="90" zoomScaleNormal="90" workbookViewId="0">
      <selection activeCell="AK15" sqref="AK1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</cols>
  <sheetData>
    <row r="1" spans="1:33" ht="20.100000000000001" customHeight="1" x14ac:dyDescent="0.2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33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39</v>
      </c>
    </row>
    <row r="4" spans="1:33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</row>
    <row r="5" spans="1:33" s="5" customFormat="1" ht="20.100000000000001" customHeight="1" x14ac:dyDescent="0.2">
      <c r="A5" s="13" t="s">
        <v>46</v>
      </c>
      <c r="B5" s="14">
        <f>[1]Dezembro!$E$5</f>
        <v>75.291666666666671</v>
      </c>
      <c r="C5" s="14">
        <f>[1]Dezembro!$E$6</f>
        <v>80.958333333333329</v>
      </c>
      <c r="D5" s="14">
        <f>[1]Dezembro!$E$7</f>
        <v>76.75</v>
      </c>
      <c r="E5" s="14">
        <f>[1]Dezembro!$E$8</f>
        <v>64.083333333333329</v>
      </c>
      <c r="F5" s="14">
        <f>[1]Dezembro!$E$9</f>
        <v>79.958333333333329</v>
      </c>
      <c r="G5" s="14">
        <f>[1]Dezembro!$E$10</f>
        <v>82.208333333333329</v>
      </c>
      <c r="H5" s="14">
        <f>[1]Dezembro!$E$11</f>
        <v>73.375</v>
      </c>
      <c r="I5" s="14">
        <f>[1]Dezembro!$E$12</f>
        <v>68.625</v>
      </c>
      <c r="J5" s="14">
        <f>[1]Dezembro!$E$13</f>
        <v>65.458333333333329</v>
      </c>
      <c r="K5" s="14">
        <f>[1]Dezembro!$E$14</f>
        <v>84.875</v>
      </c>
      <c r="L5" s="14">
        <f>[1]Dezembro!$E$15</f>
        <v>92.041666666666671</v>
      </c>
      <c r="M5" s="14">
        <f>[1]Dezembro!$E$16</f>
        <v>91.166666666666671</v>
      </c>
      <c r="N5" s="14">
        <f>[1]Dezembro!$E$17</f>
        <v>88.666666666666671</v>
      </c>
      <c r="O5" s="14">
        <f>[1]Dezembro!$E$18</f>
        <v>74.666666666666671</v>
      </c>
      <c r="P5" s="14">
        <f>[1]Dezembro!$E$19</f>
        <v>90.5</v>
      </c>
      <c r="Q5" s="14">
        <f>[1]Dezembro!$E$20</f>
        <v>79.416666666666671</v>
      </c>
      <c r="R5" s="14">
        <f>[1]Dezembro!$E$21</f>
        <v>78.125</v>
      </c>
      <c r="S5" s="14">
        <f>[1]Dezembro!$E$22</f>
        <v>68</v>
      </c>
      <c r="T5" s="14">
        <f>[1]Dezembro!$E$23</f>
        <v>69.75</v>
      </c>
      <c r="U5" s="14">
        <f>[1]Dezembro!$E$24</f>
        <v>76.375</v>
      </c>
      <c r="V5" s="14">
        <f>[1]Dezembro!$E$25</f>
        <v>82.791666666666671</v>
      </c>
      <c r="W5" s="14">
        <f>[1]Dezembro!$E$26</f>
        <v>76.666666666666671</v>
      </c>
      <c r="X5" s="14">
        <f>[1]Dezembro!$E$27</f>
        <v>67.5</v>
      </c>
      <c r="Y5" s="14">
        <f>[1]Dezembro!$E$28</f>
        <v>74.5</v>
      </c>
      <c r="Z5" s="14">
        <f>[1]Dezembro!$E$29</f>
        <v>74.583333333333329</v>
      </c>
      <c r="AA5" s="14">
        <f>[1]Dezembro!$E$30</f>
        <v>84.791666666666671</v>
      </c>
      <c r="AB5" s="14">
        <f>[1]Dezembro!$E$31</f>
        <v>79.875</v>
      </c>
      <c r="AC5" s="14">
        <f>[1]Dezembro!$E$32</f>
        <v>64.833333333333329</v>
      </c>
      <c r="AD5" s="14">
        <f>[1]Dezembro!$E$33</f>
        <v>80.125</v>
      </c>
      <c r="AE5" s="14">
        <f>[1]Dezembro!$E$34</f>
        <v>75.458333333333329</v>
      </c>
      <c r="AF5" s="14">
        <f>[1]Dezembro!$E$35</f>
        <v>85.875</v>
      </c>
      <c r="AG5" s="35">
        <f>AVERAGE(B5:AF5)</f>
        <v>77.654569892473134</v>
      </c>
    </row>
    <row r="6" spans="1:33" ht="17.100000000000001" customHeight="1" x14ac:dyDescent="0.2">
      <c r="A6" s="13" t="s">
        <v>0</v>
      </c>
      <c r="B6" s="15">
        <f>[2]Dezembro!$E$5</f>
        <v>87.454545454545453</v>
      </c>
      <c r="C6" s="15">
        <f>[2]Dezembro!$E$6</f>
        <v>90.21052631578948</v>
      </c>
      <c r="D6" s="15" t="str">
        <f>[2]Dezembro!$E$7</f>
        <v>*</v>
      </c>
      <c r="E6" s="15" t="str">
        <f>[2]Dezembro!$E$8</f>
        <v>*</v>
      </c>
      <c r="F6" s="15" t="str">
        <f>[2]Dezembro!$E$9</f>
        <v>*</v>
      </c>
      <c r="G6" s="15" t="str">
        <f>[2]Dezembro!$E$10</f>
        <v>*</v>
      </c>
      <c r="H6" s="15" t="str">
        <f>[2]Dezembro!$E$11</f>
        <v>*</v>
      </c>
      <c r="I6" s="15" t="str">
        <f>[2]Dezembro!$E$12</f>
        <v>*</v>
      </c>
      <c r="J6" s="15" t="str">
        <f>[2]Dezembro!$E$13</f>
        <v>*</v>
      </c>
      <c r="K6" s="15" t="str">
        <f>[2]Dezembro!$E$14</f>
        <v>*</v>
      </c>
      <c r="L6" s="15" t="str">
        <f>[2]Dezembro!$E$15</f>
        <v>*</v>
      </c>
      <c r="M6" s="15" t="str">
        <f>[2]Dezembro!$E$16</f>
        <v>*</v>
      </c>
      <c r="N6" s="15" t="str">
        <f>[2]Dezembro!$E$17</f>
        <v>*</v>
      </c>
      <c r="O6" s="15" t="str">
        <f>[2]Dezembro!$E$18</f>
        <v>*</v>
      </c>
      <c r="P6" s="15" t="str">
        <f>[2]Dezembro!$E$19</f>
        <v>*</v>
      </c>
      <c r="Q6" s="15" t="str">
        <f>[2]Dezembro!$E$20</f>
        <v>*</v>
      </c>
      <c r="R6" s="15" t="str">
        <f>[2]Dezembro!$E$21</f>
        <v>*</v>
      </c>
      <c r="S6" s="15" t="str">
        <f>[2]Dezembro!$E$22</f>
        <v>*</v>
      </c>
      <c r="T6" s="15" t="str">
        <f>[2]Dezembro!$E$23</f>
        <v>*</v>
      </c>
      <c r="U6" s="15" t="str">
        <f>[2]Dezembro!$E$24</f>
        <v>*</v>
      </c>
      <c r="V6" s="15" t="str">
        <f>[2]Dezembro!$E$25</f>
        <v>*</v>
      </c>
      <c r="W6" s="15" t="str">
        <f>[2]Dezembro!$E$26</f>
        <v>*</v>
      </c>
      <c r="X6" s="15" t="str">
        <f>[2]Dezembro!$E$27</f>
        <v>*</v>
      </c>
      <c r="Y6" s="15" t="str">
        <f>[2]Dezembro!$E$28</f>
        <v>*</v>
      </c>
      <c r="Z6" s="15" t="str">
        <f>[2]Dezembro!$E$29</f>
        <v>*</v>
      </c>
      <c r="AA6" s="15" t="str">
        <f>[2]Dezembro!$E$30</f>
        <v>*</v>
      </c>
      <c r="AB6" s="15" t="str">
        <f>[2]Dezembro!$E$31</f>
        <v>*</v>
      </c>
      <c r="AC6" s="15" t="str">
        <f>[2]Dezembro!$E$32</f>
        <v>*</v>
      </c>
      <c r="AD6" s="15" t="str">
        <f>[2]Dezembro!$E$33</f>
        <v>*</v>
      </c>
      <c r="AE6" s="15" t="str">
        <f>[2]Dezembro!$E$34</f>
        <v>*</v>
      </c>
      <c r="AF6" s="15" t="str">
        <f>[2]Dezembro!$E$35</f>
        <v>*</v>
      </c>
      <c r="AG6" s="36">
        <f t="shared" ref="AG6:AG19" si="1">AVERAGE(B6:AF6)</f>
        <v>88.832535885167459</v>
      </c>
    </row>
    <row r="7" spans="1:33" ht="17.100000000000001" customHeight="1" x14ac:dyDescent="0.2">
      <c r="A7" s="13" t="s">
        <v>1</v>
      </c>
      <c r="B7" s="15">
        <f>[3]Dezembro!$E$5</f>
        <v>72.75</v>
      </c>
      <c r="C7" s="15">
        <f>[3]Dezembro!$E$6</f>
        <v>73.916666666666671</v>
      </c>
      <c r="D7" s="15">
        <f>[3]Dezembro!$E$7</f>
        <v>76.333333333333329</v>
      </c>
      <c r="E7" s="15">
        <f>[3]Dezembro!$E$8</f>
        <v>71.625</v>
      </c>
      <c r="F7" s="15">
        <f>[3]Dezembro!$E$9</f>
        <v>84.166666666666671</v>
      </c>
      <c r="G7" s="15">
        <f>[3]Dezembro!$E$10</f>
        <v>83.916666666666671</v>
      </c>
      <c r="H7" s="15">
        <f>[3]Dezembro!$E$11</f>
        <v>79.208333333333329</v>
      </c>
      <c r="I7" s="15">
        <f>[3]Dezembro!$E$12</f>
        <v>73.916666666666671</v>
      </c>
      <c r="J7" s="15">
        <f>[3]Dezembro!$E$13</f>
        <v>70.541666666666671</v>
      </c>
      <c r="K7" s="15">
        <f>[3]Dezembro!$E$14</f>
        <v>76.5</v>
      </c>
      <c r="L7" s="15">
        <f>[3]Dezembro!$E$15</f>
        <v>77</v>
      </c>
      <c r="M7" s="15">
        <f>[3]Dezembro!$E$16</f>
        <v>78.625</v>
      </c>
      <c r="N7" s="15">
        <f>[3]Dezembro!$E$17</f>
        <v>72.166666666666671</v>
      </c>
      <c r="O7" s="15">
        <f>[3]Dezembro!$E$18</f>
        <v>61.625</v>
      </c>
      <c r="P7" s="15">
        <f>[3]Dezembro!$E$19</f>
        <v>78</v>
      </c>
      <c r="Q7" s="15">
        <f>[3]Dezembro!$E$20</f>
        <v>72.041666666666671</v>
      </c>
      <c r="R7" s="15">
        <f>[3]Dezembro!$E$21</f>
        <v>66.833333333333329</v>
      </c>
      <c r="S7" s="15">
        <f>[3]Dezembro!$E$22</f>
        <v>59.291666666666664</v>
      </c>
      <c r="T7" s="15">
        <f>[3]Dezembro!$E$23</f>
        <v>72.166666666666671</v>
      </c>
      <c r="U7" s="15">
        <f>[3]Dezembro!$E$24</f>
        <v>80.75</v>
      </c>
      <c r="V7" s="15">
        <f>[3]Dezembro!$E$25</f>
        <v>71.458333333333329</v>
      </c>
      <c r="W7" s="15">
        <f>[3]Dezembro!$E$26</f>
        <v>71.166666666666671</v>
      </c>
      <c r="X7" s="15">
        <f>[3]Dezembro!$E$27</f>
        <v>62.458333333333336</v>
      </c>
      <c r="Y7" s="15">
        <f>[3]Dezembro!$E$28</f>
        <v>66.375</v>
      </c>
      <c r="Z7" s="15">
        <f>[3]Dezembro!$E$29</f>
        <v>78.416666666666671</v>
      </c>
      <c r="AA7" s="15">
        <f>[3]Dezembro!$E$30</f>
        <v>75.333333333333329</v>
      </c>
      <c r="AB7" s="15">
        <f>[3]Dezembro!$E$31</f>
        <v>74.083333333333329</v>
      </c>
      <c r="AC7" s="15">
        <f>[3]Dezembro!$E$32</f>
        <v>69.791666666666671</v>
      </c>
      <c r="AD7" s="15">
        <f>[3]Dezembro!$E$33</f>
        <v>74.958333333333329</v>
      </c>
      <c r="AE7" s="15">
        <f>[3]Dezembro!$E$34</f>
        <v>86.666666666666671</v>
      </c>
      <c r="AF7" s="15">
        <f>[3]Dezembro!$E$35</f>
        <v>75.875</v>
      </c>
      <c r="AG7" s="36">
        <f t="shared" si="1"/>
        <v>73.805107526881713</v>
      </c>
    </row>
    <row r="8" spans="1:33" ht="17.100000000000001" customHeight="1" x14ac:dyDescent="0.2">
      <c r="A8" s="13" t="s">
        <v>54</v>
      </c>
      <c r="B8" s="15">
        <f>[4]Dezembro!$E$5</f>
        <v>77.25</v>
      </c>
      <c r="C8" s="15">
        <f>[4]Dezembro!$E$6</f>
        <v>74.454545454545453</v>
      </c>
      <c r="D8" s="15">
        <f>[4]Dezembro!$E$7</f>
        <v>87.5</v>
      </c>
      <c r="E8" s="15">
        <f>[4]Dezembro!$E$8</f>
        <v>68</v>
      </c>
      <c r="F8" s="15">
        <f>[4]Dezembro!$E$9</f>
        <v>88.111111111111114</v>
      </c>
      <c r="G8" s="15">
        <f>[4]Dezembro!$E$10</f>
        <v>84.571428571428569</v>
      </c>
      <c r="H8" s="15">
        <f>[4]Dezembro!$E$11</f>
        <v>61.7</v>
      </c>
      <c r="I8" s="15">
        <f>[4]Dezembro!$E$12</f>
        <v>81.166666666666671</v>
      </c>
      <c r="J8" s="15">
        <f>[4]Dezembro!$E$13</f>
        <v>59.142857142857146</v>
      </c>
      <c r="K8" s="15">
        <f>[4]Dezembro!$E$14</f>
        <v>84.75</v>
      </c>
      <c r="L8" s="15">
        <f>[4]Dezembro!$E$15</f>
        <v>97</v>
      </c>
      <c r="M8" s="15">
        <f>[4]Dezembro!$E$16</f>
        <v>89.666666666666671</v>
      </c>
      <c r="N8" s="15">
        <f>[4]Dezembro!$E$17</f>
        <v>66.571428571428569</v>
      </c>
      <c r="O8" s="15">
        <f>[4]Dezembro!$E$18</f>
        <v>52.888888888888886</v>
      </c>
      <c r="P8" s="15">
        <f>[4]Dezembro!$E$19</f>
        <v>79.833333333333329</v>
      </c>
      <c r="Q8" s="15">
        <f>[4]Dezembro!$E$20</f>
        <v>67.857142857142861</v>
      </c>
      <c r="R8" s="15">
        <f>[4]Dezembro!$E$21</f>
        <v>54.333333333333336</v>
      </c>
      <c r="S8" s="15">
        <f>[4]Dezembro!$E$22</f>
        <v>47</v>
      </c>
      <c r="T8" s="15">
        <f>[4]Dezembro!$E$23</f>
        <v>62.8</v>
      </c>
      <c r="U8" s="15">
        <f>[4]Dezembro!$E$24</f>
        <v>85.75</v>
      </c>
      <c r="V8" s="15">
        <f>[4]Dezembro!$E$25</f>
        <v>61.333333333333336</v>
      </c>
      <c r="W8" s="15">
        <f>[4]Dezembro!$E$26</f>
        <v>58.333333333333336</v>
      </c>
      <c r="X8" s="15">
        <f>[4]Dezembro!$E$27</f>
        <v>55.6</v>
      </c>
      <c r="Y8" s="15">
        <f>[4]Dezembro!$E$28</f>
        <v>67</v>
      </c>
      <c r="Z8" s="15">
        <f>[4]Dezembro!$E$29</f>
        <v>68</v>
      </c>
      <c r="AA8" s="15">
        <f>[4]Dezembro!$E$30</f>
        <v>74.666666666666671</v>
      </c>
      <c r="AB8" s="15" t="str">
        <f>[4]Dezembro!$E$31</f>
        <v>*</v>
      </c>
      <c r="AC8" s="15" t="str">
        <f>[4]Dezembro!$E$32</f>
        <v>*</v>
      </c>
      <c r="AD8" s="15" t="str">
        <f>[4]Dezembro!$E$33</f>
        <v>*</v>
      </c>
      <c r="AE8" s="15" t="str">
        <f>[4]Dezembro!$E$34</f>
        <v>*</v>
      </c>
      <c r="AF8" s="15" t="str">
        <f>[4]Dezembro!$E$35</f>
        <v>*</v>
      </c>
      <c r="AG8" s="36">
        <f t="shared" si="1"/>
        <v>71.356951381951362</v>
      </c>
    </row>
    <row r="9" spans="1:33" ht="17.100000000000001" customHeight="1" x14ac:dyDescent="0.2">
      <c r="A9" s="13" t="s">
        <v>47</v>
      </c>
      <c r="B9" s="15">
        <f>[5]Dezembro!$E$5</f>
        <v>78.166666666666671</v>
      </c>
      <c r="C9" s="15">
        <f>[5]Dezembro!$E$6</f>
        <v>83.125</v>
      </c>
      <c r="D9" s="15">
        <f>[5]Dezembro!$E$7</f>
        <v>80.458333333333329</v>
      </c>
      <c r="E9" s="15">
        <f>[5]Dezembro!$E$8</f>
        <v>80.041666666666671</v>
      </c>
      <c r="F9" s="15">
        <f>[5]Dezembro!$E$9</f>
        <v>91.625</v>
      </c>
      <c r="G9" s="15">
        <f>[5]Dezembro!$E$10</f>
        <v>83.166666666666671</v>
      </c>
      <c r="H9" s="15">
        <f>[5]Dezembro!$E$11</f>
        <v>75.458333333333329</v>
      </c>
      <c r="I9" s="15">
        <f>[5]Dezembro!$E$12</f>
        <v>76.708333333333329</v>
      </c>
      <c r="J9" s="15">
        <f>[5]Dezembro!$E$13</f>
        <v>67.958333333333329</v>
      </c>
      <c r="K9" s="15">
        <f>[5]Dezembro!$E$14</f>
        <v>82.291666666666671</v>
      </c>
      <c r="L9" s="15">
        <f>[5]Dezembro!$E$15</f>
        <v>79.208333333333329</v>
      </c>
      <c r="M9" s="15">
        <f>[5]Dezembro!$E$16</f>
        <v>79.5</v>
      </c>
      <c r="N9" s="15">
        <f>[5]Dezembro!$E$17</f>
        <v>69.458333333333329</v>
      </c>
      <c r="O9" s="15">
        <f>[5]Dezembro!$E$18</f>
        <v>61.541666666666664</v>
      </c>
      <c r="P9" s="15">
        <f>[5]Dezembro!$E$19</f>
        <v>77</v>
      </c>
      <c r="Q9" s="15">
        <f>[5]Dezembro!$E$20</f>
        <v>73.291666666666671</v>
      </c>
      <c r="R9" s="15">
        <f>[5]Dezembro!$E$21</f>
        <v>68.125</v>
      </c>
      <c r="S9" s="15">
        <f>[5]Dezembro!$E$22</f>
        <v>63.25</v>
      </c>
      <c r="T9" s="15">
        <f>[5]Dezembro!$E$23</f>
        <v>76.25</v>
      </c>
      <c r="U9" s="15">
        <f>[5]Dezembro!$E$24</f>
        <v>80.75</v>
      </c>
      <c r="V9" s="15">
        <f>[5]Dezembro!$E$25</f>
        <v>75.833333333333329</v>
      </c>
      <c r="W9" s="15">
        <f>[5]Dezembro!$E$26</f>
        <v>67.833333333333329</v>
      </c>
      <c r="X9" s="15">
        <f>[5]Dezembro!$E$27</f>
        <v>68.083333333333329</v>
      </c>
      <c r="Y9" s="15">
        <f>[5]Dezembro!$E$28</f>
        <v>77.541666666666671</v>
      </c>
      <c r="Z9" s="15">
        <f>[5]Dezembro!$E$29</f>
        <v>80.25</v>
      </c>
      <c r="AA9" s="15">
        <f>[5]Dezembro!$E$30</f>
        <v>74.791666666666671</v>
      </c>
      <c r="AB9" s="15">
        <f>[5]Dezembro!$E$31</f>
        <v>83.25</v>
      </c>
      <c r="AC9" s="15">
        <f>[5]Dezembro!$E$32</f>
        <v>75.541666666666671</v>
      </c>
      <c r="AD9" s="15">
        <f>[5]Dezembro!$E$33</f>
        <v>77.75</v>
      </c>
      <c r="AE9" s="15">
        <f>[5]Dezembro!$E$34</f>
        <v>77.916666666666671</v>
      </c>
      <c r="AF9" s="15">
        <f>[5]Dezembro!$E$35</f>
        <v>71.541666666666671</v>
      </c>
      <c r="AG9" s="36">
        <f t="shared" si="1"/>
        <v>76.055107526881713</v>
      </c>
    </row>
    <row r="10" spans="1:33" ht="17.100000000000001" customHeight="1" x14ac:dyDescent="0.2">
      <c r="A10" s="13" t="s">
        <v>2</v>
      </c>
      <c r="B10" s="15">
        <f>[6]Dezembro!$E$5</f>
        <v>70.416666666666671</v>
      </c>
      <c r="C10" s="15">
        <f>[6]Dezembro!$E$6</f>
        <v>77.875</v>
      </c>
      <c r="D10" s="15">
        <f>[6]Dezembro!$E$7</f>
        <v>71.416666666666671</v>
      </c>
      <c r="E10" s="15">
        <f>[6]Dezembro!$E$8</f>
        <v>64.75</v>
      </c>
      <c r="F10" s="15">
        <f>[6]Dezembro!$E$9</f>
        <v>81.208333333333329</v>
      </c>
      <c r="G10" s="15">
        <f>[6]Dezembro!$E$10</f>
        <v>85.125</v>
      </c>
      <c r="H10" s="15">
        <f>[6]Dezembro!$E$11</f>
        <v>78.833333333333329</v>
      </c>
      <c r="I10" s="15">
        <f>[6]Dezembro!$E$12</f>
        <v>71</v>
      </c>
      <c r="J10" s="15">
        <f>[6]Dezembro!$E$13</f>
        <v>65.916666666666671</v>
      </c>
      <c r="K10" s="15">
        <f>[6]Dezembro!$E$14</f>
        <v>75.916666666666671</v>
      </c>
      <c r="L10" s="15">
        <f>[6]Dezembro!$E$15</f>
        <v>74.833333333333329</v>
      </c>
      <c r="M10" s="15">
        <f>[6]Dezembro!$E$16</f>
        <v>75.916666666666671</v>
      </c>
      <c r="N10" s="15">
        <f>[6]Dezembro!$E$17</f>
        <v>65.25</v>
      </c>
      <c r="O10" s="15">
        <f>[6]Dezembro!$E$18</f>
        <v>67.958333333333329</v>
      </c>
      <c r="P10" s="15">
        <f>[6]Dezembro!$E$19</f>
        <v>72</v>
      </c>
      <c r="Q10" s="15">
        <f>[6]Dezembro!$E$20</f>
        <v>68.75</v>
      </c>
      <c r="R10" s="15">
        <f>[6]Dezembro!$E$21</f>
        <v>64.291666666666671</v>
      </c>
      <c r="S10" s="15">
        <f>[6]Dezembro!$E$22</f>
        <v>60.291666666666664</v>
      </c>
      <c r="T10" s="15">
        <f>[6]Dezembro!$E$23</f>
        <v>69.916666666666671</v>
      </c>
      <c r="U10" s="15">
        <f>[6]Dezembro!$E$24</f>
        <v>81.291666666666671</v>
      </c>
      <c r="V10" s="15">
        <f>[6]Dezembro!$E$25</f>
        <v>75.25</v>
      </c>
      <c r="W10" s="15">
        <f>[6]Dezembro!$E$26</f>
        <v>74.041666666666671</v>
      </c>
      <c r="X10" s="15">
        <f>[6]Dezembro!$E$27</f>
        <v>65.208333333333329</v>
      </c>
      <c r="Y10" s="15">
        <f>[6]Dezembro!$E$28</f>
        <v>68.666666666666671</v>
      </c>
      <c r="Z10" s="15">
        <f>[6]Dezembro!$E$29</f>
        <v>80.416666666666671</v>
      </c>
      <c r="AA10" s="15">
        <f>[6]Dezembro!$E$30</f>
        <v>73.333333333333329</v>
      </c>
      <c r="AB10" s="15">
        <f>[6]Dezembro!$E$31</f>
        <v>73.791666666666671</v>
      </c>
      <c r="AC10" s="15">
        <f>[6]Dezembro!$E$32</f>
        <v>78.208333333333329</v>
      </c>
      <c r="AD10" s="15">
        <f>[6]Dezembro!$E$33</f>
        <v>75.916666666666671</v>
      </c>
      <c r="AE10" s="15">
        <f>[6]Dezembro!$E$34</f>
        <v>83.958333333333329</v>
      </c>
      <c r="AF10" s="15">
        <f>[6]Dezembro!$E$35</f>
        <v>81.916666666666671</v>
      </c>
      <c r="AG10" s="36">
        <f t="shared" si="1"/>
        <v>73.34408602150539</v>
      </c>
    </row>
    <row r="11" spans="1:33" ht="17.100000000000001" customHeight="1" x14ac:dyDescent="0.2">
      <c r="A11" s="13" t="s">
        <v>3</v>
      </c>
      <c r="B11" s="15">
        <f>[7]Dezembro!$E$5</f>
        <v>74.625</v>
      </c>
      <c r="C11" s="15">
        <f>[7]Dezembro!$E$6</f>
        <v>78.666666666666671</v>
      </c>
      <c r="D11" s="15">
        <f>[7]Dezembro!$E$7</f>
        <v>76.708333333333329</v>
      </c>
      <c r="E11" s="15">
        <f>[7]Dezembro!$E$8</f>
        <v>76.208333333333329</v>
      </c>
      <c r="F11" s="15">
        <f>[7]Dezembro!$E$9</f>
        <v>75</v>
      </c>
      <c r="G11" s="15">
        <f>[7]Dezembro!$E$10</f>
        <v>80.041666666666671</v>
      </c>
      <c r="H11" s="15">
        <f>[7]Dezembro!$E$11</f>
        <v>78.208333333333329</v>
      </c>
      <c r="I11" s="15">
        <f>[7]Dezembro!$E$12</f>
        <v>85.708333333333329</v>
      </c>
      <c r="J11" s="15">
        <f>[7]Dezembro!$E$13</f>
        <v>74.5</v>
      </c>
      <c r="K11" s="15">
        <f>[7]Dezembro!$E$14</f>
        <v>84.583333333333329</v>
      </c>
      <c r="L11" s="15">
        <f>[7]Dezembro!$E$15</f>
        <v>74.583333333333329</v>
      </c>
      <c r="M11" s="15">
        <f>[7]Dezembro!$E$16</f>
        <v>80</v>
      </c>
      <c r="N11" s="15">
        <f>[7]Dezembro!$E$17</f>
        <v>85.041666666666671</v>
      </c>
      <c r="O11" s="15">
        <f>[7]Dezembro!$E$18</f>
        <v>76.375</v>
      </c>
      <c r="P11" s="15">
        <f>[7]Dezembro!$E$19</f>
        <v>80.166666666666671</v>
      </c>
      <c r="Q11" s="15">
        <f>[7]Dezembro!$E$20</f>
        <v>80</v>
      </c>
      <c r="R11" s="15">
        <f>[7]Dezembro!$E$21</f>
        <v>77.25</v>
      </c>
      <c r="S11" s="15">
        <f>[7]Dezembro!$E$22</f>
        <v>70.875</v>
      </c>
      <c r="T11" s="15">
        <f>[7]Dezembro!$E$23</f>
        <v>72.291666666666671</v>
      </c>
      <c r="U11" s="15">
        <f>[7]Dezembro!$E$24</f>
        <v>81.25</v>
      </c>
      <c r="V11" s="15">
        <f>[7]Dezembro!$E$25</f>
        <v>76.375</v>
      </c>
      <c r="W11" s="15">
        <f>[7]Dezembro!$E$26</f>
        <v>68.458333333333329</v>
      </c>
      <c r="X11" s="15">
        <f>[7]Dezembro!$E$27</f>
        <v>71.958333333333329</v>
      </c>
      <c r="Y11" s="15">
        <f>[7]Dezembro!$E$28</f>
        <v>69.666666666666671</v>
      </c>
      <c r="Z11" s="15">
        <f>[7]Dezembro!$E$29</f>
        <v>61.583333333333336</v>
      </c>
      <c r="AA11" s="15">
        <f>[7]Dezembro!$E$30</f>
        <v>66.916666666666671</v>
      </c>
      <c r="AB11" s="15">
        <f>[7]Dezembro!$E$31</f>
        <v>75.208333333333329</v>
      </c>
      <c r="AC11" s="15">
        <f>[7]Dezembro!$E$32</f>
        <v>81.041666666666671</v>
      </c>
      <c r="AD11" s="15">
        <f>[7]Dezembro!$E$33</f>
        <v>78.583333333333329</v>
      </c>
      <c r="AE11" s="15">
        <f>[7]Dezembro!$E$34</f>
        <v>88.291666666666671</v>
      </c>
      <c r="AF11" s="15">
        <f>[7]Dezembro!$E$35</f>
        <v>77.416666666666671</v>
      </c>
      <c r="AG11" s="36">
        <f t="shared" si="1"/>
        <v>76.696236559139777</v>
      </c>
    </row>
    <row r="12" spans="1:33" ht="17.100000000000001" customHeight="1" x14ac:dyDescent="0.2">
      <c r="A12" s="13" t="s">
        <v>4</v>
      </c>
      <c r="B12" s="15">
        <f>[8]Dezembro!$E$5</f>
        <v>76.25</v>
      </c>
      <c r="C12" s="15">
        <f>[8]Dezembro!$E$6</f>
        <v>78.625</v>
      </c>
      <c r="D12" s="15">
        <f>[8]Dezembro!$E$7</f>
        <v>71</v>
      </c>
      <c r="E12" s="15">
        <f>[8]Dezembro!$E$8</f>
        <v>70.208333333333329</v>
      </c>
      <c r="F12" s="15">
        <f>[8]Dezembro!$E$9</f>
        <v>78.541666666666671</v>
      </c>
      <c r="G12" s="15">
        <f>[8]Dezembro!$E$10</f>
        <v>82.708333333333329</v>
      </c>
      <c r="H12" s="15">
        <f>[8]Dezembro!$E$11</f>
        <v>76.958333333333329</v>
      </c>
      <c r="I12" s="15">
        <f>[8]Dezembro!$E$12</f>
        <v>75.458333333333329</v>
      </c>
      <c r="J12" s="15">
        <f>[8]Dezembro!$E$13</f>
        <v>68.916666666666671</v>
      </c>
      <c r="K12" s="15">
        <f>[8]Dezembro!$E$14</f>
        <v>74.833333333333329</v>
      </c>
      <c r="L12" s="15">
        <f>[8]Dezembro!$E$15</f>
        <v>76.708333333333329</v>
      </c>
      <c r="M12" s="15">
        <f>[8]Dezembro!$E$16</f>
        <v>78.25</v>
      </c>
      <c r="N12" s="15">
        <f>[8]Dezembro!$E$17</f>
        <v>85.666666666666671</v>
      </c>
      <c r="O12" s="15">
        <f>[8]Dezembro!$E$18</f>
        <v>74.083333333333329</v>
      </c>
      <c r="P12" s="15">
        <f>[8]Dezembro!$E$19</f>
        <v>77.75</v>
      </c>
      <c r="Q12" s="15">
        <f>[8]Dezembro!$E$20</f>
        <v>79.916666666666671</v>
      </c>
      <c r="R12" s="15">
        <f>[8]Dezembro!$E$21</f>
        <v>71.083333333333329</v>
      </c>
      <c r="S12" s="15">
        <f>[8]Dezembro!$E$22</f>
        <v>67.958333333333329</v>
      </c>
      <c r="T12" s="15">
        <f>[8]Dezembro!$E$23</f>
        <v>70.583333333333329</v>
      </c>
      <c r="U12" s="15">
        <f>[8]Dezembro!$E$24</f>
        <v>85.875</v>
      </c>
      <c r="V12" s="15">
        <f>[8]Dezembro!$E$25</f>
        <v>78.166666666666671</v>
      </c>
      <c r="W12" s="15">
        <f>[8]Dezembro!$E$26</f>
        <v>70.041666666666671</v>
      </c>
      <c r="X12" s="15">
        <f>[8]Dezembro!$E$27</f>
        <v>72.166666666666671</v>
      </c>
      <c r="Y12" s="15">
        <f>[8]Dezembro!$E$28</f>
        <v>69.375</v>
      </c>
      <c r="Z12" s="15">
        <f>[8]Dezembro!$E$29</f>
        <v>72.75</v>
      </c>
      <c r="AA12" s="15">
        <f>[8]Dezembro!$E$30</f>
        <v>80.166666666666671</v>
      </c>
      <c r="AB12" s="15">
        <f>[8]Dezembro!$E$31</f>
        <v>73.5</v>
      </c>
      <c r="AC12" s="15">
        <f>[8]Dezembro!$E$32</f>
        <v>78.25</v>
      </c>
      <c r="AD12" s="15">
        <f>[8]Dezembro!$E$33</f>
        <v>79.666666666666671</v>
      </c>
      <c r="AE12" s="15">
        <f>[8]Dezembro!$E$34</f>
        <v>87.708333333333329</v>
      </c>
      <c r="AF12" s="15">
        <f>[8]Dezembro!$E$35</f>
        <v>83.458333333333329</v>
      </c>
      <c r="AG12" s="36">
        <f t="shared" si="1"/>
        <v>76.342741935483886</v>
      </c>
    </row>
    <row r="13" spans="1:33" ht="17.100000000000001" customHeight="1" x14ac:dyDescent="0.2">
      <c r="A13" s="13" t="s">
        <v>5</v>
      </c>
      <c r="B13" s="15">
        <f>[9]Dezembro!$E$5</f>
        <v>69.75</v>
      </c>
      <c r="C13" s="15">
        <f>[9]Dezembro!$E$6</f>
        <v>66.25</v>
      </c>
      <c r="D13" s="15">
        <f>[9]Dezembro!$E$7</f>
        <v>67.166666666666671</v>
      </c>
      <c r="E13" s="15">
        <f>[9]Dezembro!$E$8</f>
        <v>57.541666666666664</v>
      </c>
      <c r="F13" s="15">
        <f>[9]Dezembro!$E$9</f>
        <v>71.583333333333329</v>
      </c>
      <c r="G13" s="15">
        <f>[9]Dezembro!$E$10</f>
        <v>79.125</v>
      </c>
      <c r="H13" s="15">
        <f>[9]Dezembro!$E$11</f>
        <v>72.958333333333329</v>
      </c>
      <c r="I13" s="15">
        <f>[9]Dezembro!$E$12</f>
        <v>74</v>
      </c>
      <c r="J13" s="15">
        <f>[9]Dezembro!$E$13</f>
        <v>70.916666666666671</v>
      </c>
      <c r="K13" s="15">
        <f>[9]Dezembro!$E$14</f>
        <v>69.791666666666671</v>
      </c>
      <c r="L13" s="15">
        <f>[9]Dezembro!$E$15</f>
        <v>70.041666666666671</v>
      </c>
      <c r="M13" s="15">
        <f>[9]Dezembro!$E$16</f>
        <v>65.5</v>
      </c>
      <c r="N13" s="15">
        <f>[9]Dezembro!$E$17</f>
        <v>67.208333333333329</v>
      </c>
      <c r="O13" s="15">
        <f>[9]Dezembro!$E$18</f>
        <v>62.791666666666664</v>
      </c>
      <c r="P13" s="15">
        <f>[9]Dezembro!$E$19</f>
        <v>68.875</v>
      </c>
      <c r="Q13" s="15">
        <f>[9]Dezembro!$E$20</f>
        <v>67.333333333333329</v>
      </c>
      <c r="R13" s="15">
        <f>[9]Dezembro!$E$21</f>
        <v>62.458333333333336</v>
      </c>
      <c r="S13" s="15">
        <f>[9]Dezembro!$E$22</f>
        <v>63.583333333333336</v>
      </c>
      <c r="T13" s="15">
        <f>[9]Dezembro!$E$23</f>
        <v>61.625</v>
      </c>
      <c r="U13" s="15">
        <f>[9]Dezembro!$E$24</f>
        <v>71.666666666666671</v>
      </c>
      <c r="V13" s="15">
        <f>[9]Dezembro!$E$25</f>
        <v>72.833333333333329</v>
      </c>
      <c r="W13" s="15">
        <f>[9]Dezembro!$E$26</f>
        <v>69.083333333333329</v>
      </c>
      <c r="X13" s="15">
        <f>[9]Dezembro!$E$27</f>
        <v>64.083333333333329</v>
      </c>
      <c r="Y13" s="15">
        <f>[9]Dezembro!$E$28</f>
        <v>67.083333333333329</v>
      </c>
      <c r="Z13" s="15">
        <f>[9]Dezembro!$E$29</f>
        <v>83.625</v>
      </c>
      <c r="AA13" s="15">
        <f>[9]Dezembro!$E$30</f>
        <v>79.875</v>
      </c>
      <c r="AB13" s="15">
        <f>[9]Dezembro!$E$31</f>
        <v>73.458333333333329</v>
      </c>
      <c r="AC13" s="15">
        <f>[9]Dezembro!$E$32</f>
        <v>71.416666666666671</v>
      </c>
      <c r="AD13" s="15">
        <f>[9]Dezembro!$E$33</f>
        <v>73.333333333333329</v>
      </c>
      <c r="AE13" s="15">
        <f>[9]Dezembro!$E$34</f>
        <v>80.833333333333329</v>
      </c>
      <c r="AF13" s="15">
        <f>[9]Dezembro!$E$35</f>
        <v>70.541666666666671</v>
      </c>
      <c r="AG13" s="36">
        <f t="shared" si="1"/>
        <v>69.881720430107507</v>
      </c>
    </row>
    <row r="14" spans="1:33" ht="17.100000000000001" customHeight="1" x14ac:dyDescent="0.2">
      <c r="A14" s="13" t="s">
        <v>49</v>
      </c>
      <c r="B14" s="15">
        <f>[10]Dezembro!$E$5</f>
        <v>74.166666666666671</v>
      </c>
      <c r="C14" s="15">
        <f>[10]Dezembro!$E$6</f>
        <v>81.833333333333329</v>
      </c>
      <c r="D14" s="15">
        <f>[10]Dezembro!$E$7</f>
        <v>69.041666666666671</v>
      </c>
      <c r="E14" s="15">
        <f>[10]Dezembro!$E$8</f>
        <v>64.916666666666671</v>
      </c>
      <c r="F14" s="15">
        <f>[10]Dezembro!$E$9</f>
        <v>75.916666666666671</v>
      </c>
      <c r="G14" s="15">
        <f>[10]Dezembro!$E$10</f>
        <v>81.875</v>
      </c>
      <c r="H14" s="15">
        <f>[10]Dezembro!$E$11</f>
        <v>77.833333333333329</v>
      </c>
      <c r="I14" s="15">
        <f>[10]Dezembro!$E$12</f>
        <v>74.791666666666671</v>
      </c>
      <c r="J14" s="15">
        <f>[10]Dezembro!$E$13</f>
        <v>75.166666666666671</v>
      </c>
      <c r="K14" s="15">
        <f>[10]Dezembro!$E$14</f>
        <v>76.333333333333329</v>
      </c>
      <c r="L14" s="15">
        <f>[10]Dezembro!$E$15</f>
        <v>75.083333333333329</v>
      </c>
      <c r="M14" s="15">
        <f>[10]Dezembro!$E$16</f>
        <v>72.541666666666671</v>
      </c>
      <c r="N14" s="15">
        <f>[10]Dezembro!$E$17</f>
        <v>82.375</v>
      </c>
      <c r="O14" s="15">
        <f>[10]Dezembro!$E$18</f>
        <v>70.625</v>
      </c>
      <c r="P14" s="15">
        <f>[10]Dezembro!$E$19</f>
        <v>80.708333333333329</v>
      </c>
      <c r="Q14" s="15">
        <f>[10]Dezembro!$E$20</f>
        <v>78.666666666666671</v>
      </c>
      <c r="R14" s="15">
        <f>[10]Dezembro!$E$21</f>
        <v>72.5</v>
      </c>
      <c r="S14" s="15">
        <f>[10]Dezembro!$E$22</f>
        <v>75.333333333333329</v>
      </c>
      <c r="T14" s="15">
        <f>[10]Dezembro!$E$23</f>
        <v>75.541666666666671</v>
      </c>
      <c r="U14" s="15">
        <f>[10]Dezembro!$E$24</f>
        <v>84.791666666666671</v>
      </c>
      <c r="V14" s="15">
        <f>[10]Dezembro!$E$25</f>
        <v>78.25</v>
      </c>
      <c r="W14" s="15">
        <f>[10]Dezembro!$E$26</f>
        <v>73.916666666666671</v>
      </c>
      <c r="X14" s="15">
        <f>[10]Dezembro!$E$27</f>
        <v>78.333333333333329</v>
      </c>
      <c r="Y14" s="15">
        <f>[10]Dezembro!$E$28</f>
        <v>76.75</v>
      </c>
      <c r="Z14" s="15">
        <f>[10]Dezembro!$E$29</f>
        <v>69.625</v>
      </c>
      <c r="AA14" s="15">
        <f>[10]Dezembro!$E$30</f>
        <v>80.625</v>
      </c>
      <c r="AB14" s="15">
        <f>[10]Dezembro!$E$31</f>
        <v>76.125</v>
      </c>
      <c r="AC14" s="15">
        <f>[10]Dezembro!$E$32</f>
        <v>76.791666666666671</v>
      </c>
      <c r="AD14" s="15">
        <f>[10]Dezembro!$E$33</f>
        <v>82.75</v>
      </c>
      <c r="AE14" s="15">
        <f>[10]Dezembro!$E$34</f>
        <v>80.875</v>
      </c>
      <c r="AF14" s="15">
        <f>[10]Dezembro!$E$35</f>
        <v>79.5</v>
      </c>
      <c r="AG14" s="36">
        <f>AVERAGE(B14:AF14)</f>
        <v>76.567204301075279</v>
      </c>
    </row>
    <row r="15" spans="1:33" ht="17.100000000000001" customHeight="1" x14ac:dyDescent="0.2">
      <c r="A15" s="13" t="s">
        <v>6</v>
      </c>
      <c r="B15" s="15">
        <f>[11]Dezembro!$E$5</f>
        <v>72.458333333333329</v>
      </c>
      <c r="C15" s="15">
        <f>[11]Dezembro!$E$6</f>
        <v>82.333333333333329</v>
      </c>
      <c r="D15" s="15">
        <f>[11]Dezembro!$E$7</f>
        <v>74.291666666666671</v>
      </c>
      <c r="E15" s="15">
        <f>[11]Dezembro!$E$8</f>
        <v>70.541666666666671</v>
      </c>
      <c r="F15" s="15">
        <f>[11]Dezembro!$E$9</f>
        <v>78.375</v>
      </c>
      <c r="G15" s="15">
        <f>[11]Dezembro!$E$10</f>
        <v>82.916666666666671</v>
      </c>
      <c r="H15" s="15">
        <f>[11]Dezembro!$E$11</f>
        <v>76.75</v>
      </c>
      <c r="I15" s="15">
        <f>[11]Dezembro!$E$12</f>
        <v>75.458333333333329</v>
      </c>
      <c r="J15" s="15">
        <f>[11]Dezembro!$E$13</f>
        <v>75.416666666666671</v>
      </c>
      <c r="K15" s="15">
        <f>[11]Dezembro!$E$14</f>
        <v>73.125</v>
      </c>
      <c r="L15" s="15">
        <f>[11]Dezembro!$E$15</f>
        <v>73.375</v>
      </c>
      <c r="M15" s="15">
        <f>[11]Dezembro!$E$16</f>
        <v>81.416666666666671</v>
      </c>
      <c r="N15" s="15">
        <f>[11]Dezembro!$E$17</f>
        <v>74.375</v>
      </c>
      <c r="O15" s="15">
        <f>[11]Dezembro!$E$18</f>
        <v>69.208333333333329</v>
      </c>
      <c r="P15" s="15">
        <f>[11]Dezembro!$E$19</f>
        <v>80.625</v>
      </c>
      <c r="Q15" s="15">
        <f>[11]Dezembro!$E$20</f>
        <v>75.826086956521735</v>
      </c>
      <c r="R15" s="15">
        <f>[11]Dezembro!$E$21</f>
        <v>74.583333333333329</v>
      </c>
      <c r="S15" s="15">
        <f>[11]Dezembro!$E$22</f>
        <v>73.875</v>
      </c>
      <c r="T15" s="15">
        <f>[11]Dezembro!$E$23</f>
        <v>74.25</v>
      </c>
      <c r="U15" s="15">
        <f>[11]Dezembro!$E$24</f>
        <v>78.75</v>
      </c>
      <c r="V15" s="15">
        <f>[11]Dezembro!$E$25</f>
        <v>71.083333333333329</v>
      </c>
      <c r="W15" s="15">
        <f>[11]Dezembro!$E$26</f>
        <v>73.583333333333329</v>
      </c>
      <c r="X15" s="15">
        <f>[11]Dezembro!$E$27</f>
        <v>66.208333333333329</v>
      </c>
      <c r="Y15" s="15">
        <f>[11]Dezembro!$E$28</f>
        <v>77</v>
      </c>
      <c r="Z15" s="15">
        <f>[11]Dezembro!$E$29</f>
        <v>75.041666666666671</v>
      </c>
      <c r="AA15" s="15">
        <f>[11]Dezembro!$E$30</f>
        <v>71.666666666666671</v>
      </c>
      <c r="AB15" s="15">
        <f>[11]Dezembro!$E$31</f>
        <v>78.666666666666671</v>
      </c>
      <c r="AC15" s="15">
        <f>[11]Dezembro!$E$32</f>
        <v>81.875</v>
      </c>
      <c r="AD15" s="15">
        <f>[11]Dezembro!$E$33</f>
        <v>86.541666666666671</v>
      </c>
      <c r="AE15" s="15">
        <f>[11]Dezembro!$E$34</f>
        <v>75.708333333333329</v>
      </c>
      <c r="AF15" s="15">
        <f>[11]Dezembro!$E$35</f>
        <v>78.208333333333329</v>
      </c>
      <c r="AG15" s="36">
        <f t="shared" si="1"/>
        <v>75.920465170640497</v>
      </c>
    </row>
    <row r="16" spans="1:33" ht="17.100000000000001" customHeight="1" x14ac:dyDescent="0.2">
      <c r="A16" s="13" t="s">
        <v>7</v>
      </c>
      <c r="B16" s="15">
        <f>[12]Dezembro!$E$5</f>
        <v>86</v>
      </c>
      <c r="C16" s="15">
        <f>[12]Dezembro!$E$6</f>
        <v>84</v>
      </c>
      <c r="D16" s="15">
        <f>[12]Dezembro!$E$7</f>
        <v>85.666666666666671</v>
      </c>
      <c r="E16" s="15">
        <f>[12]Dezembro!$E$8</f>
        <v>86.913043478260875</v>
      </c>
      <c r="F16" s="15">
        <f>[12]Dezembro!$E$9</f>
        <v>94.75</v>
      </c>
      <c r="G16" s="15">
        <f>[12]Dezembro!$E$10</f>
        <v>88.458333333333329</v>
      </c>
      <c r="H16" s="15">
        <f>[12]Dezembro!$E$11</f>
        <v>75.958333333333329</v>
      </c>
      <c r="I16" s="15">
        <f>[12]Dezembro!$E$12</f>
        <v>68.458333333333329</v>
      </c>
      <c r="J16" s="15">
        <f>[12]Dezembro!$E$13</f>
        <v>76.375</v>
      </c>
      <c r="K16" s="15">
        <f>[12]Dezembro!$E$14</f>
        <v>88.916666666666671</v>
      </c>
      <c r="L16" s="15">
        <f>[12]Dezembro!$E$15</f>
        <v>85.708333333333329</v>
      </c>
      <c r="M16" s="15">
        <f>[12]Dezembro!$E$16</f>
        <v>91.5</v>
      </c>
      <c r="N16" s="15">
        <f>[12]Dezembro!$E$17</f>
        <v>81.333333333333329</v>
      </c>
      <c r="O16" s="15">
        <f>[12]Dezembro!$E$18</f>
        <v>77.25</v>
      </c>
      <c r="P16" s="15">
        <f>[12]Dezembro!$E$19</f>
        <v>84.083333333333329</v>
      </c>
      <c r="Q16" s="15">
        <f>[12]Dezembro!$E$20</f>
        <v>75.125</v>
      </c>
      <c r="R16" s="15">
        <f>[12]Dezembro!$E$21</f>
        <v>74.083333333333329</v>
      </c>
      <c r="S16" s="15">
        <f>[12]Dezembro!$E$22</f>
        <v>69.958333333333329</v>
      </c>
      <c r="T16" s="15">
        <f>[12]Dezembro!$E$23</f>
        <v>78.041666666666671</v>
      </c>
      <c r="U16" s="15">
        <f>[12]Dezembro!$E$24</f>
        <v>85.375</v>
      </c>
      <c r="V16" s="15">
        <f>[12]Dezembro!$E$25</f>
        <v>78.75</v>
      </c>
      <c r="W16" s="15">
        <f>[12]Dezembro!$E$26</f>
        <v>73.75</v>
      </c>
      <c r="X16" s="15">
        <f>[12]Dezembro!$E$27</f>
        <v>75.583333333333329</v>
      </c>
      <c r="Y16" s="15">
        <f>[12]Dezembro!$E$28</f>
        <v>80.208333333333329</v>
      </c>
      <c r="Z16" s="15">
        <f>[12]Dezembro!$E$29</f>
        <v>84.416666666666671</v>
      </c>
      <c r="AA16" s="15">
        <f>[12]Dezembro!$E$30</f>
        <v>83.208333333333329</v>
      </c>
      <c r="AB16" s="15">
        <f>[12]Dezembro!$E$31</f>
        <v>79.75</v>
      </c>
      <c r="AC16" s="15">
        <f>[12]Dezembro!$E$32</f>
        <v>84.291666666666671</v>
      </c>
      <c r="AD16" s="15">
        <f>[12]Dezembro!$E$33</f>
        <v>87.041666666666671</v>
      </c>
      <c r="AE16" s="15">
        <f>[12]Dezembro!$E$34</f>
        <v>91.875</v>
      </c>
      <c r="AF16" s="15">
        <f>[12]Dezembro!$E$35</f>
        <v>83.041666666666671</v>
      </c>
      <c r="AG16" s="36">
        <f t="shared" si="1"/>
        <v>81.93133473585786</v>
      </c>
    </row>
    <row r="17" spans="1:35" ht="17.100000000000001" customHeight="1" x14ac:dyDescent="0.2">
      <c r="A17" s="13" t="s">
        <v>8</v>
      </c>
      <c r="B17" s="15">
        <f>[13]Dezembro!$E$5</f>
        <v>88.25</v>
      </c>
      <c r="C17" s="15">
        <f>[13]Dezembro!$E$6</f>
        <v>83.041666666666671</v>
      </c>
      <c r="D17" s="15">
        <f>[13]Dezembro!$E$7</f>
        <v>80</v>
      </c>
      <c r="E17" s="15">
        <f>[13]Dezembro!$E$8</f>
        <v>93.75</v>
      </c>
      <c r="F17" s="15">
        <f>[13]Dezembro!$E$9</f>
        <v>96.208333333333329</v>
      </c>
      <c r="G17" s="15">
        <f>[13]Dezembro!$E$10</f>
        <v>85.958333333333329</v>
      </c>
      <c r="H17" s="15">
        <f>[13]Dezembro!$E$11</f>
        <v>72.541666666666671</v>
      </c>
      <c r="I17" s="15">
        <f>[13]Dezembro!$E$12</f>
        <v>75.666666666666671</v>
      </c>
      <c r="J17" s="15">
        <f>[13]Dezembro!$E$13</f>
        <v>80.5</v>
      </c>
      <c r="K17" s="15">
        <f>[13]Dezembro!$E$14</f>
        <v>84.666666666666671</v>
      </c>
      <c r="L17" s="15">
        <f>[13]Dezembro!$E$15</f>
        <v>83.125</v>
      </c>
      <c r="M17" s="15">
        <f>[13]Dezembro!$E$16</f>
        <v>89.666666666666671</v>
      </c>
      <c r="N17" s="15">
        <f>[13]Dezembro!$E$17</f>
        <v>80.625</v>
      </c>
      <c r="O17" s="15">
        <f>[13]Dezembro!$E$18</f>
        <v>71.75</v>
      </c>
      <c r="P17" s="15">
        <f>[13]Dezembro!$E$19</f>
        <v>77.5</v>
      </c>
      <c r="Q17" s="15">
        <f>[13]Dezembro!$E$20</f>
        <v>75.541666666666671</v>
      </c>
      <c r="R17" s="15">
        <f>[13]Dezembro!$E$21</f>
        <v>74.375</v>
      </c>
      <c r="S17" s="15">
        <f>[13]Dezembro!$E$22</f>
        <v>65.375</v>
      </c>
      <c r="T17" s="15">
        <f>[13]Dezembro!$E$23</f>
        <v>83.666666666666671</v>
      </c>
      <c r="U17" s="15">
        <f>[13]Dezembro!$E$24</f>
        <v>88.333333333333329</v>
      </c>
      <c r="V17" s="15">
        <f>[13]Dezembro!$E$25</f>
        <v>84.708333333333329</v>
      </c>
      <c r="W17" s="15">
        <f>[13]Dezembro!$E$26</f>
        <v>79.583333333333329</v>
      </c>
      <c r="X17" s="15">
        <f>[13]Dezembro!$E$27</f>
        <v>71.916666666666671</v>
      </c>
      <c r="Y17" s="15">
        <f>[13]Dezembro!$E$28</f>
        <v>84.791666666666671</v>
      </c>
      <c r="Z17" s="15">
        <f>[13]Dezembro!$E$29</f>
        <v>85.666666666666671</v>
      </c>
      <c r="AA17" s="15">
        <f>[13]Dezembro!$E$30</f>
        <v>81.958333333333329</v>
      </c>
      <c r="AB17" s="15">
        <f>[13]Dezembro!$E$31</f>
        <v>82</v>
      </c>
      <c r="AC17" s="15">
        <f>[13]Dezembro!$E$32</f>
        <v>90.25</v>
      </c>
      <c r="AD17" s="15">
        <f>[13]Dezembro!$E$33</f>
        <v>94.833333333333329</v>
      </c>
      <c r="AE17" s="15">
        <f>[13]Dezembro!$E$34</f>
        <v>92.25</v>
      </c>
      <c r="AF17" s="15">
        <f>[13]Dezembro!$E$35</f>
        <v>86.875</v>
      </c>
      <c r="AG17" s="36">
        <f t="shared" si="1"/>
        <v>82.754032258064527</v>
      </c>
    </row>
    <row r="18" spans="1:35" ht="17.100000000000001" customHeight="1" x14ac:dyDescent="0.2">
      <c r="A18" s="13" t="s">
        <v>9</v>
      </c>
      <c r="B18" s="15" t="str">
        <f>[14]Dezembro!$E$5</f>
        <v>*</v>
      </c>
      <c r="C18" s="15" t="str">
        <f>[14]Dezembro!$E$6</f>
        <v>*</v>
      </c>
      <c r="D18" s="15">
        <f>[14]Dezembro!$E$7</f>
        <v>71.75</v>
      </c>
      <c r="E18" s="15">
        <f>[14]Dezembro!$E$8</f>
        <v>82</v>
      </c>
      <c r="F18" s="15" t="str">
        <f>[14]Dezembro!$E$9</f>
        <v>*</v>
      </c>
      <c r="G18" s="15" t="str">
        <f>[14]Dezembro!$E$10</f>
        <v>*</v>
      </c>
      <c r="H18" s="15" t="str">
        <f>[14]Dezembro!$E$11</f>
        <v>*</v>
      </c>
      <c r="I18" s="15">
        <f>[14]Dezembro!$E$12</f>
        <v>58.5</v>
      </c>
      <c r="J18" s="15">
        <f>[14]Dezembro!$E$13</f>
        <v>80.625</v>
      </c>
      <c r="K18" s="15">
        <f>[14]Dezembro!$E$14</f>
        <v>88</v>
      </c>
      <c r="L18" s="15">
        <f>[14]Dezembro!$E$15</f>
        <v>83.708333333333329</v>
      </c>
      <c r="M18" s="15">
        <f>[14]Dezembro!$E$16</f>
        <v>90.875</v>
      </c>
      <c r="N18" s="15">
        <f>[14]Dezembro!$E$17</f>
        <v>79.333333333333329</v>
      </c>
      <c r="O18" s="15">
        <f>[14]Dezembro!$E$18</f>
        <v>75.666666666666671</v>
      </c>
      <c r="P18" s="15">
        <f>[14]Dezembro!$E$19</f>
        <v>71.5</v>
      </c>
      <c r="Q18" s="15">
        <f>[14]Dezembro!$E$20</f>
        <v>72.125</v>
      </c>
      <c r="R18" s="15">
        <f>[14]Dezembro!$E$21</f>
        <v>71.875</v>
      </c>
      <c r="S18" s="15">
        <f>[14]Dezembro!$E$22</f>
        <v>68.625</v>
      </c>
      <c r="T18" s="15">
        <f>[14]Dezembro!$E$23</f>
        <v>76.666666666666671</v>
      </c>
      <c r="U18" s="15">
        <f>[14]Dezembro!$E$24</f>
        <v>82.958333333333329</v>
      </c>
      <c r="V18" s="15">
        <f>[14]Dezembro!$E$25</f>
        <v>80.625</v>
      </c>
      <c r="W18" s="15">
        <f>[14]Dezembro!$E$26</f>
        <v>70.5</v>
      </c>
      <c r="X18" s="15">
        <f>[14]Dezembro!$E$27</f>
        <v>70.5</v>
      </c>
      <c r="Y18" s="15">
        <f>[14]Dezembro!$E$28</f>
        <v>81.041666666666671</v>
      </c>
      <c r="Z18" s="15">
        <f>[14]Dezembro!$E$29</f>
        <v>80.708333333333329</v>
      </c>
      <c r="AA18" s="15">
        <f>[14]Dezembro!$E$30</f>
        <v>74.125</v>
      </c>
      <c r="AB18" s="15">
        <f>[14]Dezembro!$E$31</f>
        <v>75.208333333333329</v>
      </c>
      <c r="AC18" s="15">
        <f>[14]Dezembro!$E$32</f>
        <v>85.375</v>
      </c>
      <c r="AD18" s="15">
        <f>[14]Dezembro!$E$33</f>
        <v>87.333333333333329</v>
      </c>
      <c r="AE18" s="15">
        <f>[14]Dezembro!$E$34</f>
        <v>85.708333333333329</v>
      </c>
      <c r="AF18" s="15">
        <f>[14]Dezembro!$E$35</f>
        <v>81.166666666666671</v>
      </c>
      <c r="AG18" s="36">
        <f t="shared" si="1"/>
        <v>77.942307692307679</v>
      </c>
    </row>
    <row r="19" spans="1:35" ht="17.100000000000001" customHeight="1" x14ac:dyDescent="0.2">
      <c r="A19" s="13" t="s">
        <v>48</v>
      </c>
      <c r="B19" s="15">
        <f>[15]Dezembro!$E$5</f>
        <v>77.458333333333329</v>
      </c>
      <c r="C19" s="15">
        <f>[15]Dezembro!$E$6</f>
        <v>80.375</v>
      </c>
      <c r="D19" s="15">
        <f>[15]Dezembro!$E$7</f>
        <v>83.043478260869563</v>
      </c>
      <c r="E19" s="15">
        <f>[15]Dezembro!$E$8</f>
        <v>81.208333333333329</v>
      </c>
      <c r="F19" s="15">
        <f>[15]Dezembro!$E$9</f>
        <v>93.5</v>
      </c>
      <c r="G19" s="15">
        <f>[15]Dezembro!$E$10</f>
        <v>82.916666666666671</v>
      </c>
      <c r="H19" s="15">
        <f>[15]Dezembro!$E$11</f>
        <v>72.625</v>
      </c>
      <c r="I19" s="15">
        <f>[15]Dezembro!$E$12</f>
        <v>72.041666666666671</v>
      </c>
      <c r="J19" s="15">
        <f>[15]Dezembro!$E$13</f>
        <v>69.541666666666671</v>
      </c>
      <c r="K19" s="15">
        <f>[15]Dezembro!$E$14</f>
        <v>78.875</v>
      </c>
      <c r="L19" s="15">
        <f>[15]Dezembro!$E$15</f>
        <v>79.375</v>
      </c>
      <c r="M19" s="15">
        <f>[15]Dezembro!$E$16</f>
        <v>76.208333333333329</v>
      </c>
      <c r="N19" s="15">
        <f>[15]Dezembro!$E$17</f>
        <v>72.375</v>
      </c>
      <c r="O19" s="15">
        <f>[15]Dezembro!$E$18</f>
        <v>64.541666666666671</v>
      </c>
      <c r="P19" s="15">
        <f>[15]Dezembro!$E$19</f>
        <v>82.166666666666671</v>
      </c>
      <c r="Q19" s="15">
        <f>[15]Dezembro!$E$20</f>
        <v>76.5</v>
      </c>
      <c r="R19" s="15">
        <f>[15]Dezembro!$E$21</f>
        <v>71.583333333333329</v>
      </c>
      <c r="S19" s="15">
        <f>[15]Dezembro!$E$22</f>
        <v>61.791666666666664</v>
      </c>
      <c r="T19" s="15">
        <f>[15]Dezembro!$E$23</f>
        <v>73.291666666666671</v>
      </c>
      <c r="U19" s="15">
        <f>[15]Dezembro!$E$24</f>
        <v>81.833333333333329</v>
      </c>
      <c r="V19" s="15">
        <f>[15]Dezembro!$E$25</f>
        <v>72.458333333333329</v>
      </c>
      <c r="W19" s="15">
        <f>[15]Dezembro!$E$26</f>
        <v>68.208333333333329</v>
      </c>
      <c r="X19" s="15">
        <f>[15]Dezembro!$E$27</f>
        <v>65.291666666666671</v>
      </c>
      <c r="Y19" s="15">
        <f>[15]Dezembro!$E$28</f>
        <v>75.083333333333329</v>
      </c>
      <c r="Z19" s="15">
        <f>[15]Dezembro!$E$29</f>
        <v>78.791666666666671</v>
      </c>
      <c r="AA19" s="15">
        <f>[15]Dezembro!$E$30</f>
        <v>70.458333333333329</v>
      </c>
      <c r="AB19" s="15">
        <f>[15]Dezembro!$E$31</f>
        <v>73.416666666666671</v>
      </c>
      <c r="AC19" s="15">
        <f>[15]Dezembro!$E$32</f>
        <v>74.75</v>
      </c>
      <c r="AD19" s="15">
        <f>[15]Dezembro!$E$33</f>
        <v>79.25</v>
      </c>
      <c r="AE19" s="15">
        <f>[15]Dezembro!$E$34</f>
        <v>85.333333333333329</v>
      </c>
      <c r="AF19" s="15">
        <f>[15]Dezembro!$E$35</f>
        <v>79.5</v>
      </c>
      <c r="AG19" s="36">
        <f t="shared" si="1"/>
        <v>75.92882187938288</v>
      </c>
    </row>
    <row r="20" spans="1:35" ht="17.100000000000001" customHeight="1" x14ac:dyDescent="0.2">
      <c r="A20" s="13" t="s">
        <v>10</v>
      </c>
      <c r="B20" s="15">
        <f>[16]Dezembro!$E$5</f>
        <v>84.75</v>
      </c>
      <c r="C20" s="15">
        <f>[16]Dezembro!$E$6</f>
        <v>80.666666666666671</v>
      </c>
      <c r="D20" s="15">
        <f>[16]Dezembro!$E$7</f>
        <v>83.75</v>
      </c>
      <c r="E20" s="15">
        <f>[16]Dezembro!$E$8</f>
        <v>91</v>
      </c>
      <c r="F20" s="15">
        <f>[16]Dezembro!$E$9</f>
        <v>94.875</v>
      </c>
      <c r="G20" s="15">
        <f>[16]Dezembro!$E$10</f>
        <v>85</v>
      </c>
      <c r="H20" s="15">
        <f>[16]Dezembro!$E$11</f>
        <v>73.458333333333329</v>
      </c>
      <c r="I20" s="15">
        <f>[16]Dezembro!$E$12</f>
        <v>72.333333333333329</v>
      </c>
      <c r="J20" s="15">
        <f>[16]Dezembro!$E$13</f>
        <v>75.5</v>
      </c>
      <c r="K20" s="15">
        <f>[16]Dezembro!$E$14</f>
        <v>86.916666666666671</v>
      </c>
      <c r="L20" s="15">
        <f>[16]Dezembro!$E$15</f>
        <v>84.208333333333329</v>
      </c>
      <c r="M20" s="15">
        <f>[16]Dezembro!$E$16</f>
        <v>89.375</v>
      </c>
      <c r="N20" s="15">
        <f>[16]Dezembro!$E$17</f>
        <v>80.458333333333329</v>
      </c>
      <c r="O20" s="15">
        <f>[16]Dezembro!$E$18</f>
        <v>71.583333333333329</v>
      </c>
      <c r="P20" s="15">
        <f>[16]Dezembro!$E$19</f>
        <v>80.958333333333329</v>
      </c>
      <c r="Q20" s="15">
        <f>[16]Dezembro!$E$20</f>
        <v>76.125</v>
      </c>
      <c r="R20" s="15">
        <f>[16]Dezembro!$E$21</f>
        <v>72.458333333333329</v>
      </c>
      <c r="S20" s="15">
        <f>[16]Dezembro!$E$22</f>
        <v>68.625</v>
      </c>
      <c r="T20" s="15">
        <f>[16]Dezembro!$E$23</f>
        <v>78.125</v>
      </c>
      <c r="U20" s="15">
        <f>[16]Dezembro!$E$24</f>
        <v>84.583333333333329</v>
      </c>
      <c r="V20" s="15">
        <f>[16]Dezembro!$E$25</f>
        <v>80.916666666666671</v>
      </c>
      <c r="W20" s="15">
        <f>[16]Dezembro!$E$26</f>
        <v>74.916666666666671</v>
      </c>
      <c r="X20" s="15">
        <f>[16]Dezembro!$E$27</f>
        <v>71.416666666666671</v>
      </c>
      <c r="Y20" s="15">
        <f>[16]Dezembro!$E$28</f>
        <v>82.125</v>
      </c>
      <c r="Z20" s="15">
        <f>[16]Dezembro!$E$29</f>
        <v>79.291666666666671</v>
      </c>
      <c r="AA20" s="15">
        <f>[16]Dezembro!$E$30</f>
        <v>87.458333333333329</v>
      </c>
      <c r="AB20" s="15">
        <f>[16]Dezembro!$E$31</f>
        <v>83.583333333333329</v>
      </c>
      <c r="AC20" s="15">
        <f>[16]Dezembro!$E$32</f>
        <v>87.541666666666671</v>
      </c>
      <c r="AD20" s="15">
        <f>[16]Dezembro!$E$33</f>
        <v>91.291666666666671</v>
      </c>
      <c r="AE20" s="15">
        <f>[16]Dezembro!$E$34</f>
        <v>89.416666666666671</v>
      </c>
      <c r="AF20" s="15">
        <f>[16]Dezembro!$E$35</f>
        <v>83.083333333333329</v>
      </c>
      <c r="AG20" s="36">
        <f t="shared" ref="AG20:AG32" si="2">AVERAGE(B20:AF20)</f>
        <v>81.477150537634401</v>
      </c>
    </row>
    <row r="21" spans="1:35" ht="17.100000000000001" customHeight="1" x14ac:dyDescent="0.2">
      <c r="A21" s="13" t="s">
        <v>11</v>
      </c>
      <c r="B21" s="15">
        <f>[17]Dezembro!$E$5</f>
        <v>87.041666666666671</v>
      </c>
      <c r="C21" s="15">
        <f>[17]Dezembro!$E$6</f>
        <v>86.333333333333329</v>
      </c>
      <c r="D21" s="15">
        <f>[17]Dezembro!$E$7</f>
        <v>84.208333333333329</v>
      </c>
      <c r="E21" s="15">
        <f>[17]Dezembro!$E$8</f>
        <v>84.458333333333329</v>
      </c>
      <c r="F21" s="15">
        <f>[17]Dezembro!$E$9</f>
        <v>97.291666666666671</v>
      </c>
      <c r="G21" s="15">
        <f>[17]Dezembro!$E$10</f>
        <v>88.875</v>
      </c>
      <c r="H21" s="15">
        <f>[17]Dezembro!$E$11</f>
        <v>79</v>
      </c>
      <c r="I21" s="15">
        <f>[17]Dezembro!$E$12</f>
        <v>75.416666666666671</v>
      </c>
      <c r="J21" s="15">
        <f>[17]Dezembro!$E$13</f>
        <v>75.958333333333329</v>
      </c>
      <c r="K21" s="15">
        <f>[17]Dezembro!$E$14</f>
        <v>87.625</v>
      </c>
      <c r="L21" s="15">
        <f>[17]Dezembro!$E$15</f>
        <v>88.708333333333329</v>
      </c>
      <c r="M21" s="15">
        <f>[17]Dezembro!$E$16</f>
        <v>92.125</v>
      </c>
      <c r="N21" s="15">
        <f>[17]Dezembro!$E$17</f>
        <v>79.875</v>
      </c>
      <c r="O21" s="15">
        <f>[17]Dezembro!$E$18</f>
        <v>74.041666666666671</v>
      </c>
      <c r="P21" s="15">
        <f>[17]Dezembro!$E$19</f>
        <v>84.708333333333329</v>
      </c>
      <c r="Q21" s="15">
        <f>[17]Dezembro!$E$20</f>
        <v>77.833333333333329</v>
      </c>
      <c r="R21" s="15">
        <f>[17]Dezembro!$E$21</f>
        <v>74.833333333333329</v>
      </c>
      <c r="S21" s="15">
        <f>[17]Dezembro!$E$22</f>
        <v>69.666666666666671</v>
      </c>
      <c r="T21" s="15">
        <f>[17]Dezembro!$E$23</f>
        <v>72.333333333333329</v>
      </c>
      <c r="U21" s="15">
        <f>[17]Dezembro!$E$24</f>
        <v>83.458333333333329</v>
      </c>
      <c r="V21" s="15">
        <f>[17]Dezembro!$E$25</f>
        <v>81.375</v>
      </c>
      <c r="W21" s="15">
        <f>[17]Dezembro!$E$26</f>
        <v>77.916666666666671</v>
      </c>
      <c r="X21" s="15">
        <f>[17]Dezembro!$E$27</f>
        <v>71.916666666666671</v>
      </c>
      <c r="Y21" s="15">
        <f>[17]Dezembro!$E$28</f>
        <v>80.833333333333329</v>
      </c>
      <c r="Z21" s="15">
        <f>[17]Dezembro!$E$29</f>
        <v>82.75</v>
      </c>
      <c r="AA21" s="15">
        <f>[17]Dezembro!$E$30</f>
        <v>78.416666666666671</v>
      </c>
      <c r="AB21" s="15">
        <f>[17]Dezembro!$E$31</f>
        <v>81.083333333333329</v>
      </c>
      <c r="AC21" s="15">
        <f>[17]Dezembro!$E$32</f>
        <v>82.125</v>
      </c>
      <c r="AD21" s="15">
        <f>[17]Dezembro!$E$33</f>
        <v>84</v>
      </c>
      <c r="AE21" s="15">
        <f>[17]Dezembro!$E$34</f>
        <v>94.416666666666671</v>
      </c>
      <c r="AF21" s="15">
        <f>[17]Dezembro!$E$35</f>
        <v>82.304347826086953</v>
      </c>
      <c r="AG21" s="36">
        <f t="shared" si="2"/>
        <v>81.965462833099565</v>
      </c>
    </row>
    <row r="22" spans="1:35" ht="17.100000000000001" customHeight="1" x14ac:dyDescent="0.2">
      <c r="A22" s="13" t="s">
        <v>12</v>
      </c>
      <c r="B22" s="15">
        <f>[18]Dezembro!$E$5</f>
        <v>77.041666666666671</v>
      </c>
      <c r="C22" s="15">
        <f>[18]Dezembro!$E$6</f>
        <v>77.208333333333329</v>
      </c>
      <c r="D22" s="15">
        <f>[18]Dezembro!$E$7</f>
        <v>75.125</v>
      </c>
      <c r="E22" s="15">
        <f>[18]Dezembro!$E$8</f>
        <v>74.857142857142861</v>
      </c>
      <c r="F22" s="15">
        <f>[18]Dezembro!$E$9</f>
        <v>86</v>
      </c>
      <c r="G22" s="15">
        <f>[18]Dezembro!$E$10</f>
        <v>85.125</v>
      </c>
      <c r="H22" s="15">
        <f>[18]Dezembro!$E$11</f>
        <v>78.041666666666671</v>
      </c>
      <c r="I22" s="15">
        <f>[18]Dezembro!$E$12</f>
        <v>73.36363636363636</v>
      </c>
      <c r="J22" s="15">
        <f>[18]Dezembro!$E$13</f>
        <v>74.208333333333329</v>
      </c>
      <c r="K22" s="15">
        <f>[18]Dezembro!$E$14</f>
        <v>79.083333333333329</v>
      </c>
      <c r="L22" s="15">
        <f>[18]Dezembro!$E$15</f>
        <v>78.25</v>
      </c>
      <c r="M22" s="15">
        <f>[18]Dezembro!$E$16</f>
        <v>79.75</v>
      </c>
      <c r="N22" s="15">
        <f>[18]Dezembro!$E$17</f>
        <v>75.125</v>
      </c>
      <c r="O22" s="15">
        <f>[18]Dezembro!$E$18</f>
        <v>63.041666666666664</v>
      </c>
      <c r="P22" s="15">
        <f>[18]Dezembro!$E$19</f>
        <v>78.125</v>
      </c>
      <c r="Q22" s="15">
        <f>[18]Dezembro!$E$20</f>
        <v>71.625</v>
      </c>
      <c r="R22" s="15">
        <f>[18]Dezembro!$E$21</f>
        <v>65.375</v>
      </c>
      <c r="S22" s="15">
        <f>[18]Dezembro!$E$22</f>
        <v>63.291666666666664</v>
      </c>
      <c r="T22" s="15">
        <f>[18]Dezembro!$E$23</f>
        <v>72.125</v>
      </c>
      <c r="U22" s="15">
        <f>[18]Dezembro!$E$24</f>
        <v>80.666666666666671</v>
      </c>
      <c r="V22" s="15">
        <f>[18]Dezembro!$E$25</f>
        <v>73.416666666666671</v>
      </c>
      <c r="W22" s="15">
        <f>[18]Dezembro!$E$26</f>
        <v>72.375</v>
      </c>
      <c r="X22" s="15">
        <f>[18]Dezembro!$E$27</f>
        <v>65.083333333333329</v>
      </c>
      <c r="Y22" s="15">
        <f>[18]Dezembro!$E$28</f>
        <v>74.791666666666671</v>
      </c>
      <c r="Z22" s="15">
        <f>[18]Dezembro!$E$29</f>
        <v>81.458333333333329</v>
      </c>
      <c r="AA22" s="15">
        <f>[18]Dezembro!$E$30</f>
        <v>78</v>
      </c>
      <c r="AB22" s="15">
        <f>[18]Dezembro!$E$31</f>
        <v>77.5</v>
      </c>
      <c r="AC22" s="15">
        <f>[18]Dezembro!$E$32</f>
        <v>75.166666666666671</v>
      </c>
      <c r="AD22" s="15">
        <f>[18]Dezembro!$E$33</f>
        <v>79</v>
      </c>
      <c r="AE22" s="15">
        <f>[18]Dezembro!$E$34</f>
        <v>82.958333333333329</v>
      </c>
      <c r="AF22" s="15">
        <f>[18]Dezembro!$E$35</f>
        <v>75.583333333333329</v>
      </c>
      <c r="AG22" s="36">
        <f t="shared" si="2"/>
        <v>75.572982125401509</v>
      </c>
    </row>
    <row r="23" spans="1:35" ht="17.100000000000001" customHeight="1" x14ac:dyDescent="0.2">
      <c r="A23" s="13" t="s">
        <v>13</v>
      </c>
      <c r="B23" s="15" t="str">
        <f>[19]Dezembro!$E$5</f>
        <v>*</v>
      </c>
      <c r="C23" s="15" t="str">
        <f>[19]Dezembro!$E$6</f>
        <v>*</v>
      </c>
      <c r="D23" s="15" t="str">
        <f>[19]Dezembro!$E$7</f>
        <v>*</v>
      </c>
      <c r="E23" s="15" t="str">
        <f>[19]Dezembro!$E$8</f>
        <v>*</v>
      </c>
      <c r="F23" s="15" t="str">
        <f>[19]Dezembro!$E$9</f>
        <v>*</v>
      </c>
      <c r="G23" s="15" t="str">
        <f>[19]Dezembro!$E$10</f>
        <v>*</v>
      </c>
      <c r="H23" s="15" t="str">
        <f>[19]Dezembro!$E$11</f>
        <v>*</v>
      </c>
      <c r="I23" s="15" t="str">
        <f>[19]Dezembro!$E$12</f>
        <v>*</v>
      </c>
      <c r="J23" s="15" t="str">
        <f>[19]Dezembro!$E$13</f>
        <v>*</v>
      </c>
      <c r="K23" s="15" t="str">
        <f>[19]Dezembro!$E$14</f>
        <v>*</v>
      </c>
      <c r="L23" s="15" t="str">
        <f>[19]Dezembro!$E$15</f>
        <v>*</v>
      </c>
      <c r="M23" s="15" t="str">
        <f>[19]Dezembro!$E$16</f>
        <v>*</v>
      </c>
      <c r="N23" s="15" t="str">
        <f>[19]Dezembro!$E$17</f>
        <v>*</v>
      </c>
      <c r="O23" s="15" t="str">
        <f>[19]Dezembro!$E$18</f>
        <v>*</v>
      </c>
      <c r="P23" s="15" t="str">
        <f>[19]Dezembro!$E$19</f>
        <v>*</v>
      </c>
      <c r="Q23" s="15" t="str">
        <f>[19]Dezembro!$E$20</f>
        <v>*</v>
      </c>
      <c r="R23" s="15" t="str">
        <f>[19]Dezembro!$E$21</f>
        <v>*</v>
      </c>
      <c r="S23" s="15" t="str">
        <f>[19]Dezembro!$E$22</f>
        <v>*</v>
      </c>
      <c r="T23" s="15" t="str">
        <f>[19]Dezembro!$E$23</f>
        <v>*</v>
      </c>
      <c r="U23" s="15" t="str">
        <f>[19]Dezembro!$E$24</f>
        <v>*</v>
      </c>
      <c r="V23" s="15" t="str">
        <f>[19]Dezembro!$E$25</f>
        <v>*</v>
      </c>
      <c r="W23" s="15" t="str">
        <f>[19]Dezembro!$E$26</f>
        <v>*</v>
      </c>
      <c r="X23" s="15" t="str">
        <f>[19]Dezembro!$E$27</f>
        <v>*</v>
      </c>
      <c r="Y23" s="15" t="str">
        <f>[19]Dezembro!$E$28</f>
        <v>*</v>
      </c>
      <c r="Z23" s="15" t="str">
        <f>[19]Dezembro!$E$29</f>
        <v>*</v>
      </c>
      <c r="AA23" s="15" t="str">
        <f>[19]Dezembro!$E$30</f>
        <v>*</v>
      </c>
      <c r="AB23" s="15" t="str">
        <f>[19]Dezembro!$E$31</f>
        <v>*</v>
      </c>
      <c r="AC23" s="15" t="str">
        <f>[19]Dezembro!$E$32</f>
        <v>*</v>
      </c>
      <c r="AD23" s="15" t="str">
        <f>[19]Dezembro!$E$33</f>
        <v>*</v>
      </c>
      <c r="AE23" s="15" t="str">
        <f>[19]Dezembro!$E$34</f>
        <v>*</v>
      </c>
      <c r="AF23" s="15" t="str">
        <f>[19]Dezembro!$E$35</f>
        <v>*</v>
      </c>
      <c r="AG23" s="36" t="s">
        <v>78</v>
      </c>
    </row>
    <row r="24" spans="1:35" ht="17.100000000000001" customHeight="1" x14ac:dyDescent="0.2">
      <c r="A24" s="13" t="s">
        <v>14</v>
      </c>
      <c r="B24" s="15">
        <f>[20]Dezembro!$E$5</f>
        <v>76.25</v>
      </c>
      <c r="C24" s="15">
        <f>[20]Dezembro!$E$6</f>
        <v>81.416666666666671</v>
      </c>
      <c r="D24" s="15">
        <f>[20]Dezembro!$E$7</f>
        <v>73</v>
      </c>
      <c r="E24" s="15">
        <f>[20]Dezembro!$E$8</f>
        <v>69.625</v>
      </c>
      <c r="F24" s="15">
        <f>[20]Dezembro!$E$9</f>
        <v>74.041666666666671</v>
      </c>
      <c r="G24" s="15">
        <f>[20]Dezembro!$E$10</f>
        <v>78.869565217391298</v>
      </c>
      <c r="H24" s="15">
        <f>[20]Dezembro!$E$11</f>
        <v>74.958333333333329</v>
      </c>
      <c r="I24" s="15">
        <f>[20]Dezembro!$E$12</f>
        <v>83.956521739130437</v>
      </c>
      <c r="J24" s="15">
        <f>[20]Dezembro!$E$13</f>
        <v>62.785714285714285</v>
      </c>
      <c r="K24" s="15">
        <f>[20]Dezembro!$E$14</f>
        <v>74.958333333333329</v>
      </c>
      <c r="L24" s="15">
        <f>[20]Dezembro!$E$15</f>
        <v>73.217391304347828</v>
      </c>
      <c r="M24" s="15">
        <f>[20]Dezembro!$E$16</f>
        <v>81.083333333333329</v>
      </c>
      <c r="N24" s="15">
        <f>[20]Dezembro!$E$17</f>
        <v>74.833333333333329</v>
      </c>
      <c r="O24" s="15">
        <f>[20]Dezembro!$E$18</f>
        <v>70.291666666666671</v>
      </c>
      <c r="P24" s="15">
        <f>[20]Dezembro!$E$19</f>
        <v>77</v>
      </c>
      <c r="Q24" s="15">
        <f>[20]Dezembro!$E$20</f>
        <v>75.652173913043484</v>
      </c>
      <c r="R24" s="15">
        <f>[20]Dezembro!$E$21</f>
        <v>74.875</v>
      </c>
      <c r="S24" s="15">
        <f>[20]Dezembro!$E$22</f>
        <v>65.291666666666671</v>
      </c>
      <c r="T24" s="15">
        <f>[20]Dezembro!$E$23</f>
        <v>76.291666666666671</v>
      </c>
      <c r="U24" s="15">
        <f>[20]Dezembro!$E$24</f>
        <v>80.333333333333329</v>
      </c>
      <c r="V24" s="15">
        <f>[20]Dezembro!$E$25</f>
        <v>70.142857142857139</v>
      </c>
      <c r="W24" s="15">
        <f>[20]Dezembro!$E$26</f>
        <v>68.541666666666671</v>
      </c>
      <c r="X24" s="15">
        <f>[20]Dezembro!$E$27</f>
        <v>71</v>
      </c>
      <c r="Y24" s="15">
        <f>[20]Dezembro!$E$28</f>
        <v>68.173913043478265</v>
      </c>
      <c r="Z24" s="15">
        <f>[20]Dezembro!$E$29</f>
        <v>65.791666666666671</v>
      </c>
      <c r="AA24" s="15">
        <f>[20]Dezembro!$E$30</f>
        <v>73.041666666666671</v>
      </c>
      <c r="AB24" s="15">
        <f>[20]Dezembro!$E$31</f>
        <v>67.916666666666671</v>
      </c>
      <c r="AC24" s="15">
        <f>[20]Dezembro!$E$32</f>
        <v>80.272727272727266</v>
      </c>
      <c r="AD24" s="15">
        <f>[20]Dezembro!$E$33</f>
        <v>88.066666666666663</v>
      </c>
      <c r="AE24" s="15">
        <f>[20]Dezembro!$E$34</f>
        <v>93.666666666666671</v>
      </c>
      <c r="AF24" s="15">
        <f>[20]Dezembro!$E$35</f>
        <v>86.333333333333329</v>
      </c>
      <c r="AG24" s="36">
        <f t="shared" si="2"/>
        <v>75.215457975871743</v>
      </c>
    </row>
    <row r="25" spans="1:35" ht="17.100000000000001" customHeight="1" x14ac:dyDescent="0.2">
      <c r="A25" s="13" t="s">
        <v>15</v>
      </c>
      <c r="B25" s="15">
        <f>[21]Dezembro!$E$5</f>
        <v>85.958333333333329</v>
      </c>
      <c r="C25" s="15">
        <f>[21]Dezembro!$E$6</f>
        <v>86.208333333333329</v>
      </c>
      <c r="D25" s="15">
        <f>[21]Dezembro!$E$7</f>
        <v>75.791666666666671</v>
      </c>
      <c r="E25" s="15">
        <f>[21]Dezembro!$E$8</f>
        <v>90.958333333333329</v>
      </c>
      <c r="F25" s="15">
        <f>[21]Dezembro!$E$9</f>
        <v>93.041666666666671</v>
      </c>
      <c r="G25" s="15">
        <f>[21]Dezembro!$E$10</f>
        <v>85</v>
      </c>
      <c r="H25" s="15">
        <f>[21]Dezembro!$E$11</f>
        <v>71.625</v>
      </c>
      <c r="I25" s="15">
        <f>[21]Dezembro!$E$12</f>
        <v>69.916666666666671</v>
      </c>
      <c r="J25" s="15">
        <f>[21]Dezembro!$E$13</f>
        <v>70.375</v>
      </c>
      <c r="K25" s="15">
        <f>[21]Dezembro!$E$14</f>
        <v>83.625</v>
      </c>
      <c r="L25" s="15">
        <f>[21]Dezembro!$E$15</f>
        <v>80.75</v>
      </c>
      <c r="M25" s="15">
        <f>[21]Dezembro!$E$16</f>
        <v>90.833333333333329</v>
      </c>
      <c r="N25" s="15">
        <f>[21]Dezembro!$E$17</f>
        <v>77.25</v>
      </c>
      <c r="O25" s="15">
        <f>[21]Dezembro!$E$18</f>
        <v>73.333333333333329</v>
      </c>
      <c r="P25" s="15">
        <f>[21]Dezembro!$E$19</f>
        <v>81.791666666666671</v>
      </c>
      <c r="Q25" s="15">
        <f>[21]Dezembro!$E$20</f>
        <v>76.333333333333329</v>
      </c>
      <c r="R25" s="15">
        <f>[21]Dezembro!$E$21</f>
        <v>76.083333333333329</v>
      </c>
      <c r="S25" s="15">
        <f>[21]Dezembro!$E$22</f>
        <v>65.708333333333329</v>
      </c>
      <c r="T25" s="15">
        <f>[21]Dezembro!$E$23</f>
        <v>80.583333333333329</v>
      </c>
      <c r="U25" s="15">
        <f>[21]Dezembro!$E$24</f>
        <v>83</v>
      </c>
      <c r="V25" s="15">
        <f>[21]Dezembro!$E$25</f>
        <v>82.416666666666671</v>
      </c>
      <c r="W25" s="15">
        <f>[21]Dezembro!$E$26</f>
        <v>77.333333333333329</v>
      </c>
      <c r="X25" s="15">
        <f>[21]Dezembro!$E$27</f>
        <v>70</v>
      </c>
      <c r="Y25" s="15">
        <f>[21]Dezembro!$E$28</f>
        <v>80.291666666666671</v>
      </c>
      <c r="Z25" s="15">
        <f>[21]Dezembro!$E$29</f>
        <v>79.666666666666671</v>
      </c>
      <c r="AA25" s="15">
        <f>[21]Dezembro!$E$30</f>
        <v>73.416666666666671</v>
      </c>
      <c r="AB25" s="15">
        <f>[21]Dezembro!$E$31</f>
        <v>81.791666666666671</v>
      </c>
      <c r="AC25" s="15">
        <f>[21]Dezembro!$E$32</f>
        <v>83.583333333333329</v>
      </c>
      <c r="AD25" s="15">
        <f>[21]Dezembro!$E$33</f>
        <v>85.958333333333329</v>
      </c>
      <c r="AE25" s="15">
        <f>[21]Dezembro!$E$34</f>
        <v>83.75</v>
      </c>
      <c r="AF25" s="15">
        <f>[21]Dezembro!$E$35</f>
        <v>77.375</v>
      </c>
      <c r="AG25" s="36">
        <f t="shared" si="2"/>
        <v>79.798387096774192</v>
      </c>
    </row>
    <row r="26" spans="1:35" ht="17.100000000000001" customHeight="1" x14ac:dyDescent="0.2">
      <c r="A26" s="13" t="s">
        <v>61</v>
      </c>
      <c r="B26" s="15">
        <f>[22]Dezembro!$E$5</f>
        <v>79.875</v>
      </c>
      <c r="C26" s="15">
        <f>[22]Dezembro!$E$6</f>
        <v>83.041666666666671</v>
      </c>
      <c r="D26" s="15">
        <f>[22]Dezembro!$E$7</f>
        <v>75.041666666666671</v>
      </c>
      <c r="E26" s="15">
        <f>[22]Dezembro!$E$8</f>
        <v>65.958333333333329</v>
      </c>
      <c r="F26" s="15">
        <f>[22]Dezembro!$E$9</f>
        <v>83.458333333333329</v>
      </c>
      <c r="G26" s="15">
        <f>[22]Dezembro!$E$10</f>
        <v>82.083333333333329</v>
      </c>
      <c r="H26" s="15">
        <f>[22]Dezembro!$E$11</f>
        <v>69.625</v>
      </c>
      <c r="I26" s="15">
        <f>[22]Dezembro!$E$12</f>
        <v>69.166666666666671</v>
      </c>
      <c r="J26" s="15">
        <f>[22]Dezembro!$E$13</f>
        <v>63.208333333333336</v>
      </c>
      <c r="K26" s="15">
        <f>[22]Dezembro!$E$14</f>
        <v>76.166666666666671</v>
      </c>
      <c r="L26" s="15">
        <f>[22]Dezembro!$E$15</f>
        <v>74.291666666666671</v>
      </c>
      <c r="M26" s="15">
        <f>[22]Dezembro!$E$16</f>
        <v>63.791666666666664</v>
      </c>
      <c r="N26" s="15">
        <f>[22]Dezembro!$E$17</f>
        <v>60.25</v>
      </c>
      <c r="O26" s="15">
        <f>[22]Dezembro!$E$18</f>
        <v>52.166666666666664</v>
      </c>
      <c r="P26" s="15">
        <f>[22]Dezembro!$E$19</f>
        <v>69.75</v>
      </c>
      <c r="Q26" s="15">
        <f>[22]Dezembro!$E$20</f>
        <v>70.041666666666671</v>
      </c>
      <c r="R26" s="15">
        <f>[22]Dezembro!$E$21</f>
        <v>59.375</v>
      </c>
      <c r="S26" s="15">
        <f>[22]Dezembro!$E$22</f>
        <v>51.791666666666664</v>
      </c>
      <c r="T26" s="15">
        <f>[22]Dezembro!$E$23</f>
        <v>66.25</v>
      </c>
      <c r="U26" s="15">
        <f>[22]Dezembro!$E$24</f>
        <v>83.25</v>
      </c>
      <c r="V26" s="15">
        <f>[22]Dezembro!$E$25</f>
        <v>72.291666666666671</v>
      </c>
      <c r="W26" s="15">
        <f>[22]Dezembro!$E$26</f>
        <v>72.733333333333334</v>
      </c>
      <c r="X26" s="15" t="str">
        <f>[22]Dezembro!$E$27</f>
        <v>*</v>
      </c>
      <c r="Y26" s="15" t="str">
        <f>[22]Dezembro!$E$28</f>
        <v>*</v>
      </c>
      <c r="Z26" s="15" t="str">
        <f>[22]Dezembro!$E$29</f>
        <v>*</v>
      </c>
      <c r="AA26" s="15" t="str">
        <f>[22]Dezembro!$E$30</f>
        <v>*</v>
      </c>
      <c r="AB26" s="15" t="str">
        <f>[22]Dezembro!$E$31</f>
        <v>*</v>
      </c>
      <c r="AC26" s="15" t="str">
        <f>[22]Dezembro!$E$32</f>
        <v>*</v>
      </c>
      <c r="AD26" s="15" t="str">
        <f>[22]Dezembro!$E$33</f>
        <v>*</v>
      </c>
      <c r="AE26" s="15" t="str">
        <f>[22]Dezembro!$E$34</f>
        <v>*</v>
      </c>
      <c r="AF26" s="15" t="str">
        <f>[22]Dezembro!$E$35</f>
        <v>*</v>
      </c>
      <c r="AG26" s="36">
        <f t="shared" si="2"/>
        <v>70.164015151515159</v>
      </c>
    </row>
    <row r="27" spans="1:35" ht="17.100000000000001" customHeight="1" x14ac:dyDescent="0.2">
      <c r="A27" s="13" t="s">
        <v>16</v>
      </c>
      <c r="B27" s="15">
        <f>[23]Dezembro!$E$5</f>
        <v>84.458333333333329</v>
      </c>
      <c r="C27" s="15">
        <f>[23]Dezembro!$E$6</f>
        <v>83.541666666666671</v>
      </c>
      <c r="D27" s="15">
        <f>[23]Dezembro!$E$7</f>
        <v>82.75</v>
      </c>
      <c r="E27" s="15">
        <f>[23]Dezembro!$E$8</f>
        <v>84.166666666666671</v>
      </c>
      <c r="F27" s="15">
        <f>[23]Dezembro!$E$9</f>
        <v>94.625</v>
      </c>
      <c r="G27" s="15">
        <f>[23]Dezembro!$E$10</f>
        <v>86.791666666666671</v>
      </c>
      <c r="H27" s="15">
        <f>[23]Dezembro!$E$11</f>
        <v>77.541666666666671</v>
      </c>
      <c r="I27" s="15">
        <f>[23]Dezembro!$E$12</f>
        <v>76.041666666666671</v>
      </c>
      <c r="J27" s="15">
        <f>[23]Dezembro!$E$13</f>
        <v>75.166666666666671</v>
      </c>
      <c r="K27" s="15">
        <f>[23]Dezembro!$E$14</f>
        <v>89.375</v>
      </c>
      <c r="L27" s="15">
        <f>[23]Dezembro!$E$15</f>
        <v>85.833333333333329</v>
      </c>
      <c r="M27" s="15">
        <f>[23]Dezembro!$E$16</f>
        <v>91.958333333333329</v>
      </c>
      <c r="N27" s="15">
        <f>[23]Dezembro!$E$17</f>
        <v>79.75</v>
      </c>
      <c r="O27" s="15">
        <f>[23]Dezembro!$E$18</f>
        <v>75.041666666666671</v>
      </c>
      <c r="P27" s="15">
        <f>[23]Dezembro!$E$19</f>
        <v>83.458333333333329</v>
      </c>
      <c r="Q27" s="15">
        <f>[23]Dezembro!$E$20</f>
        <v>77.125</v>
      </c>
      <c r="R27" s="15">
        <f>[23]Dezembro!$E$21</f>
        <v>74.291666666666671</v>
      </c>
      <c r="S27" s="15">
        <f>[23]Dezembro!$E$22</f>
        <v>69.25</v>
      </c>
      <c r="T27" s="15">
        <f>[23]Dezembro!$E$23</f>
        <v>75.458333333333329</v>
      </c>
      <c r="U27" s="15">
        <f>[23]Dezembro!$E$24</f>
        <v>84.791666666666671</v>
      </c>
      <c r="V27" s="15">
        <f>[23]Dezembro!$E$25</f>
        <v>80.958333333333329</v>
      </c>
      <c r="W27" s="15">
        <f>[23]Dezembro!$E$26</f>
        <v>77.5</v>
      </c>
      <c r="X27" s="15">
        <f>[23]Dezembro!$E$27</f>
        <v>73.666666666666671</v>
      </c>
      <c r="Y27" s="15">
        <f>[23]Dezembro!$E$28</f>
        <v>79.416666666666671</v>
      </c>
      <c r="Z27" s="15">
        <f>[23]Dezembro!$E$29</f>
        <v>82.333333333333329</v>
      </c>
      <c r="AA27" s="15">
        <f>[23]Dezembro!$E$30</f>
        <v>78.958333333333329</v>
      </c>
      <c r="AB27" s="15">
        <f>[23]Dezembro!$E$31</f>
        <v>80.916666666666671</v>
      </c>
      <c r="AC27" s="15">
        <f>[23]Dezembro!$E$32</f>
        <v>82.875</v>
      </c>
      <c r="AD27" s="15">
        <f>[23]Dezembro!$E$33</f>
        <v>78.461538461538467</v>
      </c>
      <c r="AE27" s="15">
        <f>[23]Dezembro!$E$34</f>
        <v>89.5</v>
      </c>
      <c r="AF27" s="15">
        <f>[23]Dezembro!$E$35</f>
        <v>69.625</v>
      </c>
      <c r="AG27" s="36">
        <f t="shared" si="2"/>
        <v>80.826716294458222</v>
      </c>
    </row>
    <row r="28" spans="1:35" ht="17.100000000000001" customHeight="1" x14ac:dyDescent="0.2">
      <c r="A28" s="13" t="s">
        <v>17</v>
      </c>
      <c r="B28" s="15">
        <f>[24]Dezembro!$E$5</f>
        <v>74.125</v>
      </c>
      <c r="C28" s="15">
        <f>[24]Dezembro!$E$6</f>
        <v>81.375</v>
      </c>
      <c r="D28" s="15">
        <f>[24]Dezembro!$E$7</f>
        <v>79.833333333333329</v>
      </c>
      <c r="E28" s="15">
        <f>[24]Dezembro!$E$8</f>
        <v>73.041666666666671</v>
      </c>
      <c r="F28" s="15">
        <f>[24]Dezembro!$E$9</f>
        <v>82.083333333333329</v>
      </c>
      <c r="G28" s="15">
        <f>[24]Dezembro!$E$10</f>
        <v>90.958333333333329</v>
      </c>
      <c r="H28" s="15">
        <f>[24]Dezembro!$E$11</f>
        <v>87.458333333333329</v>
      </c>
      <c r="I28" s="15">
        <f>[24]Dezembro!$E$12</f>
        <v>80.333333333333329</v>
      </c>
      <c r="J28" s="15">
        <f>[24]Dezembro!$E$13</f>
        <v>79.208333333333329</v>
      </c>
      <c r="K28" s="15">
        <f>[24]Dezembro!$E$14</f>
        <v>78.291666666666671</v>
      </c>
      <c r="L28" s="15">
        <f>[24]Dezembro!$E$15</f>
        <v>83.333333333333329</v>
      </c>
      <c r="M28" s="15">
        <f>[24]Dezembro!$E$16</f>
        <v>84.125</v>
      </c>
      <c r="N28" s="15">
        <f>[24]Dezembro!$E$17</f>
        <v>81.375</v>
      </c>
      <c r="O28" s="15">
        <f>[24]Dezembro!$E$18</f>
        <v>73.666666666666671</v>
      </c>
      <c r="P28" s="15">
        <f>[24]Dezembro!$E$19</f>
        <v>78.75</v>
      </c>
      <c r="Q28" s="15">
        <f>[24]Dezembro!$E$20</f>
        <v>73.708333333333329</v>
      </c>
      <c r="R28" s="15">
        <f>[24]Dezembro!$E$21</f>
        <v>73</v>
      </c>
      <c r="S28" s="15">
        <f>[24]Dezembro!$E$22</f>
        <v>71.083333333333329</v>
      </c>
      <c r="T28" s="15">
        <f>[24]Dezembro!$E$23</f>
        <v>76.333333333333329</v>
      </c>
      <c r="U28" s="15">
        <f>[24]Dezembro!$E$24</f>
        <v>86.333333333333329</v>
      </c>
      <c r="V28" s="15">
        <f>[24]Dezembro!$E$25</f>
        <v>77.833333333333329</v>
      </c>
      <c r="W28" s="15">
        <f>[24]Dezembro!$E$26</f>
        <v>78.916666666666671</v>
      </c>
      <c r="X28" s="15">
        <f>[24]Dezembro!$E$27</f>
        <v>76.666666666666671</v>
      </c>
      <c r="Y28" s="15">
        <f>[24]Dezembro!$E$28</f>
        <v>73.291666666666671</v>
      </c>
      <c r="Z28" s="15">
        <f>[24]Dezembro!$E$29</f>
        <v>78.916666666666671</v>
      </c>
      <c r="AA28" s="15">
        <f>[24]Dezembro!$E$30</f>
        <v>79.208333333333329</v>
      </c>
      <c r="AB28" s="15">
        <f>[24]Dezembro!$E$31</f>
        <v>77.5</v>
      </c>
      <c r="AC28" s="15">
        <f>[24]Dezembro!$E$32</f>
        <v>83.125</v>
      </c>
      <c r="AD28" s="15">
        <f>[24]Dezembro!$E$33</f>
        <v>86</v>
      </c>
      <c r="AE28" s="15">
        <f>[24]Dezembro!$E$34</f>
        <v>68.3</v>
      </c>
      <c r="AF28" s="15">
        <f>[24]Dezembro!$E$35</f>
        <v>81.958333333333329</v>
      </c>
      <c r="AG28" s="36">
        <f t="shared" si="2"/>
        <v>79.036559139784956</v>
      </c>
    </row>
    <row r="29" spans="1:35" ht="17.100000000000001" customHeight="1" x14ac:dyDescent="0.2">
      <c r="A29" s="13" t="s">
        <v>18</v>
      </c>
      <c r="B29" s="15">
        <f>[25]Dezembro!$E$5</f>
        <v>86.208333333333329</v>
      </c>
      <c r="C29" s="15">
        <f>[25]Dezembro!$E$6</f>
        <v>88.041666666666671</v>
      </c>
      <c r="D29" s="15">
        <f>[25]Dezembro!$E$7</f>
        <v>79.875</v>
      </c>
      <c r="E29" s="15">
        <f>[25]Dezembro!$E$8</f>
        <v>93.416666666666671</v>
      </c>
      <c r="F29" s="15">
        <f>[25]Dezembro!$E$9</f>
        <v>92.916666666666671</v>
      </c>
      <c r="G29" s="15">
        <f>[25]Dezembro!$E$10</f>
        <v>83.583333333333329</v>
      </c>
      <c r="H29" s="15">
        <f>[25]Dezembro!$E$11</f>
        <v>68.375</v>
      </c>
      <c r="I29" s="15">
        <f>[25]Dezembro!$E$12</f>
        <v>72.291666666666671</v>
      </c>
      <c r="J29" s="15">
        <f>[25]Dezembro!$E$13</f>
        <v>73.416666666666671</v>
      </c>
      <c r="K29" s="15">
        <f>[25]Dezembro!$E$14</f>
        <v>86.541666666666671</v>
      </c>
      <c r="L29" s="15">
        <f>[25]Dezembro!$E$15</f>
        <v>82.208333333333329</v>
      </c>
      <c r="M29" s="15">
        <f>[25]Dezembro!$E$16</f>
        <v>86.541666666666671</v>
      </c>
      <c r="N29" s="15">
        <f>[25]Dezembro!$E$17</f>
        <v>82.083333333333329</v>
      </c>
      <c r="O29" s="15">
        <f>[25]Dezembro!$E$18</f>
        <v>73.5</v>
      </c>
      <c r="P29" s="15">
        <f>[25]Dezembro!$E$19</f>
        <v>82</v>
      </c>
      <c r="Q29" s="15">
        <f>[25]Dezembro!$E$20</f>
        <v>75.375</v>
      </c>
      <c r="R29" s="15">
        <f>[25]Dezembro!$E$21</f>
        <v>74.666666666666671</v>
      </c>
      <c r="S29" s="15">
        <f>[25]Dezembro!$E$22</f>
        <v>69.333333333333329</v>
      </c>
      <c r="T29" s="15">
        <f>[25]Dezembro!$E$23</f>
        <v>86.791666666666671</v>
      </c>
      <c r="U29" s="15">
        <f>[25]Dezembro!$E$24</f>
        <v>85.666666666666671</v>
      </c>
      <c r="V29" s="15">
        <f>[25]Dezembro!$E$25</f>
        <v>83.958333333333329</v>
      </c>
      <c r="W29" s="15">
        <f>[25]Dezembro!$E$26</f>
        <v>73.708333333333329</v>
      </c>
      <c r="X29" s="15">
        <f>[25]Dezembro!$E$27</f>
        <v>70.958333333333329</v>
      </c>
      <c r="Y29" s="15">
        <f>[25]Dezembro!$E$28</f>
        <v>79.416666666666671</v>
      </c>
      <c r="Z29" s="15">
        <f>[25]Dezembro!$E$29</f>
        <v>86.458333333333329</v>
      </c>
      <c r="AA29" s="15">
        <f>[25]Dezembro!$E$30</f>
        <v>84.666666666666671</v>
      </c>
      <c r="AB29" s="15">
        <f>[25]Dezembro!$E$31</f>
        <v>82.625</v>
      </c>
      <c r="AC29" s="15">
        <f>[25]Dezembro!$E$32</f>
        <v>86.166666666666671</v>
      </c>
      <c r="AD29" s="15">
        <f>[25]Dezembro!$E$33</f>
        <v>92.5</v>
      </c>
      <c r="AE29" s="15">
        <f>[25]Dezembro!$E$34</f>
        <v>84.75</v>
      </c>
      <c r="AF29" s="15">
        <f>[25]Dezembro!$E$35</f>
        <v>85.875</v>
      </c>
      <c r="AG29" s="36">
        <f t="shared" si="2"/>
        <v>81.739247311827953</v>
      </c>
    </row>
    <row r="30" spans="1:35" ht="17.100000000000001" customHeight="1" x14ac:dyDescent="0.2">
      <c r="A30" s="13" t="s">
        <v>30</v>
      </c>
      <c r="B30" s="15">
        <f>[26]Dezembro!$E$5</f>
        <v>75.916666666666671</v>
      </c>
      <c r="C30" s="15">
        <f>[26]Dezembro!$E$6</f>
        <v>78.125</v>
      </c>
      <c r="D30" s="15">
        <f>[26]Dezembro!$E$7</f>
        <v>77.583333333333329</v>
      </c>
      <c r="E30" s="15">
        <f>[26]Dezembro!$E$8</f>
        <v>71.958333333333329</v>
      </c>
      <c r="F30" s="15">
        <f>[26]Dezembro!$E$9</f>
        <v>89.333333333333329</v>
      </c>
      <c r="G30" s="15">
        <f>[26]Dezembro!$E$10</f>
        <v>85.833333333333329</v>
      </c>
      <c r="H30" s="15">
        <f>[26]Dezembro!$E$11</f>
        <v>80.041666666666671</v>
      </c>
      <c r="I30" s="15">
        <f>[26]Dezembro!$E$12</f>
        <v>71.458333333333329</v>
      </c>
      <c r="J30" s="15">
        <f>[26]Dezembro!$E$13</f>
        <v>71.541666666666671</v>
      </c>
      <c r="K30" s="15">
        <f>[26]Dezembro!$E$14</f>
        <v>82.958333333333329</v>
      </c>
      <c r="L30" s="15">
        <f>[26]Dezembro!$E$15</f>
        <v>82.333333333333329</v>
      </c>
      <c r="M30" s="15">
        <f>[26]Dezembro!$E$16</f>
        <v>82.5</v>
      </c>
      <c r="N30" s="15">
        <f>[26]Dezembro!$E$17</f>
        <v>71.5</v>
      </c>
      <c r="O30" s="15">
        <f>[26]Dezembro!$E$18</f>
        <v>67.791666666666671</v>
      </c>
      <c r="P30" s="15">
        <f>[26]Dezembro!$E$19</f>
        <v>77.5</v>
      </c>
      <c r="Q30" s="15">
        <f>[26]Dezembro!$E$20</f>
        <v>72.916666666666671</v>
      </c>
      <c r="R30" s="15">
        <f>[26]Dezembro!$E$21</f>
        <v>66.583333333333329</v>
      </c>
      <c r="S30" s="15">
        <f>[26]Dezembro!$E$22</f>
        <v>60.041666666666664</v>
      </c>
      <c r="T30" s="15">
        <f>[26]Dezembro!$E$23</f>
        <v>70.708333333333329</v>
      </c>
      <c r="U30" s="15">
        <f>[26]Dezembro!$E$24</f>
        <v>82.25</v>
      </c>
      <c r="V30" s="15">
        <f>[26]Dezembro!$E$25</f>
        <v>74.958333333333329</v>
      </c>
      <c r="W30" s="15">
        <f>[26]Dezembro!$E$26</f>
        <v>74.083333333333329</v>
      </c>
      <c r="X30" s="15">
        <f>[26]Dezembro!$E$27</f>
        <v>66.791666666666671</v>
      </c>
      <c r="Y30" s="15">
        <f>[26]Dezembro!$E$28</f>
        <v>75.958333333333329</v>
      </c>
      <c r="Z30" s="15">
        <f>[26]Dezembro!$E$29</f>
        <v>80.291666666666671</v>
      </c>
      <c r="AA30" s="15">
        <f>[26]Dezembro!$E$30</f>
        <v>78.458333333333329</v>
      </c>
      <c r="AB30" s="15">
        <f>[26]Dezembro!$E$31</f>
        <v>72.041666666666671</v>
      </c>
      <c r="AC30" s="15">
        <f>[26]Dezembro!$E$32</f>
        <v>82.583333333333329</v>
      </c>
      <c r="AD30" s="15">
        <f>[26]Dezembro!$E$33</f>
        <v>80.791666666666671</v>
      </c>
      <c r="AE30" s="15">
        <f>[26]Dezembro!$E$34</f>
        <v>89.875</v>
      </c>
      <c r="AF30" s="15">
        <f>[26]Dezembro!$E$35</f>
        <v>81.875</v>
      </c>
      <c r="AG30" s="36">
        <f t="shared" si="2"/>
        <v>76.663978494623649</v>
      </c>
      <c r="AI30" t="s">
        <v>51</v>
      </c>
    </row>
    <row r="31" spans="1:35" ht="17.100000000000001" customHeight="1" x14ac:dyDescent="0.2">
      <c r="A31" s="13" t="s">
        <v>50</v>
      </c>
      <c r="B31" s="15">
        <f>[27]Dezembro!$E$5</f>
        <v>72.666666666666671</v>
      </c>
      <c r="C31" s="15">
        <f>[27]Dezembro!$E$6</f>
        <v>80.791666666666671</v>
      </c>
      <c r="D31" s="15">
        <f>[27]Dezembro!$E$7</f>
        <v>73.958333333333329</v>
      </c>
      <c r="E31" s="15">
        <f>[27]Dezembro!$E$8</f>
        <v>65.875</v>
      </c>
      <c r="F31" s="15">
        <f>[27]Dezembro!$E$9</f>
        <v>76.458333333333329</v>
      </c>
      <c r="G31" s="15">
        <f>[27]Dezembro!$E$10</f>
        <v>86.125</v>
      </c>
      <c r="H31" s="15">
        <f>[27]Dezembro!$E$11</f>
        <v>79.5</v>
      </c>
      <c r="I31" s="15">
        <f>[27]Dezembro!$E$12</f>
        <v>70.416666666666671</v>
      </c>
      <c r="J31" s="15">
        <f>[27]Dezembro!$E$13</f>
        <v>70.5</v>
      </c>
      <c r="K31" s="15">
        <f>[27]Dezembro!$E$14</f>
        <v>70.875</v>
      </c>
      <c r="L31" s="15">
        <f>[27]Dezembro!$E$15</f>
        <v>70.416666666666671</v>
      </c>
      <c r="M31" s="15">
        <f>[27]Dezembro!$E$16</f>
        <v>70.916666666666671</v>
      </c>
      <c r="N31" s="15">
        <f>[27]Dezembro!$E$17</f>
        <v>68.25</v>
      </c>
      <c r="O31" s="15">
        <f>[27]Dezembro!$E$18</f>
        <v>61.833333333333336</v>
      </c>
      <c r="P31" s="15">
        <f>[27]Dezembro!$E$19</f>
        <v>69.708333333333329</v>
      </c>
      <c r="Q31" s="15">
        <f>[27]Dezembro!$E$20</f>
        <v>76.666666666666671</v>
      </c>
      <c r="R31" s="15">
        <f>[27]Dezembro!$E$21</f>
        <v>68.208333333333329</v>
      </c>
      <c r="S31" s="15">
        <f>[27]Dezembro!$E$22</f>
        <v>67.25</v>
      </c>
      <c r="T31" s="15">
        <f>[27]Dezembro!$E$23</f>
        <v>67.666666666666671</v>
      </c>
      <c r="U31" s="15">
        <f>[27]Dezembro!$E$24</f>
        <v>80.666666666666671</v>
      </c>
      <c r="V31" s="15">
        <f>[27]Dezembro!$E$25</f>
        <v>79.041666666666671</v>
      </c>
      <c r="W31" s="15">
        <f>[27]Dezembro!$E$26</f>
        <v>79.208333333333329</v>
      </c>
      <c r="X31" s="15">
        <f>[27]Dezembro!$E$27</f>
        <v>76.333333333333329</v>
      </c>
      <c r="Y31" s="15">
        <f>[27]Dezembro!$E$28</f>
        <v>73.458333333333329</v>
      </c>
      <c r="Z31" s="15">
        <f>[27]Dezembro!$E$29</f>
        <v>75.958333333333329</v>
      </c>
      <c r="AA31" s="15">
        <f>[27]Dezembro!$E$30</f>
        <v>71.75</v>
      </c>
      <c r="AB31" s="15">
        <f>[27]Dezembro!$E$31</f>
        <v>71.958333333333329</v>
      </c>
      <c r="AC31" s="15">
        <f>[27]Dezembro!$E$32</f>
        <v>80.958333333333329</v>
      </c>
      <c r="AD31" s="15">
        <f>[27]Dezembro!$E$33</f>
        <v>82.041666666666671</v>
      </c>
      <c r="AE31" s="15">
        <f>[27]Dezembro!$E$34</f>
        <v>80.458333333333329</v>
      </c>
      <c r="AF31" s="15">
        <f>[27]Dezembro!$E$35</f>
        <v>75.166666666666671</v>
      </c>
      <c r="AG31" s="36">
        <f t="shared" ref="AG31" si="3">AVERAGE(B31:AF31)</f>
        <v>74.034946236559136</v>
      </c>
    </row>
    <row r="32" spans="1:35" ht="17.100000000000001" customHeight="1" x14ac:dyDescent="0.2">
      <c r="A32" s="13" t="s">
        <v>19</v>
      </c>
      <c r="B32" s="15">
        <f>[28]Dezembro!$E$5</f>
        <v>78.208333333333329</v>
      </c>
      <c r="C32" s="15">
        <f>[28]Dezembro!$E$6</f>
        <v>73.083333333333329</v>
      </c>
      <c r="D32" s="15">
        <f>[28]Dezembro!$E$7</f>
        <v>71.583333333333329</v>
      </c>
      <c r="E32" s="15">
        <f>[28]Dezembro!$E$8</f>
        <v>69.458333333333329</v>
      </c>
      <c r="F32" s="15">
        <f>[28]Dezembro!$E$9</f>
        <v>79</v>
      </c>
      <c r="G32" s="15">
        <f>[28]Dezembro!$E$10</f>
        <v>80.333333333333329</v>
      </c>
      <c r="H32" s="15">
        <f>[28]Dezembro!$E$11</f>
        <v>71.041666666666671</v>
      </c>
      <c r="I32" s="15">
        <f>[28]Dezembro!$E$12</f>
        <v>68</v>
      </c>
      <c r="J32" s="15">
        <f>[28]Dezembro!$E$13</f>
        <v>68.833333333333329</v>
      </c>
      <c r="K32" s="15">
        <f>[28]Dezembro!$E$14</f>
        <v>78.833333333333329</v>
      </c>
      <c r="L32" s="15">
        <f>[28]Dezembro!$E$15</f>
        <v>80.916666666666671</v>
      </c>
      <c r="M32" s="15">
        <f>[28]Dezembro!$E$16</f>
        <v>82.25</v>
      </c>
      <c r="N32" s="15">
        <f>[28]Dezembro!$E$17</f>
        <v>73.583333333333329</v>
      </c>
      <c r="O32" s="15">
        <f>[28]Dezembro!$E$18</f>
        <v>62.416666666666664</v>
      </c>
      <c r="P32" s="15">
        <f>[28]Dezembro!$E$19</f>
        <v>74.208333333333329</v>
      </c>
      <c r="Q32" s="15">
        <f>[28]Dezembro!$E$20</f>
        <v>73.5</v>
      </c>
      <c r="R32" s="15">
        <f>[28]Dezembro!$E$21</f>
        <v>66.125</v>
      </c>
      <c r="S32" s="15">
        <f>[28]Dezembro!$E$22</f>
        <v>58.75</v>
      </c>
      <c r="T32" s="15">
        <f>[28]Dezembro!$E$23</f>
        <v>65</v>
      </c>
      <c r="U32" s="15">
        <f>[28]Dezembro!$E$24</f>
        <v>80.041666666666671</v>
      </c>
      <c r="V32" s="15">
        <f>[28]Dezembro!$E$25</f>
        <v>69.833333333333329</v>
      </c>
      <c r="W32" s="15">
        <f>[28]Dezembro!$E$26</f>
        <v>66.333333333333329</v>
      </c>
      <c r="X32" s="15">
        <f>[28]Dezembro!$E$27</f>
        <v>75.125</v>
      </c>
      <c r="Y32" s="15">
        <f>[28]Dezembro!$E$28</f>
        <v>72.958333333333329</v>
      </c>
      <c r="Z32" s="15">
        <f>[28]Dezembro!$E$29</f>
        <v>70.291666666666671</v>
      </c>
      <c r="AA32" s="15">
        <f>[28]Dezembro!$E$30</f>
        <v>76.541666666666671</v>
      </c>
      <c r="AB32" s="15">
        <f>[28]Dezembro!$E$31</f>
        <v>70.791666666666671</v>
      </c>
      <c r="AC32" s="15">
        <f>[28]Dezembro!$E$32</f>
        <v>76.75</v>
      </c>
      <c r="AD32" s="15">
        <f>[28]Dezembro!$E$33</f>
        <v>74.875</v>
      </c>
      <c r="AE32" s="15">
        <f>[28]Dezembro!$E$34</f>
        <v>85.333333333333329</v>
      </c>
      <c r="AF32" s="15">
        <f>[28]Dezembro!$E$35</f>
        <v>81.333333333333329</v>
      </c>
      <c r="AG32" s="36">
        <f t="shared" si="2"/>
        <v>73.397849462365613</v>
      </c>
    </row>
    <row r="33" spans="1:33" s="5" customFormat="1" ht="17.100000000000001" customHeight="1" thickBot="1" x14ac:dyDescent="0.25">
      <c r="A33" s="64" t="s">
        <v>33</v>
      </c>
      <c r="B33" s="65">
        <f t="shared" ref="B33:AG33" si="4">AVERAGE(B5:B32)</f>
        <v>78.568764568764564</v>
      </c>
      <c r="C33" s="65">
        <f t="shared" si="4"/>
        <v>80.596092503987251</v>
      </c>
      <c r="D33" s="65">
        <f t="shared" si="4"/>
        <v>77.062569676700093</v>
      </c>
      <c r="E33" s="65">
        <f t="shared" si="4"/>
        <v>75.636994346233465</v>
      </c>
      <c r="F33" s="65">
        <f t="shared" si="4"/>
        <v>85.282777777777767</v>
      </c>
      <c r="G33" s="65">
        <f t="shared" si="4"/>
        <v>84.062639751552794</v>
      </c>
      <c r="H33" s="65">
        <f t="shared" si="4"/>
        <v>75.323000000000008</v>
      </c>
      <c r="I33" s="65">
        <f t="shared" si="4"/>
        <v>73.622890696260271</v>
      </c>
      <c r="J33" s="65">
        <f t="shared" si="4"/>
        <v>71.603021978021971</v>
      </c>
      <c r="K33" s="65">
        <f t="shared" si="4"/>
        <v>80.719551282051285</v>
      </c>
      <c r="L33" s="65">
        <f t="shared" si="4"/>
        <v>80.24073299888515</v>
      </c>
      <c r="M33" s="65">
        <f t="shared" si="4"/>
        <v>82.15705128205127</v>
      </c>
      <c r="N33" s="65">
        <f t="shared" si="4"/>
        <v>75.953067765567752</v>
      </c>
      <c r="O33" s="65">
        <f t="shared" si="4"/>
        <v>68.44925213675215</v>
      </c>
      <c r="P33" s="65">
        <f t="shared" si="4"/>
        <v>78.410256410256409</v>
      </c>
      <c r="Q33" s="65">
        <f t="shared" si="4"/>
        <v>74.588220656155443</v>
      </c>
      <c r="R33" s="65">
        <f t="shared" si="4"/>
        <v>70.28365384615384</v>
      </c>
      <c r="S33" s="65">
        <f t="shared" si="4"/>
        <v>65.203525641025649</v>
      </c>
      <c r="T33" s="65">
        <f t="shared" si="4"/>
        <v>73.250320512820508</v>
      </c>
      <c r="U33" s="65">
        <f t="shared" si="4"/>
        <v>82.338141025641022</v>
      </c>
      <c r="V33" s="65">
        <f t="shared" si="4"/>
        <v>76.425366300366306</v>
      </c>
      <c r="W33" s="65">
        <f t="shared" si="4"/>
        <v>72.643589743589743</v>
      </c>
      <c r="X33" s="65">
        <f t="shared" si="4"/>
        <v>69.754000000000005</v>
      </c>
      <c r="Y33" s="65">
        <f t="shared" si="4"/>
        <v>75.031956521739133</v>
      </c>
      <c r="Z33" s="65">
        <f t="shared" si="4"/>
        <v>77.483333333333334</v>
      </c>
      <c r="AA33" s="65">
        <f t="shared" si="4"/>
        <v>77.273333333333341</v>
      </c>
      <c r="AB33" s="65">
        <f t="shared" si="4"/>
        <v>76.918402777777786</v>
      </c>
      <c r="AC33" s="65">
        <f t="shared" si="4"/>
        <v>79.73184974747474</v>
      </c>
      <c r="AD33" s="65">
        <f t="shared" si="4"/>
        <v>82.544577991453011</v>
      </c>
      <c r="AE33" s="65">
        <f t="shared" si="4"/>
        <v>84.792013888888889</v>
      </c>
      <c r="AF33" s="65">
        <f t="shared" si="4"/>
        <v>79.809556159420268</v>
      </c>
      <c r="AG33" s="66">
        <f t="shared" si="4"/>
        <v>77.218739846549497</v>
      </c>
    </row>
    <row r="34" spans="1:33" x14ac:dyDescent="0.2">
      <c r="A34" s="81"/>
      <c r="B34" s="68"/>
      <c r="C34" s="68"/>
      <c r="D34" s="68" t="s">
        <v>64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</row>
    <row r="35" spans="1:33" x14ac:dyDescent="0.2">
      <c r="A35" s="71"/>
      <c r="B35" s="72"/>
      <c r="C35" s="72"/>
      <c r="D35" s="72"/>
      <c r="E35" s="72"/>
      <c r="F35" s="72"/>
      <c r="G35" s="72"/>
      <c r="H35" s="75"/>
      <c r="I35" s="72"/>
      <c r="J35" s="72"/>
      <c r="K35" s="72"/>
      <c r="L35" s="72"/>
      <c r="M35" s="72"/>
      <c r="N35" s="72" t="s">
        <v>52</v>
      </c>
      <c r="O35" s="72"/>
      <c r="P35" s="72"/>
      <c r="Q35" s="72"/>
      <c r="R35" s="72"/>
      <c r="S35" s="72"/>
      <c r="T35" s="72"/>
      <c r="U35" s="72"/>
      <c r="V35" s="72"/>
      <c r="W35" s="72"/>
      <c r="X35" s="72" t="s">
        <v>58</v>
      </c>
      <c r="Y35" s="72"/>
      <c r="Z35" s="72"/>
      <c r="AA35" s="72"/>
      <c r="AB35" s="72"/>
      <c r="AC35" s="72"/>
      <c r="AD35" s="72"/>
      <c r="AE35" s="72"/>
      <c r="AF35" s="72"/>
      <c r="AG35" s="73"/>
    </row>
    <row r="36" spans="1:33" ht="13.5" thickBot="1" x14ac:dyDescent="0.25">
      <c r="A36" s="93"/>
      <c r="B36" s="87"/>
      <c r="C36" s="87" t="s">
        <v>65</v>
      </c>
      <c r="D36" s="87"/>
      <c r="E36" s="87"/>
      <c r="F36" s="87"/>
      <c r="G36" s="87"/>
      <c r="H36" s="77"/>
      <c r="I36" s="77"/>
      <c r="J36" s="77"/>
      <c r="K36" s="78"/>
      <c r="L36" s="78"/>
      <c r="M36" s="78"/>
      <c r="N36" s="78" t="s">
        <v>53</v>
      </c>
      <c r="O36" s="78"/>
      <c r="P36" s="78"/>
      <c r="Q36" s="78"/>
      <c r="R36" s="77"/>
      <c r="S36" s="77"/>
      <c r="T36" s="77"/>
      <c r="U36" s="77"/>
      <c r="V36" s="77"/>
      <c r="W36" s="77"/>
      <c r="X36" s="78" t="s">
        <v>59</v>
      </c>
      <c r="Y36" s="78"/>
      <c r="Z36" s="78"/>
      <c r="AA36" s="78"/>
      <c r="AB36" s="77"/>
      <c r="AC36" s="77"/>
      <c r="AD36" s="77"/>
      <c r="AE36" s="77"/>
      <c r="AF36" s="77"/>
      <c r="AG36" s="79"/>
    </row>
    <row r="39" spans="1:33" x14ac:dyDescent="0.2">
      <c r="L39" s="2" t="s">
        <v>51</v>
      </c>
      <c r="U39" s="2" t="s">
        <v>51</v>
      </c>
    </row>
    <row r="40" spans="1:33" x14ac:dyDescent="0.2">
      <c r="H40" s="2" t="s">
        <v>51</v>
      </c>
    </row>
    <row r="48" spans="1:33" x14ac:dyDescent="0.2">
      <c r="J48" s="2" t="s">
        <v>51</v>
      </c>
    </row>
  </sheetData>
  <sheetProtection password="C6EC" sheet="1" objects="1" scenarios="1"/>
  <mergeCells count="34"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opLeftCell="A16" zoomScale="90" zoomScaleNormal="90" workbookViewId="0">
      <selection activeCell="AJ21" sqref="AJ21"/>
    </sheetView>
  </sheetViews>
  <sheetFormatPr defaultRowHeight="12.75" x14ac:dyDescent="0.2"/>
  <cols>
    <col min="1" max="1" width="19.14062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5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7"/>
    </row>
    <row r="3" spans="1:35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40</v>
      </c>
      <c r="AH3" s="39" t="s">
        <v>39</v>
      </c>
      <c r="AI3" s="8"/>
    </row>
    <row r="4" spans="1:35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  <c r="AH4" s="39" t="s">
        <v>38</v>
      </c>
      <c r="AI4" s="8"/>
    </row>
    <row r="5" spans="1:35" s="5" customFormat="1" ht="20.100000000000001" customHeight="1" x14ac:dyDescent="0.2">
      <c r="A5" s="13" t="s">
        <v>46</v>
      </c>
      <c r="B5" s="14">
        <f>[1]Dezembro!$F$5</f>
        <v>100</v>
      </c>
      <c r="C5" s="14">
        <f>[1]Dezembro!$F$6</f>
        <v>100</v>
      </c>
      <c r="D5" s="14">
        <f>[1]Dezembro!$F$7</f>
        <v>100</v>
      </c>
      <c r="E5" s="14">
        <f>[1]Dezembro!$F$8</f>
        <v>97</v>
      </c>
      <c r="F5" s="14">
        <f>[1]Dezembro!$F$9</f>
        <v>100</v>
      </c>
      <c r="G5" s="14">
        <f>[1]Dezembro!$F$10</f>
        <v>100</v>
      </c>
      <c r="H5" s="14">
        <f>[1]Dezembro!$F$11</f>
        <v>100</v>
      </c>
      <c r="I5" s="14">
        <f>[1]Dezembro!$F$12</f>
        <v>99</v>
      </c>
      <c r="J5" s="14">
        <f>[1]Dezembro!$F$13</f>
        <v>95</v>
      </c>
      <c r="K5" s="14">
        <f>[1]Dezembro!$F$14</f>
        <v>100</v>
      </c>
      <c r="L5" s="14">
        <f>[1]Dezembro!$F$15</f>
        <v>100</v>
      </c>
      <c r="M5" s="14">
        <f>[1]Dezembro!$F$16</f>
        <v>100</v>
      </c>
      <c r="N5" s="14">
        <f>[1]Dezembro!$F$17</f>
        <v>100</v>
      </c>
      <c r="O5" s="14">
        <f>[1]Dezembro!$F$18</f>
        <v>100</v>
      </c>
      <c r="P5" s="14">
        <f>[1]Dezembro!$F$19</f>
        <v>100</v>
      </c>
      <c r="Q5" s="14">
        <f>[1]Dezembro!$F$20</f>
        <v>100</v>
      </c>
      <c r="R5" s="14">
        <f>[1]Dezembro!$F$21</f>
        <v>100</v>
      </c>
      <c r="S5" s="14">
        <f>[1]Dezembro!$F$22</f>
        <v>100</v>
      </c>
      <c r="T5" s="14">
        <f>[1]Dezembro!$F$23</f>
        <v>99</v>
      </c>
      <c r="U5" s="14">
        <f>[1]Dezembro!$F$24</f>
        <v>99</v>
      </c>
      <c r="V5" s="14">
        <f>[1]Dezembro!$F$25</f>
        <v>100</v>
      </c>
      <c r="W5" s="14">
        <f>[1]Dezembro!$F$26</f>
        <v>100</v>
      </c>
      <c r="X5" s="14">
        <f>[1]Dezembro!$F$27</f>
        <v>99</v>
      </c>
      <c r="Y5" s="14">
        <f>[1]Dezembro!$F$28</f>
        <v>98</v>
      </c>
      <c r="Z5" s="14">
        <f>[1]Dezembro!$F$29</f>
        <v>100</v>
      </c>
      <c r="AA5" s="14">
        <f>[1]Dezembro!$F$30</f>
        <v>100</v>
      </c>
      <c r="AB5" s="14">
        <f>[1]Dezembro!$F$31</f>
        <v>100</v>
      </c>
      <c r="AC5" s="14">
        <f>[1]Dezembro!$F$32</f>
        <v>83</v>
      </c>
      <c r="AD5" s="14">
        <f>[1]Dezembro!$F$33</f>
        <v>100</v>
      </c>
      <c r="AE5" s="14">
        <f>[1]Dezembro!$F$34</f>
        <v>97</v>
      </c>
      <c r="AF5" s="14">
        <f>[1]Dezembro!$F$35</f>
        <v>100</v>
      </c>
      <c r="AG5" s="35">
        <f>MAX(B5:AF5)</f>
        <v>100</v>
      </c>
      <c r="AH5" s="40">
        <f>AVERAGE(B5:AF5)</f>
        <v>98.903225806451616</v>
      </c>
      <c r="AI5" s="8"/>
    </row>
    <row r="6" spans="1:35" ht="17.100000000000001" customHeight="1" x14ac:dyDescent="0.2">
      <c r="A6" s="13" t="s">
        <v>0</v>
      </c>
      <c r="B6" s="15">
        <f>[2]Dezembro!$F$5</f>
        <v>97</v>
      </c>
      <c r="C6" s="15">
        <f>[2]Dezembro!$F$6</f>
        <v>97</v>
      </c>
      <c r="D6" s="15" t="str">
        <f>[2]Dezembro!$F$7</f>
        <v>*</v>
      </c>
      <c r="E6" s="15" t="str">
        <f>[2]Dezembro!$F$8</f>
        <v>*</v>
      </c>
      <c r="F6" s="15" t="str">
        <f>[2]Dezembro!$F$9</f>
        <v>*</v>
      </c>
      <c r="G6" s="15" t="str">
        <f>[2]Dezembro!$F$10</f>
        <v>*</v>
      </c>
      <c r="H6" s="15" t="str">
        <f>[2]Dezembro!$F$11</f>
        <v>*</v>
      </c>
      <c r="I6" s="15" t="str">
        <f>[2]Dezembro!$F$12</f>
        <v>*</v>
      </c>
      <c r="J6" s="15" t="str">
        <f>[2]Dezembro!$F$13</f>
        <v>*</v>
      </c>
      <c r="K6" s="15" t="str">
        <f>[2]Dezembro!$F$14</f>
        <v>*</v>
      </c>
      <c r="L6" s="15" t="str">
        <f>[2]Dezembro!$F$15</f>
        <v>*</v>
      </c>
      <c r="M6" s="15" t="str">
        <f>[2]Dezembro!$F$16</f>
        <v>*</v>
      </c>
      <c r="N6" s="15" t="str">
        <f>[2]Dezembro!$F$17</f>
        <v>*</v>
      </c>
      <c r="O6" s="15" t="str">
        <f>[2]Dezembro!$F$18</f>
        <v>*</v>
      </c>
      <c r="P6" s="15" t="str">
        <f>[2]Dezembro!$F$19</f>
        <v>*</v>
      </c>
      <c r="Q6" s="15" t="str">
        <f>[2]Dezembro!$F$20</f>
        <v>*</v>
      </c>
      <c r="R6" s="15" t="str">
        <f>[2]Dezembro!$F$21</f>
        <v>*</v>
      </c>
      <c r="S6" s="15" t="str">
        <f>[2]Dezembro!$F$22</f>
        <v>*</v>
      </c>
      <c r="T6" s="15" t="str">
        <f>[2]Dezembro!$F$23</f>
        <v>*</v>
      </c>
      <c r="U6" s="15" t="str">
        <f>[2]Dezembro!$F$24</f>
        <v>*</v>
      </c>
      <c r="V6" s="15" t="str">
        <f>[2]Dezembro!$F$25</f>
        <v>*</v>
      </c>
      <c r="W6" s="15" t="str">
        <f>[2]Dezembro!$F$26</f>
        <v>*</v>
      </c>
      <c r="X6" s="15" t="str">
        <f>[2]Dezembro!$F$27</f>
        <v>*</v>
      </c>
      <c r="Y6" s="15" t="str">
        <f>[2]Dezembro!$F$28</f>
        <v>*</v>
      </c>
      <c r="Z6" s="15" t="str">
        <f>[2]Dezembro!$F$29</f>
        <v>*</v>
      </c>
      <c r="AA6" s="15" t="str">
        <f>[2]Dezembro!$F$30</f>
        <v>*</v>
      </c>
      <c r="AB6" s="15" t="str">
        <f>[2]Dezembro!$F$31</f>
        <v>*</v>
      </c>
      <c r="AC6" s="15" t="str">
        <f>[2]Dezembro!$F$32</f>
        <v>*</v>
      </c>
      <c r="AD6" s="15" t="str">
        <f>[2]Dezembro!$F$33</f>
        <v>*</v>
      </c>
      <c r="AE6" s="15" t="str">
        <f>[2]Dezembro!$F$34</f>
        <v>*</v>
      </c>
      <c r="AF6" s="15" t="str">
        <f>[2]Dezembro!$F$35</f>
        <v>*</v>
      </c>
      <c r="AG6" s="36">
        <f>MAX(B6:AF6)</f>
        <v>97</v>
      </c>
      <c r="AH6" s="38">
        <f t="shared" ref="AH6:AH16" si="1">AVERAGE(B6:AF6)</f>
        <v>97</v>
      </c>
    </row>
    <row r="7" spans="1:35" ht="17.100000000000001" customHeight="1" x14ac:dyDescent="0.2">
      <c r="A7" s="13" t="s">
        <v>1</v>
      </c>
      <c r="B7" s="15">
        <f>[3]Dezembro!$F$5</f>
        <v>95</v>
      </c>
      <c r="C7" s="15">
        <f>[3]Dezembro!$F$6</f>
        <v>93</v>
      </c>
      <c r="D7" s="15">
        <f>[3]Dezembro!$F$7</f>
        <v>92</v>
      </c>
      <c r="E7" s="15">
        <f>[3]Dezembro!$F$8</f>
        <v>93</v>
      </c>
      <c r="F7" s="15">
        <f>[3]Dezembro!$F$9</f>
        <v>94</v>
      </c>
      <c r="G7" s="15">
        <f>[3]Dezembro!$F$10</f>
        <v>95</v>
      </c>
      <c r="H7" s="15">
        <f>[3]Dezembro!$F$11</f>
        <v>95</v>
      </c>
      <c r="I7" s="15">
        <f>[3]Dezembro!$F$12</f>
        <v>96</v>
      </c>
      <c r="J7" s="15">
        <f>[3]Dezembro!$F$13</f>
        <v>88</v>
      </c>
      <c r="K7" s="15">
        <f>[3]Dezembro!$F$14</f>
        <v>92</v>
      </c>
      <c r="L7" s="15">
        <f>[3]Dezembro!$F$15</f>
        <v>94</v>
      </c>
      <c r="M7" s="15">
        <f>[3]Dezembro!$F$16</f>
        <v>95</v>
      </c>
      <c r="N7" s="15">
        <f>[3]Dezembro!$F$17</f>
        <v>96</v>
      </c>
      <c r="O7" s="15">
        <f>[3]Dezembro!$F$18</f>
        <v>85</v>
      </c>
      <c r="P7" s="15">
        <f>[3]Dezembro!$F$19</f>
        <v>94</v>
      </c>
      <c r="Q7" s="15">
        <f>[3]Dezembro!$F$20</f>
        <v>95</v>
      </c>
      <c r="R7" s="15">
        <f>[3]Dezembro!$F$21</f>
        <v>94</v>
      </c>
      <c r="S7" s="15">
        <f>[3]Dezembro!$F$22</f>
        <v>84</v>
      </c>
      <c r="T7" s="15">
        <f>[3]Dezembro!$F$23</f>
        <v>95</v>
      </c>
      <c r="U7" s="15">
        <f>[3]Dezembro!$F$24</f>
        <v>95</v>
      </c>
      <c r="V7" s="15">
        <f>[3]Dezembro!$F$25</f>
        <v>95</v>
      </c>
      <c r="W7" s="15">
        <f>[3]Dezembro!$F$26</f>
        <v>94</v>
      </c>
      <c r="X7" s="15">
        <f>[3]Dezembro!$F$27</f>
        <v>82</v>
      </c>
      <c r="Y7" s="15">
        <f>[3]Dezembro!$F$28</f>
        <v>90</v>
      </c>
      <c r="Z7" s="15">
        <f>[3]Dezembro!$F$29</f>
        <v>94</v>
      </c>
      <c r="AA7" s="15">
        <f>[3]Dezembro!$F$30</f>
        <v>94</v>
      </c>
      <c r="AB7" s="15">
        <f>[3]Dezembro!$F$31</f>
        <v>92</v>
      </c>
      <c r="AC7" s="15">
        <f>[3]Dezembro!$F$32</f>
        <v>92</v>
      </c>
      <c r="AD7" s="15">
        <f>[3]Dezembro!$F$33</f>
        <v>89</v>
      </c>
      <c r="AE7" s="15">
        <f>[3]Dezembro!$F$34</f>
        <v>95</v>
      </c>
      <c r="AF7" s="15">
        <f>[3]Dezembro!$F$35</f>
        <v>95</v>
      </c>
      <c r="AG7" s="36">
        <f>MAX(B7:AF7)</f>
        <v>96</v>
      </c>
      <c r="AH7" s="38">
        <f t="shared" si="1"/>
        <v>92.645161290322577</v>
      </c>
    </row>
    <row r="8" spans="1:35" ht="17.100000000000001" customHeight="1" x14ac:dyDescent="0.2">
      <c r="A8" s="13" t="s">
        <v>54</v>
      </c>
      <c r="B8" s="15">
        <f>[4]Dezembro!$F$5</f>
        <v>100</v>
      </c>
      <c r="C8" s="15">
        <f>[4]Dezembro!$F$6</f>
        <v>100</v>
      </c>
      <c r="D8" s="15">
        <f>[4]Dezembro!$F$7</f>
        <v>100</v>
      </c>
      <c r="E8" s="15">
        <f>[4]Dezembro!$F$8</f>
        <v>100</v>
      </c>
      <c r="F8" s="15">
        <f>[4]Dezembro!$F$9</f>
        <v>100</v>
      </c>
      <c r="G8" s="15">
        <f>[4]Dezembro!$F$10</f>
        <v>100</v>
      </c>
      <c r="H8" s="15">
        <f>[4]Dezembro!$F$11</f>
        <v>96</v>
      </c>
      <c r="I8" s="15">
        <f>[4]Dezembro!$F$12</f>
        <v>100</v>
      </c>
      <c r="J8" s="15">
        <f>[4]Dezembro!$F$13</f>
        <v>74</v>
      </c>
      <c r="K8" s="15">
        <f>[4]Dezembro!$F$14</f>
        <v>100</v>
      </c>
      <c r="L8" s="15">
        <f>[4]Dezembro!$F$15</f>
        <v>100</v>
      </c>
      <c r="M8" s="15">
        <f>[4]Dezembro!$F$16</f>
        <v>100</v>
      </c>
      <c r="N8" s="15">
        <f>[4]Dezembro!$F$17</f>
        <v>100</v>
      </c>
      <c r="O8" s="15">
        <f>[4]Dezembro!$F$18</f>
        <v>100</v>
      </c>
      <c r="P8" s="15">
        <f>[4]Dezembro!$F$19</f>
        <v>100</v>
      </c>
      <c r="Q8" s="15">
        <f>[4]Dezembro!$F$20</f>
        <v>100</v>
      </c>
      <c r="R8" s="15">
        <f>[4]Dezembro!$F$21</f>
        <v>73</v>
      </c>
      <c r="S8" s="15">
        <f>[4]Dezembro!$F$22</f>
        <v>57</v>
      </c>
      <c r="T8" s="15">
        <f>[4]Dezembro!$F$23</f>
        <v>78</v>
      </c>
      <c r="U8" s="15">
        <f>[4]Dezembro!$F$24</f>
        <v>100</v>
      </c>
      <c r="V8" s="15">
        <f>[4]Dezembro!$F$25</f>
        <v>77</v>
      </c>
      <c r="W8" s="15">
        <f>[4]Dezembro!$F$26</f>
        <v>70</v>
      </c>
      <c r="X8" s="15">
        <f>[4]Dezembro!$F$27</f>
        <v>71</v>
      </c>
      <c r="Y8" s="15">
        <f>[4]Dezembro!$F$28</f>
        <v>95</v>
      </c>
      <c r="Z8" s="15">
        <f>[4]Dezembro!$F$29</f>
        <v>100</v>
      </c>
      <c r="AA8" s="15">
        <f>[4]Dezembro!$F$30</f>
        <v>100</v>
      </c>
      <c r="AB8" s="15" t="str">
        <f>[4]Dezembro!$F$31</f>
        <v>*</v>
      </c>
      <c r="AC8" s="15" t="str">
        <f>[4]Dezembro!$F$32</f>
        <v>*</v>
      </c>
      <c r="AD8" s="15" t="str">
        <f>[4]Dezembro!$F$33</f>
        <v>*</v>
      </c>
      <c r="AE8" s="15" t="str">
        <f>[4]Dezembro!$F$34</f>
        <v>*</v>
      </c>
      <c r="AF8" s="15" t="str">
        <f>[4]Dezembro!$F$35</f>
        <v>*</v>
      </c>
      <c r="AG8" s="36">
        <f>MAX(B8:AF8)</f>
        <v>100</v>
      </c>
      <c r="AH8" s="38">
        <f t="shared" ref="AH8" si="2">AVERAGE(B8:AF8)</f>
        <v>91.961538461538467</v>
      </c>
    </row>
    <row r="9" spans="1:35" ht="17.100000000000001" customHeight="1" x14ac:dyDescent="0.2">
      <c r="A9" s="13" t="s">
        <v>47</v>
      </c>
      <c r="B9" s="15">
        <f>[5]Dezembro!$F$5</f>
        <v>95</v>
      </c>
      <c r="C9" s="15">
        <f>[5]Dezembro!$F$6</f>
        <v>94</v>
      </c>
      <c r="D9" s="15">
        <f>[5]Dezembro!$F$7</f>
        <v>95</v>
      </c>
      <c r="E9" s="15">
        <f>[5]Dezembro!$F$8</f>
        <v>88</v>
      </c>
      <c r="F9" s="15">
        <f>[5]Dezembro!$F$9</f>
        <v>95</v>
      </c>
      <c r="G9" s="15">
        <f>[5]Dezembro!$F$10</f>
        <v>96</v>
      </c>
      <c r="H9" s="15">
        <f>[5]Dezembro!$F$11</f>
        <v>96</v>
      </c>
      <c r="I9" s="15">
        <f>[5]Dezembro!$F$12</f>
        <v>96</v>
      </c>
      <c r="J9" s="15">
        <f>[5]Dezembro!$F$13</f>
        <v>85</v>
      </c>
      <c r="K9" s="15">
        <f>[5]Dezembro!$F$14</f>
        <v>95</v>
      </c>
      <c r="L9" s="15">
        <f>[5]Dezembro!$F$15</f>
        <v>95</v>
      </c>
      <c r="M9" s="15">
        <f>[5]Dezembro!$F$16</f>
        <v>94</v>
      </c>
      <c r="N9" s="15">
        <f>[5]Dezembro!$F$17</f>
        <v>86</v>
      </c>
      <c r="O9" s="15">
        <f>[5]Dezembro!$F$18</f>
        <v>79</v>
      </c>
      <c r="P9" s="15">
        <f>[5]Dezembro!$F$19</f>
        <v>94</v>
      </c>
      <c r="Q9" s="15">
        <f>[5]Dezembro!$F$20</f>
        <v>95</v>
      </c>
      <c r="R9" s="15">
        <f>[5]Dezembro!$F$21</f>
        <v>90</v>
      </c>
      <c r="S9" s="15">
        <f>[5]Dezembro!$F$22</f>
        <v>83</v>
      </c>
      <c r="T9" s="15">
        <f>[5]Dezembro!$F$23</f>
        <v>94</v>
      </c>
      <c r="U9" s="15">
        <f>[5]Dezembro!$F$24</f>
        <v>94</v>
      </c>
      <c r="V9" s="15">
        <f>[5]Dezembro!$F$25</f>
        <v>94</v>
      </c>
      <c r="W9" s="15">
        <f>[5]Dezembro!$F$26</f>
        <v>89</v>
      </c>
      <c r="X9" s="15">
        <f>[5]Dezembro!$F$27</f>
        <v>84</v>
      </c>
      <c r="Y9" s="15">
        <f>[5]Dezembro!$F$28</f>
        <v>94</v>
      </c>
      <c r="Z9" s="15">
        <f>[5]Dezembro!$F$29</f>
        <v>95</v>
      </c>
      <c r="AA9" s="15">
        <f>[5]Dezembro!$F$30</f>
        <v>93</v>
      </c>
      <c r="AB9" s="15">
        <f>[5]Dezembro!$F$31</f>
        <v>92</v>
      </c>
      <c r="AC9" s="15">
        <f>[5]Dezembro!$F$32</f>
        <v>92</v>
      </c>
      <c r="AD9" s="15">
        <f>[5]Dezembro!$F$33</f>
        <v>91</v>
      </c>
      <c r="AE9" s="15">
        <f>[5]Dezembro!$F$34</f>
        <v>86</v>
      </c>
      <c r="AF9" s="15">
        <f>[5]Dezembro!$F$35</f>
        <v>87</v>
      </c>
      <c r="AG9" s="36">
        <f>MAX(B9:AF9)</f>
        <v>96</v>
      </c>
      <c r="AH9" s="38">
        <f t="shared" ref="AH9" si="3">AVERAGE(B9:AF9)</f>
        <v>91.483870967741936</v>
      </c>
    </row>
    <row r="10" spans="1:35" ht="17.100000000000001" customHeight="1" x14ac:dyDescent="0.2">
      <c r="A10" s="13" t="s">
        <v>2</v>
      </c>
      <c r="B10" s="15">
        <f>[6]Dezembro!$F$5</f>
        <v>92</v>
      </c>
      <c r="C10" s="15">
        <f>[6]Dezembro!$F$6</f>
        <v>88</v>
      </c>
      <c r="D10" s="15">
        <f>[6]Dezembro!$F$7</f>
        <v>91</v>
      </c>
      <c r="E10" s="15">
        <f>[6]Dezembro!$F$8</f>
        <v>93</v>
      </c>
      <c r="F10" s="15">
        <f>[6]Dezembro!$F$9</f>
        <v>94</v>
      </c>
      <c r="G10" s="15">
        <f>[6]Dezembro!$F$10</f>
        <v>95</v>
      </c>
      <c r="H10" s="15">
        <f>[6]Dezembro!$F$11</f>
        <v>95</v>
      </c>
      <c r="I10" s="15">
        <f>[6]Dezembro!$F$12</f>
        <v>90</v>
      </c>
      <c r="J10" s="15">
        <f>[6]Dezembro!$F$13</f>
        <v>79</v>
      </c>
      <c r="K10" s="15">
        <f>[6]Dezembro!$F$14</f>
        <v>86</v>
      </c>
      <c r="L10" s="15">
        <f>[6]Dezembro!$F$15</f>
        <v>92</v>
      </c>
      <c r="M10" s="15">
        <f>[6]Dezembro!$F$16</f>
        <v>93</v>
      </c>
      <c r="N10" s="15">
        <f>[6]Dezembro!$F$17</f>
        <v>78</v>
      </c>
      <c r="O10" s="15">
        <f>[6]Dezembro!$F$18</f>
        <v>87</v>
      </c>
      <c r="P10" s="15">
        <f>[6]Dezembro!$F$19</f>
        <v>82</v>
      </c>
      <c r="Q10" s="15">
        <f>[6]Dezembro!$F$20</f>
        <v>89</v>
      </c>
      <c r="R10" s="15">
        <f>[6]Dezembro!$F$21</f>
        <v>88</v>
      </c>
      <c r="S10" s="15">
        <f>[6]Dezembro!$F$22</f>
        <v>94</v>
      </c>
      <c r="T10" s="15">
        <f>[6]Dezembro!$F$23</f>
        <v>90</v>
      </c>
      <c r="U10" s="15">
        <f>[6]Dezembro!$F$24</f>
        <v>93</v>
      </c>
      <c r="V10" s="15">
        <f>[6]Dezembro!$F$25</f>
        <v>90</v>
      </c>
      <c r="W10" s="15">
        <f>[6]Dezembro!$F$26</f>
        <v>92</v>
      </c>
      <c r="X10" s="15">
        <f>[6]Dezembro!$F$27</f>
        <v>81</v>
      </c>
      <c r="Y10" s="15">
        <f>[6]Dezembro!$F$29</f>
        <v>94</v>
      </c>
      <c r="Z10" s="15">
        <f>[6]Dezembro!$F$29</f>
        <v>94</v>
      </c>
      <c r="AA10" s="15">
        <f>[6]Dezembro!$F$30</f>
        <v>94</v>
      </c>
      <c r="AB10" s="15">
        <f>[6]Dezembro!$F$31</f>
        <v>91</v>
      </c>
      <c r="AC10" s="15">
        <f>[6]Dezembro!$F$32</f>
        <v>93</v>
      </c>
      <c r="AD10" s="15">
        <f>[6]Dezembro!$F$33</f>
        <v>90</v>
      </c>
      <c r="AE10" s="15">
        <f>[6]Dezembro!$F$34</f>
        <v>95</v>
      </c>
      <c r="AF10" s="15">
        <f>[6]Dezembro!$F$35</f>
        <v>90</v>
      </c>
      <c r="AG10" s="36">
        <f t="shared" ref="AG10:AG16" si="4">MAX(B10:AF10)</f>
        <v>95</v>
      </c>
      <c r="AH10" s="38">
        <f>AVERAGE(B10:AF10)</f>
        <v>90.096774193548384</v>
      </c>
    </row>
    <row r="11" spans="1:35" ht="17.100000000000001" customHeight="1" x14ac:dyDescent="0.2">
      <c r="A11" s="13" t="s">
        <v>3</v>
      </c>
      <c r="B11" s="15">
        <f>[7]Dezembro!$F$5</f>
        <v>97</v>
      </c>
      <c r="C11" s="15">
        <f>[7]Dezembro!$F$6</f>
        <v>95</v>
      </c>
      <c r="D11" s="15">
        <f>[7]Dezembro!$F$7</f>
        <v>97</v>
      </c>
      <c r="E11" s="15">
        <f>[7]Dezembro!$F$8</f>
        <v>97</v>
      </c>
      <c r="F11" s="15">
        <f>[7]Dezembro!$F$9</f>
        <v>94</v>
      </c>
      <c r="G11" s="15">
        <f>[7]Dezembro!$F$10</f>
        <v>96</v>
      </c>
      <c r="H11" s="15">
        <f>[7]Dezembro!$F$11</f>
        <v>97</v>
      </c>
      <c r="I11" s="15">
        <f>[7]Dezembro!$F$12</f>
        <v>97</v>
      </c>
      <c r="J11" s="15">
        <f>[7]Dezembro!$F$13</f>
        <v>96</v>
      </c>
      <c r="K11" s="15">
        <f>[7]Dezembro!$F$14</f>
        <v>97</v>
      </c>
      <c r="L11" s="15">
        <f>[7]Dezembro!$F$15</f>
        <v>95</v>
      </c>
      <c r="M11" s="15">
        <f>[7]Dezembro!$F$16</f>
        <v>97</v>
      </c>
      <c r="N11" s="15">
        <f>[7]Dezembro!$F$17</f>
        <v>97</v>
      </c>
      <c r="O11" s="15">
        <f>[7]Dezembro!$F$18</f>
        <v>97</v>
      </c>
      <c r="P11" s="15">
        <f>[7]Dezembro!$F$19</f>
        <v>93</v>
      </c>
      <c r="Q11" s="15">
        <f>[7]Dezembro!$F$20</f>
        <v>98</v>
      </c>
      <c r="R11" s="15">
        <f>[7]Dezembro!$F$21</f>
        <v>98</v>
      </c>
      <c r="S11" s="15">
        <f>[7]Dezembro!$F$22</f>
        <v>97</v>
      </c>
      <c r="T11" s="15">
        <f>[7]Dezembro!$F$23</f>
        <v>96</v>
      </c>
      <c r="U11" s="15">
        <f>[7]Dezembro!$F$24</f>
        <v>98</v>
      </c>
      <c r="V11" s="15">
        <f>[7]Dezembro!$F$25</f>
        <v>97</v>
      </c>
      <c r="W11" s="15">
        <f>[7]Dezembro!$F$26</f>
        <v>96</v>
      </c>
      <c r="X11" s="15">
        <f>[7]Dezembro!$F$27</f>
        <v>88</v>
      </c>
      <c r="Y11" s="15">
        <f>[7]Dezembro!$F$28</f>
        <v>96</v>
      </c>
      <c r="Z11" s="15">
        <f>[7]Dezembro!$F$29</f>
        <v>90</v>
      </c>
      <c r="AA11" s="15">
        <f>[7]Dezembro!$F$30</f>
        <v>89</v>
      </c>
      <c r="AB11" s="15">
        <f>[7]Dezembro!$F$31</f>
        <v>95</v>
      </c>
      <c r="AC11" s="15">
        <f>[7]Dezembro!$F$32</f>
        <v>98</v>
      </c>
      <c r="AD11" s="15">
        <f>[7]Dezembro!$F$33</f>
        <v>93</v>
      </c>
      <c r="AE11" s="15">
        <f>[7]Dezembro!$F$34</f>
        <v>97</v>
      </c>
      <c r="AF11" s="15">
        <f>[7]Dezembro!$F$35</f>
        <v>96</v>
      </c>
      <c r="AG11" s="36">
        <f t="shared" si="4"/>
        <v>98</v>
      </c>
      <c r="AH11" s="38">
        <f>AVERAGE(B11:AF11)</f>
        <v>95.612903225806448</v>
      </c>
    </row>
    <row r="12" spans="1:35" ht="17.100000000000001" customHeight="1" x14ac:dyDescent="0.2">
      <c r="A12" s="13" t="s">
        <v>4</v>
      </c>
      <c r="B12" s="15">
        <f>[8]Dezembro!$F$5</f>
        <v>95</v>
      </c>
      <c r="C12" s="15">
        <f>[8]Dezembro!$F$6</f>
        <v>95</v>
      </c>
      <c r="D12" s="15">
        <f>[8]Dezembro!$F$7</f>
        <v>94</v>
      </c>
      <c r="E12" s="15">
        <f>[8]Dezembro!$F$8</f>
        <v>89</v>
      </c>
      <c r="F12" s="15">
        <f>[8]Dezembro!$F$9</f>
        <v>94</v>
      </c>
      <c r="G12" s="15">
        <f>[8]Dezembro!$F$10</f>
        <v>94</v>
      </c>
      <c r="H12" s="15">
        <f>[8]Dezembro!$F$11</f>
        <v>94</v>
      </c>
      <c r="I12" s="15">
        <f>[8]Dezembro!$F$12</f>
        <v>93</v>
      </c>
      <c r="J12" s="15">
        <f>[8]Dezembro!$F$13</f>
        <v>92</v>
      </c>
      <c r="K12" s="15">
        <f>[8]Dezembro!$F$14</f>
        <v>94</v>
      </c>
      <c r="L12" s="15">
        <f>[8]Dezembro!$F$15</f>
        <v>94</v>
      </c>
      <c r="M12" s="15">
        <f>[8]Dezembro!$F$16</f>
        <v>95</v>
      </c>
      <c r="N12" s="15">
        <f>[8]Dezembro!$F$17</f>
        <v>94</v>
      </c>
      <c r="O12" s="15">
        <f>[8]Dezembro!$F$18</f>
        <v>89</v>
      </c>
      <c r="P12" s="15">
        <f>[8]Dezembro!$F$19</f>
        <v>93</v>
      </c>
      <c r="Q12" s="15">
        <f>[8]Dezembro!$F$20</f>
        <v>94</v>
      </c>
      <c r="R12" s="15">
        <f>[8]Dezembro!$F$21</f>
        <v>91</v>
      </c>
      <c r="S12" s="15">
        <f>[8]Dezembro!$F$22</f>
        <v>82</v>
      </c>
      <c r="T12" s="15">
        <f>[8]Dezembro!$F$23</f>
        <v>88</v>
      </c>
      <c r="U12" s="15">
        <f>[8]Dezembro!$F$24</f>
        <v>94</v>
      </c>
      <c r="V12" s="15">
        <f>[8]Dezembro!$F$25</f>
        <v>94</v>
      </c>
      <c r="W12" s="15">
        <f>[8]Dezembro!$F$26</f>
        <v>92</v>
      </c>
      <c r="X12" s="15">
        <f>[8]Dezembro!$F$27</f>
        <v>88</v>
      </c>
      <c r="Y12" s="15">
        <f>[8]Dezembro!$F$28</f>
        <v>87</v>
      </c>
      <c r="Z12" s="15">
        <f>[8]Dezembro!$F$29</f>
        <v>93</v>
      </c>
      <c r="AA12" s="15">
        <f>[8]Dezembro!$F$30</f>
        <v>95</v>
      </c>
      <c r="AB12" s="15">
        <f>[8]Dezembro!$F$31</f>
        <v>91</v>
      </c>
      <c r="AC12" s="15">
        <f>[8]Dezembro!$F$32</f>
        <v>93</v>
      </c>
      <c r="AD12" s="15">
        <f>[8]Dezembro!$F$33</f>
        <v>95</v>
      </c>
      <c r="AE12" s="15">
        <f>[8]Dezembro!$F$34</f>
        <v>94</v>
      </c>
      <c r="AF12" s="15">
        <f>[8]Dezembro!$F$35</f>
        <v>95</v>
      </c>
      <c r="AG12" s="36">
        <f>MAX(B12:AF12)</f>
        <v>95</v>
      </c>
      <c r="AH12" s="38">
        <f t="shared" si="1"/>
        <v>92.41935483870968</v>
      </c>
    </row>
    <row r="13" spans="1:35" ht="17.100000000000001" customHeight="1" x14ac:dyDescent="0.2">
      <c r="A13" s="13" t="s">
        <v>5</v>
      </c>
      <c r="B13" s="17">
        <f>[9]Dezembro!$F$5</f>
        <v>93</v>
      </c>
      <c r="C13" s="17">
        <f>[9]Dezembro!$F$6</f>
        <v>85</v>
      </c>
      <c r="D13" s="17">
        <f>[9]Dezembro!$F$7</f>
        <v>88</v>
      </c>
      <c r="E13" s="17">
        <f>[9]Dezembro!$F$8</f>
        <v>78</v>
      </c>
      <c r="F13" s="17">
        <f>[9]Dezembro!$F$9</f>
        <v>93</v>
      </c>
      <c r="G13" s="17">
        <f>[9]Dezembro!$F$10</f>
        <v>93</v>
      </c>
      <c r="H13" s="17">
        <f>[9]Dezembro!$F$11</f>
        <v>92</v>
      </c>
      <c r="I13" s="17">
        <f>[9]Dezembro!$F$12</f>
        <v>93</v>
      </c>
      <c r="J13" s="17">
        <f>[9]Dezembro!$F$13</f>
        <v>85</v>
      </c>
      <c r="K13" s="17">
        <f>[9]Dezembro!$F$14</f>
        <v>83</v>
      </c>
      <c r="L13" s="17">
        <f>[9]Dezembro!$F$15</f>
        <v>92</v>
      </c>
      <c r="M13" s="17">
        <f>[9]Dezembro!$F$16</f>
        <v>85</v>
      </c>
      <c r="N13" s="17">
        <f>[9]Dezembro!$F$17</f>
        <v>82</v>
      </c>
      <c r="O13" s="17">
        <f>[9]Dezembro!$F$18</f>
        <v>79</v>
      </c>
      <c r="P13" s="17">
        <f>[9]Dezembro!$F$19</f>
        <v>83</v>
      </c>
      <c r="Q13" s="17">
        <f>[9]Dezembro!$F$20</f>
        <v>90</v>
      </c>
      <c r="R13" s="17">
        <f>[9]Dezembro!$F$21</f>
        <v>88</v>
      </c>
      <c r="S13" s="17">
        <f>[9]Dezembro!$F$22</f>
        <v>82</v>
      </c>
      <c r="T13" s="17">
        <f>[9]Dezembro!$F$23</f>
        <v>79</v>
      </c>
      <c r="U13" s="17">
        <f>[9]Dezembro!$F$24</f>
        <v>88</v>
      </c>
      <c r="V13" s="17">
        <f>[9]Dezembro!$F$25</f>
        <v>87</v>
      </c>
      <c r="W13" s="17">
        <f>[9]Dezembro!$F$26</f>
        <v>87</v>
      </c>
      <c r="X13" s="17">
        <f>[9]Dezembro!$F$27</f>
        <v>84</v>
      </c>
      <c r="Y13" s="17">
        <f>[9]Dezembro!$F$28</f>
        <v>83</v>
      </c>
      <c r="Z13" s="17">
        <f>[9]Dezembro!$F$29</f>
        <v>93</v>
      </c>
      <c r="AA13" s="17">
        <f>[9]Dezembro!$F$30</f>
        <v>93</v>
      </c>
      <c r="AB13" s="17">
        <f>[9]Dezembro!$F$31</f>
        <v>88</v>
      </c>
      <c r="AC13" s="17">
        <f>[9]Dezembro!$F$32</f>
        <v>84</v>
      </c>
      <c r="AD13" s="17">
        <f>[9]Dezembro!$F$33</f>
        <v>88</v>
      </c>
      <c r="AE13" s="17">
        <f>[9]Dezembro!$F$34</f>
        <v>89</v>
      </c>
      <c r="AF13" s="17">
        <f>[9]Dezembro!$F$35</f>
        <v>85</v>
      </c>
      <c r="AG13" s="36">
        <f t="shared" si="4"/>
        <v>93</v>
      </c>
      <c r="AH13" s="38">
        <f t="shared" si="1"/>
        <v>86.838709677419359</v>
      </c>
    </row>
    <row r="14" spans="1:35" ht="17.100000000000001" customHeight="1" x14ac:dyDescent="0.2">
      <c r="A14" s="13" t="s">
        <v>49</v>
      </c>
      <c r="B14" s="17">
        <f>[10]Dezembro!$F$5</f>
        <v>94</v>
      </c>
      <c r="C14" s="17">
        <f>[10]Dezembro!$F$6</f>
        <v>94</v>
      </c>
      <c r="D14" s="17">
        <f>[10]Dezembro!$F$7</f>
        <v>93</v>
      </c>
      <c r="E14" s="17">
        <f>[10]Dezembro!$F$8</f>
        <v>93</v>
      </c>
      <c r="F14" s="17">
        <f>[10]Dezembro!$F$9</f>
        <v>91</v>
      </c>
      <c r="G14" s="17">
        <f>[10]Dezembro!$F$10</f>
        <v>96</v>
      </c>
      <c r="H14" s="17">
        <f>[10]Dezembro!$F$11</f>
        <v>96</v>
      </c>
      <c r="I14" s="17">
        <f>[10]Dezembro!$F$12</f>
        <v>95</v>
      </c>
      <c r="J14" s="17">
        <f>[10]Dezembro!$F$13</f>
        <v>95</v>
      </c>
      <c r="K14" s="17">
        <f>[10]Dezembro!$F$14</f>
        <v>94</v>
      </c>
      <c r="L14" s="17">
        <f>[10]Dezembro!$F$15</f>
        <v>94</v>
      </c>
      <c r="M14" s="17">
        <f>[10]Dezembro!$F$16</f>
        <v>96</v>
      </c>
      <c r="N14" s="17">
        <f>[10]Dezembro!$F$17</f>
        <v>94</v>
      </c>
      <c r="O14" s="17">
        <f>[10]Dezembro!$F$18</f>
        <v>88</v>
      </c>
      <c r="P14" s="17">
        <f>[10]Dezembro!$F$19</f>
        <v>96</v>
      </c>
      <c r="Q14" s="17">
        <f>[10]Dezembro!$F$20</f>
        <v>95</v>
      </c>
      <c r="R14" s="17">
        <f>[10]Dezembro!$F$21</f>
        <v>90</v>
      </c>
      <c r="S14" s="17">
        <f>[10]Dezembro!$F$22</f>
        <v>90</v>
      </c>
      <c r="T14" s="17">
        <f>[10]Dezembro!$F$23</f>
        <v>94</v>
      </c>
      <c r="U14" s="17">
        <f>[10]Dezembro!$F$24</f>
        <v>95</v>
      </c>
      <c r="V14" s="17">
        <f>[10]Dezembro!$F$25</f>
        <v>92</v>
      </c>
      <c r="W14" s="17">
        <f>[10]Dezembro!$F$26</f>
        <v>94</v>
      </c>
      <c r="X14" s="17">
        <f>[10]Dezembro!$F$27</f>
        <v>92</v>
      </c>
      <c r="Y14" s="17">
        <f>[10]Dezembro!$F$28</f>
        <v>94</v>
      </c>
      <c r="Z14" s="17">
        <f>[10]Dezembro!$F$29</f>
        <v>93</v>
      </c>
      <c r="AA14" s="17">
        <f>[10]Dezembro!$F$30</f>
        <v>95</v>
      </c>
      <c r="AB14" s="17">
        <f>[10]Dezembro!$F$31</f>
        <v>92</v>
      </c>
      <c r="AC14" s="17">
        <f>[10]Dezembro!$F$32</f>
        <v>93</v>
      </c>
      <c r="AD14" s="17">
        <f>[10]Dezembro!$F$33</f>
        <v>93</v>
      </c>
      <c r="AE14" s="17">
        <f>[10]Dezembro!$F$34</f>
        <v>90</v>
      </c>
      <c r="AF14" s="17">
        <f>[10]Dezembro!$F$35</f>
        <v>93</v>
      </c>
      <c r="AG14" s="36">
        <f t="shared" ref="AG14" si="5">MAX(B14:AF14)</f>
        <v>96</v>
      </c>
      <c r="AH14" s="38">
        <f t="shared" ref="AH14" si="6">AVERAGE(B14:AF14)</f>
        <v>93.354838709677423</v>
      </c>
    </row>
    <row r="15" spans="1:35" ht="17.100000000000001" customHeight="1" x14ac:dyDescent="0.2">
      <c r="A15" s="13" t="s">
        <v>6</v>
      </c>
      <c r="B15" s="17">
        <f>[11]Dezembro!$F$5</f>
        <v>95</v>
      </c>
      <c r="C15" s="17">
        <f>[11]Dezembro!$F$6</f>
        <v>94</v>
      </c>
      <c r="D15" s="17">
        <f>[11]Dezembro!$F$7</f>
        <v>96</v>
      </c>
      <c r="E15" s="17">
        <f>[11]Dezembro!$F$8</f>
        <v>93</v>
      </c>
      <c r="F15" s="17">
        <f>[11]Dezembro!$F$9</f>
        <v>95</v>
      </c>
      <c r="G15" s="17">
        <f>[11]Dezembro!$F$10</f>
        <v>96</v>
      </c>
      <c r="H15" s="17">
        <f>[11]Dezembro!$F$11</f>
        <v>96</v>
      </c>
      <c r="I15" s="17">
        <f>[11]Dezembro!$F$12</f>
        <v>96</v>
      </c>
      <c r="J15" s="17">
        <f>[11]Dezembro!$F$13</f>
        <v>94</v>
      </c>
      <c r="K15" s="17">
        <f>[11]Dezembro!$F$14</f>
        <v>94</v>
      </c>
      <c r="L15" s="17">
        <f>[11]Dezembro!$F$15</f>
        <v>95</v>
      </c>
      <c r="M15" s="17">
        <f>[11]Dezembro!$F$16</f>
        <v>96</v>
      </c>
      <c r="N15" s="17">
        <f>[11]Dezembro!$F$17</f>
        <v>96</v>
      </c>
      <c r="O15" s="17">
        <f>[11]Dezembro!$F$18</f>
        <v>95</v>
      </c>
      <c r="P15" s="17">
        <f>[11]Dezembro!$F$19</f>
        <v>95</v>
      </c>
      <c r="Q15" s="17">
        <f>[11]Dezembro!$F$20</f>
        <v>96</v>
      </c>
      <c r="R15" s="17">
        <f>[11]Dezembro!$F$21</f>
        <v>93</v>
      </c>
      <c r="S15" s="17">
        <f>[11]Dezembro!$F$22</f>
        <v>96</v>
      </c>
      <c r="T15" s="17">
        <f>[11]Dezembro!$F$23</f>
        <v>94</v>
      </c>
      <c r="U15" s="17">
        <f>[11]Dezembro!$F$24</f>
        <v>95</v>
      </c>
      <c r="V15" s="17">
        <f>[11]Dezembro!$F$25</f>
        <v>95</v>
      </c>
      <c r="W15" s="17">
        <f>[11]Dezembro!$F$26</f>
        <v>96</v>
      </c>
      <c r="X15" s="17">
        <f>[11]Dezembro!$F$27</f>
        <v>94</v>
      </c>
      <c r="Y15" s="17">
        <f>[11]Dezembro!$F$28</f>
        <v>95</v>
      </c>
      <c r="Z15" s="17">
        <f>[11]Dezembro!$F$29</f>
        <v>94</v>
      </c>
      <c r="AA15" s="17">
        <f>[11]Dezembro!$F$30</f>
        <v>94</v>
      </c>
      <c r="AB15" s="17">
        <f>[11]Dezembro!$F$31</f>
        <v>94</v>
      </c>
      <c r="AC15" s="17">
        <f>[11]Dezembro!$F$32</f>
        <v>96</v>
      </c>
      <c r="AD15" s="17">
        <f>[11]Dezembro!$F$33</f>
        <v>95</v>
      </c>
      <c r="AE15" s="17">
        <f>[11]Dezembro!$F$34</f>
        <v>95</v>
      </c>
      <c r="AF15" s="17">
        <f>[11]Dezembro!$F$35</f>
        <v>95</v>
      </c>
      <c r="AG15" s="36">
        <f t="shared" si="4"/>
        <v>96</v>
      </c>
      <c r="AH15" s="38">
        <f t="shared" si="1"/>
        <v>94.935483870967744</v>
      </c>
    </row>
    <row r="16" spans="1:35" ht="17.100000000000001" customHeight="1" x14ac:dyDescent="0.2">
      <c r="A16" s="13" t="s">
        <v>7</v>
      </c>
      <c r="B16" s="17">
        <f>[12]Dezembro!$F$5</f>
        <v>95</v>
      </c>
      <c r="C16" s="17">
        <f>[12]Dezembro!$F$6</f>
        <v>96</v>
      </c>
      <c r="D16" s="17">
        <f>[12]Dezembro!$F$7</f>
        <v>95</v>
      </c>
      <c r="E16" s="17">
        <f>[12]Dezembro!$F$8</f>
        <v>96</v>
      </c>
      <c r="F16" s="17">
        <f>[12]Dezembro!$F$9</f>
        <v>97</v>
      </c>
      <c r="G16" s="17">
        <f>[12]Dezembro!$F$10</f>
        <v>97</v>
      </c>
      <c r="H16" s="17">
        <f>[12]Dezembro!$F$11</f>
        <v>96</v>
      </c>
      <c r="I16" s="17">
        <f>[12]Dezembro!$F$12</f>
        <v>87</v>
      </c>
      <c r="J16" s="17">
        <f>[12]Dezembro!$F$13</f>
        <v>93</v>
      </c>
      <c r="K16" s="17">
        <f>[12]Dezembro!$F$14</f>
        <v>97</v>
      </c>
      <c r="L16" s="17">
        <f>[12]Dezembro!$F$15</f>
        <v>97</v>
      </c>
      <c r="M16" s="17">
        <f>[12]Dezembro!$F$16</f>
        <v>96</v>
      </c>
      <c r="N16" s="17">
        <f>[12]Dezembro!$F$17</f>
        <v>96</v>
      </c>
      <c r="O16" s="17">
        <f>[12]Dezembro!$F$18</f>
        <v>95</v>
      </c>
      <c r="P16" s="17">
        <f>[12]Dezembro!$F$19</f>
        <v>97</v>
      </c>
      <c r="Q16" s="17">
        <f>[12]Dezembro!$F$20</f>
        <v>97</v>
      </c>
      <c r="R16" s="17">
        <f>[12]Dezembro!$F$21</f>
        <v>92</v>
      </c>
      <c r="S16" s="17">
        <f>[12]Dezembro!$F$22</f>
        <v>90</v>
      </c>
      <c r="T16" s="17">
        <f>[12]Dezembro!$F$23</f>
        <v>92</v>
      </c>
      <c r="U16" s="17">
        <f>[12]Dezembro!$F$24</f>
        <v>96</v>
      </c>
      <c r="V16" s="17">
        <f>[12]Dezembro!$F$25</f>
        <v>95</v>
      </c>
      <c r="W16" s="17">
        <f>[12]Dezembro!$F$26</f>
        <v>89</v>
      </c>
      <c r="X16" s="17">
        <f>[12]Dezembro!$F$27</f>
        <v>92</v>
      </c>
      <c r="Y16" s="17">
        <f>[12]Dezembro!$F$28</f>
        <v>93</v>
      </c>
      <c r="Z16" s="17">
        <f>[12]Dezembro!$F$29</f>
        <v>96</v>
      </c>
      <c r="AA16" s="17">
        <f>[12]Dezembro!$F$30</f>
        <v>95</v>
      </c>
      <c r="AB16" s="17">
        <f>[12]Dezembro!$F$31</f>
        <v>92</v>
      </c>
      <c r="AC16" s="17">
        <f>[12]Dezembro!$F$32</f>
        <v>96</v>
      </c>
      <c r="AD16" s="17">
        <f>[12]Dezembro!$F$33</f>
        <v>95</v>
      </c>
      <c r="AE16" s="17">
        <f>[12]Dezembro!$F$34</f>
        <v>96</v>
      </c>
      <c r="AF16" s="17">
        <f>[12]Dezembro!$F$35</f>
        <v>97</v>
      </c>
      <c r="AG16" s="36">
        <f t="shared" si="4"/>
        <v>97</v>
      </c>
      <c r="AH16" s="38">
        <f t="shared" si="1"/>
        <v>94.612903225806448</v>
      </c>
    </row>
    <row r="17" spans="1:36" ht="17.100000000000001" customHeight="1" x14ac:dyDescent="0.2">
      <c r="A17" s="13" t="s">
        <v>8</v>
      </c>
      <c r="B17" s="17">
        <f>[13]Dezembro!$F$5</f>
        <v>97</v>
      </c>
      <c r="C17" s="17">
        <f>[13]Dezembro!$F$6</f>
        <v>95</v>
      </c>
      <c r="D17" s="17">
        <f>[13]Dezembro!$F$7</f>
        <v>96</v>
      </c>
      <c r="E17" s="17">
        <f>[13]Dezembro!$F$8</f>
        <v>97</v>
      </c>
      <c r="F17" s="17">
        <f>[13]Dezembro!$F$9</f>
        <v>99</v>
      </c>
      <c r="G17" s="17">
        <f>[13]Dezembro!$F$10</f>
        <v>98</v>
      </c>
      <c r="H17" s="17">
        <f>[13]Dezembro!$F$11</f>
        <v>92</v>
      </c>
      <c r="I17" s="17">
        <f>[13]Dezembro!$F$12</f>
        <v>92</v>
      </c>
      <c r="J17" s="17">
        <f>[13]Dezembro!$F$13</f>
        <v>96</v>
      </c>
      <c r="K17" s="17">
        <f>[13]Dezembro!$F$14</f>
        <v>98</v>
      </c>
      <c r="L17" s="17">
        <f>[13]Dezembro!$F$15</f>
        <v>96</v>
      </c>
      <c r="M17" s="17">
        <f>[13]Dezembro!$F$16</f>
        <v>98</v>
      </c>
      <c r="N17" s="17">
        <f>[13]Dezembro!$F$17</f>
        <v>96</v>
      </c>
      <c r="O17" s="17">
        <f>[13]Dezembro!$F$18</f>
        <v>90</v>
      </c>
      <c r="P17" s="17">
        <f>[13]Dezembro!$F$19</f>
        <v>94</v>
      </c>
      <c r="Q17" s="17">
        <f>[13]Dezembro!$F$20</f>
        <v>97</v>
      </c>
      <c r="R17" s="17">
        <f>[13]Dezembro!$F$21</f>
        <v>95</v>
      </c>
      <c r="S17" s="17">
        <f>[13]Dezembro!$F$22</f>
        <v>90</v>
      </c>
      <c r="T17" s="17">
        <f>[13]Dezembro!$F$23</f>
        <v>96</v>
      </c>
      <c r="U17" s="17">
        <f>[13]Dezembro!$F$24</f>
        <v>97</v>
      </c>
      <c r="V17" s="17">
        <f>[13]Dezembro!$F$25</f>
        <v>96</v>
      </c>
      <c r="W17" s="17">
        <f>[13]Dezembro!$F$26</f>
        <v>92</v>
      </c>
      <c r="X17" s="17">
        <f>[13]Dezembro!$F$27</f>
        <v>91</v>
      </c>
      <c r="Y17" s="17">
        <f>[13]Dezembro!$F$28</f>
        <v>93</v>
      </c>
      <c r="Z17" s="17">
        <f>[13]Dezembro!$F$29</f>
        <v>96</v>
      </c>
      <c r="AA17" s="17">
        <f>[13]Dezembro!$F$30</f>
        <v>93</v>
      </c>
      <c r="AB17" s="17">
        <f>[13]Dezembro!$F$31</f>
        <v>94</v>
      </c>
      <c r="AC17" s="17">
        <f>[13]Dezembro!$F$32</f>
        <v>98</v>
      </c>
      <c r="AD17" s="17">
        <f>[13]Dezembro!$F$33</f>
        <v>98</v>
      </c>
      <c r="AE17" s="17">
        <f>[13]Dezembro!$F$34</f>
        <v>96</v>
      </c>
      <c r="AF17" s="17">
        <f>[13]Dezembro!$F$35</f>
        <v>95</v>
      </c>
      <c r="AG17" s="36">
        <f>MAX(B17:AF17)</f>
        <v>99</v>
      </c>
      <c r="AH17" s="38">
        <f>AVERAGE(B17:AF17)</f>
        <v>95.193548387096769</v>
      </c>
    </row>
    <row r="18" spans="1:36" ht="17.100000000000001" customHeight="1" x14ac:dyDescent="0.2">
      <c r="A18" s="13" t="s">
        <v>9</v>
      </c>
      <c r="B18" s="17" t="str">
        <f>[14]Dezembro!$F$5</f>
        <v>*</v>
      </c>
      <c r="C18" s="17" t="str">
        <f>[14]Dezembro!$F$6</f>
        <v>*</v>
      </c>
      <c r="D18" s="17">
        <f>[14]Dezembro!$F$7</f>
        <v>93</v>
      </c>
      <c r="E18" s="17">
        <f>[14]Dezembro!$F$8</f>
        <v>91</v>
      </c>
      <c r="F18" s="17" t="str">
        <f>[14]Dezembro!$F$9</f>
        <v>*</v>
      </c>
      <c r="G18" s="17" t="str">
        <f>[14]Dezembro!$F$10</f>
        <v>*</v>
      </c>
      <c r="H18" s="17" t="str">
        <f>[14]Dezembro!$F$11</f>
        <v>*</v>
      </c>
      <c r="I18" s="17">
        <f>[14]Dezembro!$F$12</f>
        <v>70</v>
      </c>
      <c r="J18" s="17">
        <f>[14]Dezembro!$F$13</f>
        <v>91</v>
      </c>
      <c r="K18" s="17">
        <f>[14]Dezembro!$F$14</f>
        <v>93</v>
      </c>
      <c r="L18" s="17">
        <f>[14]Dezembro!$F$15</f>
        <v>96</v>
      </c>
      <c r="M18" s="17">
        <f>[14]Dezembro!$F$16</f>
        <v>97</v>
      </c>
      <c r="N18" s="17">
        <f>[14]Dezembro!$F$17</f>
        <v>96</v>
      </c>
      <c r="O18" s="17">
        <f>[14]Dezembro!$F$18</f>
        <v>95</v>
      </c>
      <c r="P18" s="17">
        <f>[14]Dezembro!$F$19</f>
        <v>87</v>
      </c>
      <c r="Q18" s="17">
        <f>[14]Dezembro!$F$20</f>
        <v>91</v>
      </c>
      <c r="R18" s="17">
        <f>[14]Dezembro!$F$21</f>
        <v>90</v>
      </c>
      <c r="S18" s="17">
        <f>[14]Dezembro!$F$22</f>
        <v>88</v>
      </c>
      <c r="T18" s="17">
        <f>[14]Dezembro!$F$23</f>
        <v>93</v>
      </c>
      <c r="U18" s="17">
        <f>[14]Dezembro!$F$24</f>
        <v>95</v>
      </c>
      <c r="V18" s="17">
        <f>[14]Dezembro!$F$25</f>
        <v>95</v>
      </c>
      <c r="W18" s="17">
        <f>[14]Dezembro!$F$26</f>
        <v>86</v>
      </c>
      <c r="X18" s="17">
        <f>[14]Dezembro!$F$27</f>
        <v>91</v>
      </c>
      <c r="Y18" s="17">
        <f>[14]Dezembro!$F$28</f>
        <v>94</v>
      </c>
      <c r="Z18" s="17">
        <f>[14]Dezembro!$F$29</f>
        <v>96</v>
      </c>
      <c r="AA18" s="17">
        <f>[14]Dezembro!$F$30</f>
        <v>93</v>
      </c>
      <c r="AB18" s="17">
        <f>[14]Dezembro!$F$31</f>
        <v>91</v>
      </c>
      <c r="AC18" s="17">
        <f>[14]Dezembro!$F$32</f>
        <v>96</v>
      </c>
      <c r="AD18" s="17">
        <f>[14]Dezembro!$F$33</f>
        <v>96</v>
      </c>
      <c r="AE18" s="17">
        <f>[14]Dezembro!$F$34</f>
        <v>96</v>
      </c>
      <c r="AF18" s="17">
        <f>[14]Dezembro!$F$35</f>
        <v>95</v>
      </c>
      <c r="AG18" s="36">
        <f t="shared" ref="AG18:AG30" si="7">MAX(B18:AF18)</f>
        <v>97</v>
      </c>
      <c r="AH18" s="38">
        <f t="shared" ref="AH18:AH28" si="8">AVERAGE(B18:AF18)</f>
        <v>92.115384615384613</v>
      </c>
    </row>
    <row r="19" spans="1:36" ht="17.100000000000001" customHeight="1" x14ac:dyDescent="0.2">
      <c r="A19" s="13" t="s">
        <v>48</v>
      </c>
      <c r="B19" s="17">
        <f>[15]Dezembro!$F$5</f>
        <v>96</v>
      </c>
      <c r="C19" s="17">
        <f>[15]Dezembro!$F$6</f>
        <v>93</v>
      </c>
      <c r="D19" s="17">
        <f>[15]Dezembro!$F$7</f>
        <v>94</v>
      </c>
      <c r="E19" s="17">
        <f>[15]Dezembro!$F$8</f>
        <v>97</v>
      </c>
      <c r="F19" s="17">
        <f>[15]Dezembro!$F$9</f>
        <v>96</v>
      </c>
      <c r="G19" s="17">
        <f>[15]Dezembro!$F$10</f>
        <v>97</v>
      </c>
      <c r="H19" s="17">
        <f>[15]Dezembro!$F$11</f>
        <v>96</v>
      </c>
      <c r="I19" s="17">
        <f>[15]Dezembro!$F$12</f>
        <v>96</v>
      </c>
      <c r="J19" s="17">
        <f>[15]Dezembro!$F$13</f>
        <v>85</v>
      </c>
      <c r="K19" s="17">
        <f>[15]Dezembro!$F$14</f>
        <v>91</v>
      </c>
      <c r="L19" s="17">
        <f>[15]Dezembro!$F$15</f>
        <v>96</v>
      </c>
      <c r="M19" s="17">
        <f>[15]Dezembro!$F$16</f>
        <v>94</v>
      </c>
      <c r="N19" s="17">
        <f>[15]Dezembro!$F$17</f>
        <v>96</v>
      </c>
      <c r="O19" s="17">
        <f>[15]Dezembro!$F$18</f>
        <v>86</v>
      </c>
      <c r="P19" s="17">
        <f>[15]Dezembro!$F$19</f>
        <v>97</v>
      </c>
      <c r="Q19" s="17">
        <f>[15]Dezembro!$F$20</f>
        <v>96</v>
      </c>
      <c r="R19" s="17">
        <f>[15]Dezembro!$F$21</f>
        <v>92</v>
      </c>
      <c r="S19" s="17">
        <f>[15]Dezembro!$F$22</f>
        <v>82</v>
      </c>
      <c r="T19" s="17">
        <f>[15]Dezembro!$F$23</f>
        <v>86</v>
      </c>
      <c r="U19" s="17">
        <f>[15]Dezembro!$F$24</f>
        <v>94</v>
      </c>
      <c r="V19" s="17">
        <f>[15]Dezembro!$F$25</f>
        <v>94</v>
      </c>
      <c r="W19" s="17">
        <f>[15]Dezembro!$F$26</f>
        <v>89</v>
      </c>
      <c r="X19" s="17">
        <f>[15]Dezembro!$F$27</f>
        <v>85</v>
      </c>
      <c r="Y19" s="17">
        <f>[15]Dezembro!$F$28</f>
        <v>90</v>
      </c>
      <c r="Z19" s="17">
        <f>[15]Dezembro!$F$29</f>
        <v>95</v>
      </c>
      <c r="AA19" s="17">
        <f>[15]Dezembro!$F$30</f>
        <v>93</v>
      </c>
      <c r="AB19" s="17">
        <f>[15]Dezembro!$F$31</f>
        <v>88</v>
      </c>
      <c r="AC19" s="17">
        <f>[15]Dezembro!$F$32</f>
        <v>88</v>
      </c>
      <c r="AD19" s="17">
        <f>[15]Dezembro!$F$33</f>
        <v>91</v>
      </c>
      <c r="AE19" s="17">
        <f>[15]Dezembro!$F$34</f>
        <v>95</v>
      </c>
      <c r="AF19" s="17">
        <f>[15]Dezembro!$F$35</f>
        <v>95</v>
      </c>
      <c r="AG19" s="36">
        <f t="shared" ref="AG19" si="9">MAX(B19:AF19)</f>
        <v>97</v>
      </c>
      <c r="AH19" s="38">
        <f t="shared" ref="AH19" si="10">AVERAGE(B19:AF19)</f>
        <v>92.354838709677423</v>
      </c>
    </row>
    <row r="20" spans="1:36" ht="17.100000000000001" customHeight="1" x14ac:dyDescent="0.2">
      <c r="A20" s="13" t="s">
        <v>10</v>
      </c>
      <c r="B20" s="17">
        <f>[16]Dezembro!$F$5</f>
        <v>97</v>
      </c>
      <c r="C20" s="17">
        <f>[16]Dezembro!$F$6</f>
        <v>92</v>
      </c>
      <c r="D20" s="17">
        <f>[16]Dezembro!$F$7</f>
        <v>95</v>
      </c>
      <c r="E20" s="17">
        <f>[16]Dezembro!$F$8</f>
        <v>97</v>
      </c>
      <c r="F20" s="17">
        <f>[16]Dezembro!$F$9</f>
        <v>98</v>
      </c>
      <c r="G20" s="17">
        <f>[16]Dezembro!$F$10</f>
        <v>97</v>
      </c>
      <c r="H20" s="17">
        <f>[16]Dezembro!$F$11</f>
        <v>93</v>
      </c>
      <c r="I20" s="17">
        <f>[16]Dezembro!$F$12</f>
        <v>94</v>
      </c>
      <c r="J20" s="17">
        <f>[16]Dezembro!$F$13</f>
        <v>90</v>
      </c>
      <c r="K20" s="17">
        <f>[16]Dezembro!$F$14</f>
        <v>97</v>
      </c>
      <c r="L20" s="17">
        <f>[16]Dezembro!$F$15</f>
        <v>94</v>
      </c>
      <c r="M20" s="17">
        <f>[16]Dezembro!$F$16</f>
        <v>97</v>
      </c>
      <c r="N20" s="17">
        <f>[16]Dezembro!$F$17</f>
        <v>96</v>
      </c>
      <c r="O20" s="17">
        <f>[16]Dezembro!$F$18</f>
        <v>87</v>
      </c>
      <c r="P20" s="17">
        <f>[16]Dezembro!$F$19</f>
        <v>96</v>
      </c>
      <c r="Q20" s="17">
        <f>[16]Dezembro!$F$20</f>
        <v>97</v>
      </c>
      <c r="R20" s="17">
        <f>[16]Dezembro!$F$21</f>
        <v>93</v>
      </c>
      <c r="S20" s="17">
        <f>[16]Dezembro!$F$22</f>
        <v>87</v>
      </c>
      <c r="T20" s="17">
        <f>[16]Dezembro!$F$23</f>
        <v>95</v>
      </c>
      <c r="U20" s="17">
        <f>[16]Dezembro!$F$24</f>
        <v>96</v>
      </c>
      <c r="V20" s="17">
        <f>[16]Dezembro!$F$25</f>
        <v>96</v>
      </c>
      <c r="W20" s="17">
        <f>[16]Dezembro!$F$26</f>
        <v>88</v>
      </c>
      <c r="X20" s="17">
        <f>[16]Dezembro!$F$27</f>
        <v>87</v>
      </c>
      <c r="Y20" s="17">
        <f>[16]Dezembro!$F$28</f>
        <v>97</v>
      </c>
      <c r="Z20" s="17">
        <f>[16]Dezembro!$F$29</f>
        <v>96</v>
      </c>
      <c r="AA20" s="17">
        <f>[16]Dezembro!$F$30</f>
        <v>97</v>
      </c>
      <c r="AB20" s="17">
        <f>[16]Dezembro!$F$31</f>
        <v>96</v>
      </c>
      <c r="AC20" s="17">
        <f>[16]Dezembro!$F$32</f>
        <v>97</v>
      </c>
      <c r="AD20" s="17">
        <f>[16]Dezembro!$F$33</f>
        <v>96</v>
      </c>
      <c r="AE20" s="17">
        <f>[16]Dezembro!$F$34</f>
        <v>97</v>
      </c>
      <c r="AF20" s="17">
        <f>[16]Dezembro!$F$35</f>
        <v>94</v>
      </c>
      <c r="AG20" s="36">
        <f t="shared" si="7"/>
        <v>98</v>
      </c>
      <c r="AH20" s="38">
        <f t="shared" si="8"/>
        <v>94.483870967741936</v>
      </c>
    </row>
    <row r="21" spans="1:36" ht="17.100000000000001" customHeight="1" x14ac:dyDescent="0.2">
      <c r="A21" s="13" t="s">
        <v>11</v>
      </c>
      <c r="B21" s="17">
        <f>[17]Dezembro!$F$5</f>
        <v>97</v>
      </c>
      <c r="C21" s="17">
        <f>[17]Dezembro!$F$6</f>
        <v>97</v>
      </c>
      <c r="D21" s="17">
        <f>[17]Dezembro!$F$7</f>
        <v>97</v>
      </c>
      <c r="E21" s="17">
        <f>[17]Dezembro!$F$8</f>
        <v>97</v>
      </c>
      <c r="F21" s="17">
        <f>[17]Dezembro!$F$9</f>
        <v>98</v>
      </c>
      <c r="G21" s="17">
        <f>[17]Dezembro!$F$10</f>
        <v>98</v>
      </c>
      <c r="H21" s="17">
        <f>[17]Dezembro!$F$11</f>
        <v>98</v>
      </c>
      <c r="I21" s="17">
        <f>[17]Dezembro!$F$12</f>
        <v>97</v>
      </c>
      <c r="J21" s="17">
        <f>[17]Dezembro!$F$13</f>
        <v>94</v>
      </c>
      <c r="K21" s="17">
        <f>[17]Dezembro!$F$14</f>
        <v>97</v>
      </c>
      <c r="L21" s="17">
        <f>[17]Dezembro!$F$15</f>
        <v>97</v>
      </c>
      <c r="M21" s="17">
        <f>[17]Dezembro!$F$16</f>
        <v>97</v>
      </c>
      <c r="N21" s="17">
        <f>[17]Dezembro!$F$17</f>
        <v>98</v>
      </c>
      <c r="O21" s="17">
        <f>[17]Dezembro!$F$18</f>
        <v>97</v>
      </c>
      <c r="P21" s="17">
        <f>[17]Dezembro!$F$19</f>
        <v>96</v>
      </c>
      <c r="Q21" s="17">
        <f>[17]Dezembro!$F$20</f>
        <v>97</v>
      </c>
      <c r="R21" s="17">
        <f>[17]Dezembro!$F$21</f>
        <v>96</v>
      </c>
      <c r="S21" s="17">
        <f>[17]Dezembro!$F$22</f>
        <v>94</v>
      </c>
      <c r="T21" s="17">
        <f>[17]Dezembro!$F$23</f>
        <v>94</v>
      </c>
      <c r="U21" s="17">
        <f>[17]Dezembro!$F$24</f>
        <v>97</v>
      </c>
      <c r="V21" s="17">
        <f>[17]Dezembro!$F$25</f>
        <v>96</v>
      </c>
      <c r="W21" s="17">
        <f>[17]Dezembro!$F$26</f>
        <v>97</v>
      </c>
      <c r="X21" s="17">
        <f>[17]Dezembro!$F$27</f>
        <v>91</v>
      </c>
      <c r="Y21" s="17">
        <f>[17]Dezembro!$F$28</f>
        <v>97</v>
      </c>
      <c r="Z21" s="17">
        <f>[17]Dezembro!$F$29</f>
        <v>97</v>
      </c>
      <c r="AA21" s="17">
        <f>[17]Dezembro!$F$30</f>
        <v>96</v>
      </c>
      <c r="AB21" s="17">
        <f>[17]Dezembro!$F$31</f>
        <v>95</v>
      </c>
      <c r="AC21" s="17">
        <f>[17]Dezembro!$F$32</f>
        <v>97</v>
      </c>
      <c r="AD21" s="17">
        <f>[17]Dezembro!$F$33</f>
        <v>96</v>
      </c>
      <c r="AE21" s="17">
        <f>[17]Dezembro!$F$34</f>
        <v>97</v>
      </c>
      <c r="AF21" s="17">
        <f>[17]Dezembro!$F$35</f>
        <v>97</v>
      </c>
      <c r="AG21" s="36">
        <f t="shared" si="7"/>
        <v>98</v>
      </c>
      <c r="AH21" s="38">
        <f t="shared" si="8"/>
        <v>96.41935483870968</v>
      </c>
    </row>
    <row r="22" spans="1:36" ht="17.100000000000001" customHeight="1" x14ac:dyDescent="0.2">
      <c r="A22" s="13" t="s">
        <v>12</v>
      </c>
      <c r="B22" s="17">
        <f>[18]Dezembro!$F$5</f>
        <v>94</v>
      </c>
      <c r="C22" s="17">
        <f>[18]Dezembro!$F$6</f>
        <v>94</v>
      </c>
      <c r="D22" s="17">
        <f>[18]Dezembro!$F$7</f>
        <v>92</v>
      </c>
      <c r="E22" s="17">
        <f>[18]Dezembro!$F$8</f>
        <v>91</v>
      </c>
      <c r="F22" s="17">
        <f>[18]Dezembro!$F$9</f>
        <v>94</v>
      </c>
      <c r="G22" s="17">
        <f>[18]Dezembro!$F$10</f>
        <v>95</v>
      </c>
      <c r="H22" s="17">
        <f>[18]Dezembro!$F$11</f>
        <v>95</v>
      </c>
      <c r="I22" s="17">
        <f>[18]Dezembro!$F$12</f>
        <v>94</v>
      </c>
      <c r="J22" s="17">
        <f>[18]Dezembro!$F$13</f>
        <v>91</v>
      </c>
      <c r="K22" s="17">
        <f>[18]Dezembro!$F$14</f>
        <v>93</v>
      </c>
      <c r="L22" s="17">
        <f>[18]Dezembro!$F$15</f>
        <v>95</v>
      </c>
      <c r="M22" s="17">
        <f>[18]Dezembro!$F$16</f>
        <v>93</v>
      </c>
      <c r="N22" s="17">
        <f>[18]Dezembro!$F$17</f>
        <v>95</v>
      </c>
      <c r="O22" s="17">
        <f>[18]Dezembro!$F$18</f>
        <v>84</v>
      </c>
      <c r="P22" s="17">
        <f>[18]Dezembro!$F$19</f>
        <v>91</v>
      </c>
      <c r="Q22" s="17">
        <f>[18]Dezembro!$F$20</f>
        <v>95</v>
      </c>
      <c r="R22" s="17">
        <f>[18]Dezembro!$F$21</f>
        <v>90</v>
      </c>
      <c r="S22" s="17">
        <f>[18]Dezembro!$F$22</f>
        <v>89</v>
      </c>
      <c r="T22" s="17">
        <f>[18]Dezembro!$F$23</f>
        <v>90</v>
      </c>
      <c r="U22" s="17">
        <f>[18]Dezembro!$F$24</f>
        <v>94</v>
      </c>
      <c r="V22" s="17">
        <f>[18]Dezembro!$F$25</f>
        <v>95</v>
      </c>
      <c r="W22" s="17">
        <f>[18]Dezembro!$F$26</f>
        <v>93</v>
      </c>
      <c r="X22" s="17">
        <f>[18]Dezembro!$F$27</f>
        <v>88</v>
      </c>
      <c r="Y22" s="17">
        <f>[18]Dezembro!$F$28</f>
        <v>92</v>
      </c>
      <c r="Z22" s="17">
        <f>[18]Dezembro!$F$29</f>
        <v>94</v>
      </c>
      <c r="AA22" s="17">
        <f>[18]Dezembro!$F$30</f>
        <v>95</v>
      </c>
      <c r="AB22" s="17">
        <f>[18]Dezembro!$F$31</f>
        <v>94</v>
      </c>
      <c r="AC22" s="17">
        <f>[18]Dezembro!$F$32</f>
        <v>94</v>
      </c>
      <c r="AD22" s="17">
        <f>[18]Dezembro!$F$33</f>
        <v>92</v>
      </c>
      <c r="AE22" s="17">
        <f>[18]Dezembro!$F$34</f>
        <v>93</v>
      </c>
      <c r="AF22" s="17">
        <f>[18]Dezembro!$F$35</f>
        <v>94</v>
      </c>
      <c r="AG22" s="36">
        <f t="shared" si="7"/>
        <v>95</v>
      </c>
      <c r="AH22" s="38">
        <f t="shared" si="8"/>
        <v>92.677419354838705</v>
      </c>
    </row>
    <row r="23" spans="1:36" ht="17.100000000000001" customHeight="1" x14ac:dyDescent="0.2">
      <c r="A23" s="13" t="s">
        <v>13</v>
      </c>
      <c r="B23" s="17" t="str">
        <f>[19]Dezembro!$F$5</f>
        <v>*</v>
      </c>
      <c r="C23" s="17" t="str">
        <f>[19]Dezembro!$F$6</f>
        <v>*</v>
      </c>
      <c r="D23" s="17" t="str">
        <f>[19]Dezembro!$F$7</f>
        <v>*</v>
      </c>
      <c r="E23" s="17" t="str">
        <f>[19]Dezembro!$F$8</f>
        <v>*</v>
      </c>
      <c r="F23" s="17" t="str">
        <f>[19]Dezembro!$F$9</f>
        <v>*</v>
      </c>
      <c r="G23" s="17" t="str">
        <f>[19]Dezembro!$F$10</f>
        <v>*</v>
      </c>
      <c r="H23" s="17" t="str">
        <f>[19]Dezembro!$F$11</f>
        <v>*</v>
      </c>
      <c r="I23" s="17" t="str">
        <f>[19]Dezembro!$F$12</f>
        <v>*</v>
      </c>
      <c r="J23" s="17" t="str">
        <f>[19]Dezembro!$F$13</f>
        <v>*</v>
      </c>
      <c r="K23" s="17" t="str">
        <f>[19]Dezembro!$F$14</f>
        <v>*</v>
      </c>
      <c r="L23" s="17" t="str">
        <f>[19]Dezembro!$F$15</f>
        <v>*</v>
      </c>
      <c r="M23" s="17" t="str">
        <f>[19]Dezembro!$F$16</f>
        <v>*</v>
      </c>
      <c r="N23" s="17" t="str">
        <f>[19]Dezembro!$F$17</f>
        <v>*</v>
      </c>
      <c r="O23" s="17" t="str">
        <f>[19]Dezembro!$F$18</f>
        <v>*</v>
      </c>
      <c r="P23" s="17" t="str">
        <f>[19]Dezembro!$F$19</f>
        <v>*</v>
      </c>
      <c r="Q23" s="17" t="str">
        <f>[19]Dezembro!$F$20</f>
        <v>*</v>
      </c>
      <c r="R23" s="17" t="str">
        <f>[19]Dezembro!$F$21</f>
        <v>*</v>
      </c>
      <c r="S23" s="17" t="str">
        <f>[19]Dezembro!$F$22</f>
        <v>*</v>
      </c>
      <c r="T23" s="17" t="str">
        <f>[19]Dezembro!$F$23</f>
        <v>*</v>
      </c>
      <c r="U23" s="17" t="str">
        <f>[19]Dezembro!$F$24</f>
        <v>*</v>
      </c>
      <c r="V23" s="17" t="str">
        <f>[19]Dezembro!$F$25</f>
        <v>*</v>
      </c>
      <c r="W23" s="17" t="str">
        <f>[19]Dezembro!$F$26</f>
        <v>*</v>
      </c>
      <c r="X23" s="17" t="str">
        <f>[19]Dezembro!$F$27</f>
        <v>*</v>
      </c>
      <c r="Y23" s="17" t="str">
        <f>[19]Dezembro!$F$28</f>
        <v>*</v>
      </c>
      <c r="Z23" s="17" t="str">
        <f>[19]Dezembro!$F$29</f>
        <v>*</v>
      </c>
      <c r="AA23" s="17" t="str">
        <f>[19]Dezembro!$F$30</f>
        <v>*</v>
      </c>
      <c r="AB23" s="17" t="str">
        <f>[19]Dezembro!$F$31</f>
        <v>*</v>
      </c>
      <c r="AC23" s="17" t="str">
        <f>[19]Dezembro!$F$32</f>
        <v>*</v>
      </c>
      <c r="AD23" s="17" t="str">
        <f>[19]Dezembro!$F$33</f>
        <v>*</v>
      </c>
      <c r="AE23" s="17" t="str">
        <f>[19]Dezembro!$F$34</f>
        <v>*</v>
      </c>
      <c r="AF23" s="17" t="str">
        <f>[19]Dezembro!$F$35</f>
        <v>*</v>
      </c>
      <c r="AG23" s="36" t="s">
        <v>78</v>
      </c>
      <c r="AH23" s="38" t="s">
        <v>78</v>
      </c>
    </row>
    <row r="24" spans="1:36" ht="17.100000000000001" customHeight="1" x14ac:dyDescent="0.2">
      <c r="A24" s="13" t="s">
        <v>14</v>
      </c>
      <c r="B24" s="17">
        <f>[20]Dezembro!$F$5</f>
        <v>93</v>
      </c>
      <c r="C24" s="17">
        <f>[20]Dezembro!$F$6</f>
        <v>91</v>
      </c>
      <c r="D24" s="17">
        <f>[20]Dezembro!$F$7</f>
        <v>95</v>
      </c>
      <c r="E24" s="17">
        <f>[20]Dezembro!$F$8</f>
        <v>91</v>
      </c>
      <c r="F24" s="17">
        <f>[20]Dezembro!$F$9</f>
        <v>93</v>
      </c>
      <c r="G24" s="17">
        <f>[20]Dezembro!$F$10</f>
        <v>94</v>
      </c>
      <c r="H24" s="17">
        <f>[20]Dezembro!$F$11</f>
        <v>93</v>
      </c>
      <c r="I24" s="17">
        <f>[20]Dezembro!$F$12</f>
        <v>95</v>
      </c>
      <c r="J24" s="17">
        <f>[20]Dezembro!$F$13</f>
        <v>91</v>
      </c>
      <c r="K24" s="17">
        <f>[20]Dezembro!$F$14</f>
        <v>86</v>
      </c>
      <c r="L24" s="17">
        <f>[20]Dezembro!$F$15</f>
        <v>90</v>
      </c>
      <c r="M24" s="17">
        <f>[20]Dezembro!$F$16</f>
        <v>95</v>
      </c>
      <c r="N24" s="17">
        <f>[20]Dezembro!$F$17</f>
        <v>92</v>
      </c>
      <c r="O24" s="17">
        <f>[20]Dezembro!$F$18</f>
        <v>90</v>
      </c>
      <c r="P24" s="17">
        <f>[20]Dezembro!$F$19</f>
        <v>92</v>
      </c>
      <c r="Q24" s="17">
        <f>[20]Dezembro!$F$20</f>
        <v>95</v>
      </c>
      <c r="R24" s="17">
        <f>[20]Dezembro!$F$21</f>
        <v>94</v>
      </c>
      <c r="S24" s="17">
        <f>[20]Dezembro!$F$22</f>
        <v>88</v>
      </c>
      <c r="T24" s="17">
        <f>[20]Dezembro!$F$23</f>
        <v>93</v>
      </c>
      <c r="U24" s="17">
        <f>[20]Dezembro!$F$24</f>
        <v>94</v>
      </c>
      <c r="V24" s="17">
        <f>[20]Dezembro!$F$25</f>
        <v>93</v>
      </c>
      <c r="W24" s="17">
        <f>[20]Dezembro!$F$26</f>
        <v>90</v>
      </c>
      <c r="X24" s="17">
        <f>[20]Dezembro!$F$27</f>
        <v>87</v>
      </c>
      <c r="Y24" s="17">
        <f>[20]Dezembro!$F$28</f>
        <v>94</v>
      </c>
      <c r="Z24" s="17">
        <f>[20]Dezembro!$F$29</f>
        <v>92</v>
      </c>
      <c r="AA24" s="17">
        <f>[20]Dezembro!$F$30</f>
        <v>92</v>
      </c>
      <c r="AB24" s="17">
        <f>[20]Dezembro!$F$31</f>
        <v>86</v>
      </c>
      <c r="AC24" s="17">
        <f>[20]Dezembro!$F$32</f>
        <v>95</v>
      </c>
      <c r="AD24" s="17">
        <f>[20]Dezembro!$F$33</f>
        <v>93</v>
      </c>
      <c r="AE24" s="17">
        <f>[20]Dezembro!$F$34</f>
        <v>96</v>
      </c>
      <c r="AF24" s="17">
        <f>[20]Dezembro!$F$35</f>
        <v>94</v>
      </c>
      <c r="AG24" s="36">
        <f t="shared" si="7"/>
        <v>96</v>
      </c>
      <c r="AH24" s="38">
        <f t="shared" si="8"/>
        <v>92.161290322580641</v>
      </c>
    </row>
    <row r="25" spans="1:36" ht="17.100000000000001" customHeight="1" x14ac:dyDescent="0.2">
      <c r="A25" s="13" t="s">
        <v>15</v>
      </c>
      <c r="B25" s="17">
        <f>[21]Dezembro!$F$5</f>
        <v>97</v>
      </c>
      <c r="C25" s="17">
        <f>[21]Dezembro!$F$6</f>
        <v>95</v>
      </c>
      <c r="D25" s="17">
        <f>[21]Dezembro!$F$7</f>
        <v>96</v>
      </c>
      <c r="E25" s="17">
        <f>[21]Dezembro!$F$8</f>
        <v>96</v>
      </c>
      <c r="F25" s="17">
        <f>[21]Dezembro!$F$9</f>
        <v>96</v>
      </c>
      <c r="G25" s="17">
        <f>[21]Dezembro!$F$10</f>
        <v>97</v>
      </c>
      <c r="H25" s="17">
        <f>[21]Dezembro!$F$11</f>
        <v>87</v>
      </c>
      <c r="I25" s="17">
        <f>[21]Dezembro!$F$12</f>
        <v>91</v>
      </c>
      <c r="J25" s="17">
        <f>[21]Dezembro!$F$13</f>
        <v>88</v>
      </c>
      <c r="K25" s="17">
        <f>[21]Dezembro!$F$14</f>
        <v>96</v>
      </c>
      <c r="L25" s="17">
        <f>[21]Dezembro!$F$15</f>
        <v>96</v>
      </c>
      <c r="M25" s="17">
        <f>[21]Dezembro!$F$16</f>
        <v>97</v>
      </c>
      <c r="N25" s="17">
        <f>[21]Dezembro!$F$17</f>
        <v>97</v>
      </c>
      <c r="O25" s="17">
        <f>[21]Dezembro!$F$18</f>
        <v>94</v>
      </c>
      <c r="P25" s="17">
        <f>[21]Dezembro!$F$19</f>
        <v>96</v>
      </c>
      <c r="Q25" s="17">
        <f>[21]Dezembro!$F$20</f>
        <v>96</v>
      </c>
      <c r="R25" s="17">
        <f>[21]Dezembro!$F$21</f>
        <v>96</v>
      </c>
      <c r="S25" s="17">
        <f>[21]Dezembro!$F$22</f>
        <v>86</v>
      </c>
      <c r="T25" s="17">
        <f>[21]Dezembro!$F$23</f>
        <v>96</v>
      </c>
      <c r="U25" s="17">
        <f>[21]Dezembro!$F$24</f>
        <v>96</v>
      </c>
      <c r="V25" s="17">
        <f>[21]Dezembro!$F$25</f>
        <v>96</v>
      </c>
      <c r="W25" s="17">
        <f>[21]Dezembro!$F$26</f>
        <v>94</v>
      </c>
      <c r="X25" s="17">
        <f>[21]Dezembro!$F$27</f>
        <v>84</v>
      </c>
      <c r="Y25" s="17">
        <f>[21]Dezembro!$F$28</f>
        <v>94</v>
      </c>
      <c r="Z25" s="17">
        <f>[21]Dezembro!$F$29</f>
        <v>95</v>
      </c>
      <c r="AA25" s="17">
        <f>[21]Dezembro!$F$30</f>
        <v>93</v>
      </c>
      <c r="AB25" s="17">
        <f>[21]Dezembro!$F$31</f>
        <v>96</v>
      </c>
      <c r="AC25" s="17">
        <f>[21]Dezembro!$F$32</f>
        <v>96</v>
      </c>
      <c r="AD25" s="17">
        <f>[21]Dezembro!$F$33</f>
        <v>96</v>
      </c>
      <c r="AE25" s="17">
        <f>[21]Dezembro!$F$34</f>
        <v>95</v>
      </c>
      <c r="AF25" s="17">
        <f>[21]Dezembro!$F$35</f>
        <v>93</v>
      </c>
      <c r="AG25" s="36">
        <f t="shared" si="7"/>
        <v>97</v>
      </c>
      <c r="AH25" s="38">
        <f t="shared" si="8"/>
        <v>94.225806451612897</v>
      </c>
    </row>
    <row r="26" spans="1:36" ht="17.100000000000001" customHeight="1" x14ac:dyDescent="0.2">
      <c r="A26" s="13" t="s">
        <v>61</v>
      </c>
      <c r="B26" s="17">
        <f>[22]Dezembro!$F$5</f>
        <v>93</v>
      </c>
      <c r="C26" s="17">
        <f>[22]Dezembro!$F$6</f>
        <v>94</v>
      </c>
      <c r="D26" s="17">
        <f>[22]Dezembro!$F$7</f>
        <v>93</v>
      </c>
      <c r="E26" s="17">
        <f>[22]Dezembro!$F$8</f>
        <v>80</v>
      </c>
      <c r="F26" s="17">
        <f>[22]Dezembro!$F$9</f>
        <v>93</v>
      </c>
      <c r="G26" s="17">
        <f>[22]Dezembro!$F$10</f>
        <v>94</v>
      </c>
      <c r="H26" s="17">
        <f>[22]Dezembro!$F$11</f>
        <v>92</v>
      </c>
      <c r="I26" s="17">
        <f>[22]Dezembro!$F$12</f>
        <v>91</v>
      </c>
      <c r="J26" s="17">
        <f>[22]Dezembro!$F$13</f>
        <v>77</v>
      </c>
      <c r="K26" s="17">
        <f>[22]Dezembro!$F$14</f>
        <v>92</v>
      </c>
      <c r="L26" s="15">
        <f>[22]Dezembro!$F$15</f>
        <v>92</v>
      </c>
      <c r="M26" s="15">
        <f>[22]Dezembro!$F$16</f>
        <v>78</v>
      </c>
      <c r="N26" s="15">
        <f>[22]Dezembro!$F$17</f>
        <v>76</v>
      </c>
      <c r="O26" s="15">
        <f>[22]Dezembro!$F$18</f>
        <v>66</v>
      </c>
      <c r="P26" s="15">
        <f>[22]Dezembro!$F$19</f>
        <v>94</v>
      </c>
      <c r="Q26" s="15">
        <f>[22]Dezembro!$F$20</f>
        <v>92</v>
      </c>
      <c r="R26" s="17">
        <f>[22]Dezembro!$F$21</f>
        <v>87</v>
      </c>
      <c r="S26" s="17">
        <f>[22]Dezembro!$F$22</f>
        <v>67</v>
      </c>
      <c r="T26" s="17">
        <f>[22]Dezembro!$F$23</f>
        <v>93</v>
      </c>
      <c r="U26" s="17">
        <f>[22]Dezembro!$F$24</f>
        <v>93</v>
      </c>
      <c r="V26" s="17">
        <f>[22]Dezembro!$F$25</f>
        <v>93</v>
      </c>
      <c r="W26" s="17">
        <f>[22]Dezembro!$F$26</f>
        <v>83</v>
      </c>
      <c r="X26" s="17" t="str">
        <f>[22]Dezembro!$F$27</f>
        <v>*</v>
      </c>
      <c r="Y26" s="17" t="str">
        <f>[22]Dezembro!$F$28</f>
        <v>*</v>
      </c>
      <c r="Z26" s="17" t="str">
        <f>[22]Dezembro!$F$29</f>
        <v>*</v>
      </c>
      <c r="AA26" s="17" t="str">
        <f>[22]Dezembro!$F$30</f>
        <v>*</v>
      </c>
      <c r="AB26" s="17" t="str">
        <f>[22]Dezembro!$F$31</f>
        <v>*</v>
      </c>
      <c r="AC26" s="134" t="str">
        <f>[22]Dezembro!$F$32</f>
        <v>*</v>
      </c>
      <c r="AD26" s="134" t="str">
        <f>[22]Dezembro!$F$33</f>
        <v>*</v>
      </c>
      <c r="AE26" s="134" t="str">
        <f>[22]Dezembro!$F$34</f>
        <v>*</v>
      </c>
      <c r="AF26" s="134" t="str">
        <f>[22]Dezembro!$F$35</f>
        <v>*</v>
      </c>
      <c r="AG26" s="36">
        <f t="shared" si="7"/>
        <v>94</v>
      </c>
      <c r="AH26" s="38">
        <f t="shared" si="8"/>
        <v>86.954545454545453</v>
      </c>
    </row>
    <row r="27" spans="1:36" ht="17.100000000000001" customHeight="1" x14ac:dyDescent="0.2">
      <c r="A27" s="13" t="s">
        <v>16</v>
      </c>
      <c r="B27" s="17">
        <f>[23]Dezembro!$F$5</f>
        <v>96</v>
      </c>
      <c r="C27" s="17">
        <f>[23]Dezembro!$F$6</f>
        <v>96</v>
      </c>
      <c r="D27" s="17">
        <f>[23]Dezembro!$F$7</f>
        <v>95</v>
      </c>
      <c r="E27" s="17">
        <f>[23]Dezembro!$F$8</f>
        <v>94</v>
      </c>
      <c r="F27" s="17">
        <f>[23]Dezembro!$F$9</f>
        <v>96</v>
      </c>
      <c r="G27" s="17">
        <f>[23]Dezembro!$F$10</f>
        <v>96</v>
      </c>
      <c r="H27" s="17">
        <f>[23]Dezembro!$F$11</f>
        <v>97</v>
      </c>
      <c r="I27" s="17">
        <f>[23]Dezembro!$F$12</f>
        <v>96</v>
      </c>
      <c r="J27" s="17">
        <f>[23]Dezembro!$F$13</f>
        <v>92</v>
      </c>
      <c r="K27" s="17">
        <f>[23]Dezembro!$F$14</f>
        <v>96</v>
      </c>
      <c r="L27" s="17">
        <f>[23]Dezembro!$F$15</f>
        <v>95</v>
      </c>
      <c r="M27" s="17">
        <f>[23]Dezembro!$F$16</f>
        <v>96</v>
      </c>
      <c r="N27" s="17">
        <f>[23]Dezembro!$F$17</f>
        <v>96</v>
      </c>
      <c r="O27" s="17">
        <f>[23]Dezembro!$F$18</f>
        <v>94</v>
      </c>
      <c r="P27" s="17">
        <f>[23]Dezembro!$F$19</f>
        <v>94</v>
      </c>
      <c r="Q27" s="17">
        <f>[23]Dezembro!$F$20</f>
        <v>96</v>
      </c>
      <c r="R27" s="17">
        <f>[23]Dezembro!$F$21</f>
        <v>94</v>
      </c>
      <c r="S27" s="17">
        <f>[23]Dezembro!$F$22</f>
        <v>92</v>
      </c>
      <c r="T27" s="17">
        <f>[23]Dezembro!$F$23</f>
        <v>91</v>
      </c>
      <c r="U27" s="17">
        <f>[23]Dezembro!$F$24</f>
        <v>95</v>
      </c>
      <c r="V27" s="17">
        <f>[23]Dezembro!$F$25</f>
        <v>96</v>
      </c>
      <c r="W27" s="17">
        <f>[23]Dezembro!$F$26</f>
        <v>95</v>
      </c>
      <c r="X27" s="17">
        <f>[23]Dezembro!$F$27</f>
        <v>93</v>
      </c>
      <c r="Y27" s="17">
        <f>[23]Dezembro!$F$28</f>
        <v>95</v>
      </c>
      <c r="Z27" s="17">
        <f>[23]Dezembro!$F$29</f>
        <v>96</v>
      </c>
      <c r="AA27" s="17">
        <f>[23]Dezembro!$F$30</f>
        <v>95</v>
      </c>
      <c r="AB27" s="17">
        <f>[23]Dezembro!$F$31</f>
        <v>95</v>
      </c>
      <c r="AC27" s="17">
        <f>[23]Dezembro!$F$32</f>
        <v>96</v>
      </c>
      <c r="AD27" s="17">
        <f>[23]Dezembro!$F$33</f>
        <v>96</v>
      </c>
      <c r="AE27" s="17">
        <f>[23]Dezembro!$F$34</f>
        <v>95</v>
      </c>
      <c r="AF27" s="17">
        <f>[23]Dezembro!$F$35</f>
        <v>87</v>
      </c>
      <c r="AG27" s="36">
        <f t="shared" si="7"/>
        <v>97</v>
      </c>
      <c r="AH27" s="38">
        <f t="shared" si="8"/>
        <v>94.709677419354833</v>
      </c>
    </row>
    <row r="28" spans="1:36" ht="17.100000000000001" customHeight="1" x14ac:dyDescent="0.2">
      <c r="A28" s="13" t="s">
        <v>17</v>
      </c>
      <c r="B28" s="17">
        <f>[24]Dezembro!$F$5</f>
        <v>93</v>
      </c>
      <c r="C28" s="17">
        <f>[24]Dezembro!$F$6</f>
        <v>94</v>
      </c>
      <c r="D28" s="17">
        <f>[24]Dezembro!$F$7</f>
        <v>93</v>
      </c>
      <c r="E28" s="17">
        <f>[24]Dezembro!$F$8</f>
        <v>89</v>
      </c>
      <c r="F28" s="17">
        <f>[24]Dezembro!$F$9</f>
        <v>95</v>
      </c>
      <c r="G28" s="17">
        <f>[24]Dezembro!$F$10</f>
        <v>96</v>
      </c>
      <c r="H28" s="17">
        <f>[24]Dezembro!$F$11</f>
        <v>100</v>
      </c>
      <c r="I28" s="17">
        <f>[24]Dezembro!$F$12</f>
        <v>95</v>
      </c>
      <c r="J28" s="17">
        <f>[24]Dezembro!$F$13</f>
        <v>91</v>
      </c>
      <c r="K28" s="17">
        <f>[24]Dezembro!$F$14</f>
        <v>90</v>
      </c>
      <c r="L28" s="17">
        <f>[24]Dezembro!$F$15</f>
        <v>95</v>
      </c>
      <c r="M28" s="17">
        <f>[24]Dezembro!$F$16</f>
        <v>95</v>
      </c>
      <c r="N28" s="17">
        <f>[24]Dezembro!$F$17</f>
        <v>97</v>
      </c>
      <c r="O28" s="17">
        <f>[24]Dezembro!$F$18</f>
        <v>89</v>
      </c>
      <c r="P28" s="17">
        <f>[24]Dezembro!$F$19</f>
        <v>90</v>
      </c>
      <c r="Q28" s="17">
        <f>[24]Dezembro!$F$20</f>
        <v>95</v>
      </c>
      <c r="R28" s="17">
        <f>[24]Dezembro!$F$21</f>
        <v>90</v>
      </c>
      <c r="S28" s="17">
        <f>[24]Dezembro!$F$22</f>
        <v>90</v>
      </c>
      <c r="T28" s="17">
        <f>[24]Dezembro!$F$23</f>
        <v>92</v>
      </c>
      <c r="U28" s="17">
        <f>[24]Dezembro!$F$24</f>
        <v>96</v>
      </c>
      <c r="V28" s="17">
        <f>[24]Dezembro!$F$25</f>
        <v>95</v>
      </c>
      <c r="W28" s="17">
        <f>[24]Dezembro!$F$26</f>
        <v>94</v>
      </c>
      <c r="X28" s="17">
        <f>[24]Dezembro!$F$27</f>
        <v>90</v>
      </c>
      <c r="Y28" s="17">
        <f>[24]Dezembro!$F$28</f>
        <v>89</v>
      </c>
      <c r="Z28" s="17">
        <f>[24]Dezembro!$F$29</f>
        <v>94</v>
      </c>
      <c r="AA28" s="17">
        <f>[24]Dezembro!$F$30</f>
        <v>95</v>
      </c>
      <c r="AB28" s="17">
        <f>[24]Dezembro!$F$31</f>
        <v>91</v>
      </c>
      <c r="AC28" s="17">
        <f>[24]Dezembro!$F$32</f>
        <v>95</v>
      </c>
      <c r="AD28" s="17">
        <f>[24]Dezembro!$F$33</f>
        <v>95</v>
      </c>
      <c r="AE28" s="17">
        <f>[24]Dezembro!$F$34</f>
        <v>81</v>
      </c>
      <c r="AF28" s="17">
        <f>[24]Dezembro!$F$35</f>
        <v>92</v>
      </c>
      <c r="AG28" s="36">
        <f t="shared" si="7"/>
        <v>100</v>
      </c>
      <c r="AH28" s="38">
        <f t="shared" si="8"/>
        <v>92.774193548387103</v>
      </c>
    </row>
    <row r="29" spans="1:36" ht="17.100000000000001" customHeight="1" x14ac:dyDescent="0.2">
      <c r="A29" s="13" t="s">
        <v>18</v>
      </c>
      <c r="B29" s="17">
        <f>[25]Dezembro!$F$5</f>
        <v>96</v>
      </c>
      <c r="C29" s="17">
        <f>[25]Dezembro!$F$6</f>
        <v>94</v>
      </c>
      <c r="D29" s="17">
        <f>[25]Dezembro!$F$7</f>
        <v>94</v>
      </c>
      <c r="E29" s="17">
        <f>[25]Dezembro!$F$8</f>
        <v>96</v>
      </c>
      <c r="F29" s="17">
        <f>[25]Dezembro!$F$9</f>
        <v>96</v>
      </c>
      <c r="G29" s="17">
        <f>[25]Dezembro!$F$10</f>
        <v>96</v>
      </c>
      <c r="H29" s="17">
        <f>[25]Dezembro!$F$11</f>
        <v>87</v>
      </c>
      <c r="I29" s="17">
        <f>[25]Dezembro!$F$12</f>
        <v>88</v>
      </c>
      <c r="J29" s="17">
        <f>[25]Dezembro!$F$13</f>
        <v>92</v>
      </c>
      <c r="K29" s="17">
        <f>[25]Dezembro!$F$14</f>
        <v>96</v>
      </c>
      <c r="L29" s="17">
        <f>[25]Dezembro!$F$15</f>
        <v>95</v>
      </c>
      <c r="M29" s="17">
        <f>[25]Dezembro!$F$16</f>
        <v>96</v>
      </c>
      <c r="N29" s="17">
        <f>[25]Dezembro!$F$17</f>
        <v>94</v>
      </c>
      <c r="O29" s="17">
        <f>[25]Dezembro!$F$18</f>
        <v>90</v>
      </c>
      <c r="P29" s="17">
        <f>[25]Dezembro!$F$19</f>
        <v>95</v>
      </c>
      <c r="Q29" s="17">
        <f>[25]Dezembro!$F$20</f>
        <v>95</v>
      </c>
      <c r="R29" s="17">
        <f>[25]Dezembro!$F$21</f>
        <v>93</v>
      </c>
      <c r="S29" s="17">
        <f>[25]Dezembro!$F$22</f>
        <v>90</v>
      </c>
      <c r="T29" s="17">
        <f>[25]Dezembro!$F$23</f>
        <v>95</v>
      </c>
      <c r="U29" s="17">
        <f>[25]Dezembro!$F$24</f>
        <v>95</v>
      </c>
      <c r="V29" s="17">
        <f>[25]Dezembro!$F$25</f>
        <v>95</v>
      </c>
      <c r="W29" s="17">
        <f>[25]Dezembro!$F$26</f>
        <v>90</v>
      </c>
      <c r="X29" s="17">
        <f>[25]Dezembro!$F$27</f>
        <v>87</v>
      </c>
      <c r="Y29" s="17">
        <f>[25]Dezembro!$F$28</f>
        <v>92</v>
      </c>
      <c r="Z29" s="17">
        <f>[25]Dezembro!$F$29</f>
        <v>96</v>
      </c>
      <c r="AA29" s="17">
        <f>[25]Dezembro!$F$30</f>
        <v>94</v>
      </c>
      <c r="AB29" s="17">
        <f>[25]Dezembro!$F$31</f>
        <v>95</v>
      </c>
      <c r="AC29" s="17">
        <f>[25]Dezembro!$F$32</f>
        <v>95</v>
      </c>
      <c r="AD29" s="17">
        <f>[25]Dezembro!$F$33</f>
        <v>96</v>
      </c>
      <c r="AE29" s="17">
        <f>[25]Dezembro!$F$34</f>
        <v>95</v>
      </c>
      <c r="AF29" s="17">
        <f>[25]Dezembro!$F$35</f>
        <v>95</v>
      </c>
      <c r="AG29" s="36">
        <f t="shared" si="7"/>
        <v>96</v>
      </c>
      <c r="AH29" s="38">
        <f>AVERAGE(B29:AF29)</f>
        <v>93.645161290322577</v>
      </c>
    </row>
    <row r="30" spans="1:36" ht="17.100000000000001" customHeight="1" x14ac:dyDescent="0.2">
      <c r="A30" s="13" t="s">
        <v>30</v>
      </c>
      <c r="B30" s="17">
        <f>[26]Dezembro!$F$5</f>
        <v>94</v>
      </c>
      <c r="C30" s="17">
        <f>[26]Dezembro!$F$6</f>
        <v>92</v>
      </c>
      <c r="D30" s="17">
        <f>[26]Dezembro!$F$7</f>
        <v>93</v>
      </c>
      <c r="E30" s="17">
        <f>[26]Dezembro!$F$8</f>
        <v>96</v>
      </c>
      <c r="F30" s="17">
        <f>[26]Dezembro!$F$9</f>
        <v>95</v>
      </c>
      <c r="G30" s="17">
        <f>[26]Dezembro!$F$10</f>
        <v>96</v>
      </c>
      <c r="H30" s="17">
        <f>[26]Dezembro!$F$11</f>
        <v>96</v>
      </c>
      <c r="I30" s="17">
        <f>[26]Dezembro!$F$12</f>
        <v>90</v>
      </c>
      <c r="J30" s="17">
        <f>[26]Dezembro!$F$13</f>
        <v>85</v>
      </c>
      <c r="K30" s="17">
        <f>[26]Dezembro!$F$14</f>
        <v>96</v>
      </c>
      <c r="L30" s="17">
        <f>[26]Dezembro!$F$15</f>
        <v>95</v>
      </c>
      <c r="M30" s="17">
        <f>[26]Dezembro!$F$16</f>
        <v>93</v>
      </c>
      <c r="N30" s="17">
        <f>[26]Dezembro!$F$17</f>
        <v>92</v>
      </c>
      <c r="O30" s="17">
        <f>[26]Dezembro!$F$18</f>
        <v>85</v>
      </c>
      <c r="P30" s="17">
        <f>[26]Dezembro!$F$19</f>
        <v>93</v>
      </c>
      <c r="Q30" s="17">
        <f>[26]Dezembro!$F$20</f>
        <v>91</v>
      </c>
      <c r="R30" s="17">
        <f>[26]Dezembro!$F$21</f>
        <v>89</v>
      </c>
      <c r="S30" s="17">
        <f>[26]Dezembro!$F$22</f>
        <v>80</v>
      </c>
      <c r="T30" s="17">
        <f>[26]Dezembro!$F$23</f>
        <v>84</v>
      </c>
      <c r="U30" s="17">
        <f>[26]Dezembro!$F$24</f>
        <v>93</v>
      </c>
      <c r="V30" s="17">
        <f>[26]Dezembro!$F$25</f>
        <v>92</v>
      </c>
      <c r="W30" s="17">
        <f>[26]Dezembro!$F$26</f>
        <v>91</v>
      </c>
      <c r="X30" s="17">
        <f>[26]Dezembro!$F$27</f>
        <v>86</v>
      </c>
      <c r="Y30" s="17">
        <f>[26]Dezembro!$F$28</f>
        <v>93</v>
      </c>
      <c r="Z30" s="17">
        <f>[26]Dezembro!$F$29</f>
        <v>95</v>
      </c>
      <c r="AA30" s="17">
        <f>[26]Dezembro!$F$30</f>
        <v>95</v>
      </c>
      <c r="AB30" s="17">
        <f>[26]Dezembro!$F$31</f>
        <v>86</v>
      </c>
      <c r="AC30" s="17">
        <f>[26]Dezembro!$F$32</f>
        <v>95</v>
      </c>
      <c r="AD30" s="17">
        <f>[26]Dezembro!$F$33</f>
        <v>89</v>
      </c>
      <c r="AE30" s="17">
        <f>[26]Dezembro!$F$34</f>
        <v>95</v>
      </c>
      <c r="AF30" s="17">
        <f>[26]Dezembro!$F$35</f>
        <v>96</v>
      </c>
      <c r="AG30" s="36">
        <f t="shared" si="7"/>
        <v>96</v>
      </c>
      <c r="AH30" s="38">
        <f>AVERAGE(B30:AF30)</f>
        <v>91.645161290322577</v>
      </c>
      <c r="AJ30" t="s">
        <v>51</v>
      </c>
    </row>
    <row r="31" spans="1:36" ht="17.100000000000001" customHeight="1" x14ac:dyDescent="0.2">
      <c r="A31" s="13" t="s">
        <v>50</v>
      </c>
      <c r="B31" s="17">
        <f>[27]Dezembro!$F$5</f>
        <v>94</v>
      </c>
      <c r="C31" s="17">
        <f>[27]Dezembro!$F$6</f>
        <v>92</v>
      </c>
      <c r="D31" s="17">
        <f>[27]Dezembro!$F$7</f>
        <v>93</v>
      </c>
      <c r="E31" s="17">
        <f>[27]Dezembro!$F$8</f>
        <v>89</v>
      </c>
      <c r="F31" s="17">
        <f>[27]Dezembro!$F$9</f>
        <v>93</v>
      </c>
      <c r="G31" s="17">
        <f>[27]Dezembro!$F$10</f>
        <v>96</v>
      </c>
      <c r="H31" s="17">
        <f>[27]Dezembro!$F$11</f>
        <v>95</v>
      </c>
      <c r="I31" s="17">
        <f>[27]Dezembro!$F$12</f>
        <v>90</v>
      </c>
      <c r="J31" s="17">
        <f>[27]Dezembro!$F$13</f>
        <v>91</v>
      </c>
      <c r="K31" s="17">
        <f>[27]Dezembro!$F$14</f>
        <v>87</v>
      </c>
      <c r="L31" s="17">
        <f>[27]Dezembro!$F$15</f>
        <v>89</v>
      </c>
      <c r="M31" s="17">
        <f>[27]Dezembro!$F$16</f>
        <v>84</v>
      </c>
      <c r="N31" s="17">
        <f>[27]Dezembro!$F$17</f>
        <v>93</v>
      </c>
      <c r="O31" s="17">
        <f>[27]Dezembro!$F$18</f>
        <v>84</v>
      </c>
      <c r="P31" s="17">
        <f>[27]Dezembro!$F$19</f>
        <v>95</v>
      </c>
      <c r="Q31" s="17">
        <f>[27]Dezembro!$F$20</f>
        <v>95</v>
      </c>
      <c r="R31" s="17">
        <f>[27]Dezembro!$F$21</f>
        <v>92</v>
      </c>
      <c r="S31" s="17">
        <f>[27]Dezembro!$F$22</f>
        <v>84</v>
      </c>
      <c r="T31" s="17">
        <f>[27]Dezembro!$F$23</f>
        <v>87</v>
      </c>
      <c r="U31" s="17">
        <f>[27]Dezembro!$F$24</f>
        <v>93</v>
      </c>
      <c r="V31" s="17">
        <f>[27]Dezembro!$F$25</f>
        <v>93</v>
      </c>
      <c r="W31" s="17">
        <f>[27]Dezembro!$F$26</f>
        <v>93</v>
      </c>
      <c r="X31" s="17">
        <f>[27]Dezembro!$F$27</f>
        <v>88</v>
      </c>
      <c r="Y31" s="17">
        <f>[27]Dezembro!$F$28</f>
        <v>87</v>
      </c>
      <c r="Z31" s="17">
        <f>[27]Dezembro!$F$29</f>
        <v>92</v>
      </c>
      <c r="AA31" s="17">
        <f>[27]Dezembro!$F$30</f>
        <v>93</v>
      </c>
      <c r="AB31" s="17">
        <f>[27]Dezembro!$F$31</f>
        <v>88</v>
      </c>
      <c r="AC31" s="17">
        <f>[27]Dezembro!$F$32</f>
        <v>93</v>
      </c>
      <c r="AD31" s="17">
        <f>[27]Dezembro!$F$33</f>
        <v>93</v>
      </c>
      <c r="AE31" s="17">
        <f>[27]Dezembro!$F$34</f>
        <v>93</v>
      </c>
      <c r="AF31" s="17">
        <f>[27]Dezembro!$F$35</f>
        <v>91</v>
      </c>
      <c r="AG31" s="36">
        <f>MAX(B31:AF31)</f>
        <v>96</v>
      </c>
      <c r="AH31" s="38">
        <f>AVERAGE(B31:AF31)</f>
        <v>90.967741935483872</v>
      </c>
    </row>
    <row r="32" spans="1:36" ht="17.100000000000001" customHeight="1" x14ac:dyDescent="0.2">
      <c r="A32" s="13" t="s">
        <v>19</v>
      </c>
      <c r="B32" s="17">
        <f>[28]Dezembro!$F$5</f>
        <v>94</v>
      </c>
      <c r="C32" s="17">
        <f>[28]Dezembro!$F$6</f>
        <v>87</v>
      </c>
      <c r="D32" s="17">
        <f>[28]Dezembro!$F$7</f>
        <v>90</v>
      </c>
      <c r="E32" s="17">
        <f>[28]Dezembro!$F$8</f>
        <v>93</v>
      </c>
      <c r="F32" s="17">
        <f>[28]Dezembro!$F$9</f>
        <v>94</v>
      </c>
      <c r="G32" s="17">
        <f>[28]Dezembro!$F$10</f>
        <v>93</v>
      </c>
      <c r="H32" s="17">
        <f>[28]Dezembro!$F$11</f>
        <v>85</v>
      </c>
      <c r="I32" s="17">
        <f>[28]Dezembro!$F$12</f>
        <v>88</v>
      </c>
      <c r="J32" s="17">
        <f>[28]Dezembro!$F$13</f>
        <v>86</v>
      </c>
      <c r="K32" s="17">
        <f>[28]Dezembro!$F$14</f>
        <v>92</v>
      </c>
      <c r="L32" s="17">
        <f>[28]Dezembro!$F$15</f>
        <v>93</v>
      </c>
      <c r="M32" s="17">
        <f>[28]Dezembro!$F$16</f>
        <v>93</v>
      </c>
      <c r="N32" s="17">
        <f>[28]Dezembro!$F$17</f>
        <v>93</v>
      </c>
      <c r="O32" s="17">
        <f>[28]Dezembro!$F$18</f>
        <v>84</v>
      </c>
      <c r="P32" s="17">
        <f>[28]Dezembro!$F$19</f>
        <v>88</v>
      </c>
      <c r="Q32" s="17">
        <f>[28]Dezembro!$F$20</f>
        <v>94</v>
      </c>
      <c r="R32" s="17">
        <f>[28]Dezembro!$F$21</f>
        <v>86</v>
      </c>
      <c r="S32" s="17">
        <f>[28]Dezembro!$F$22</f>
        <v>85</v>
      </c>
      <c r="T32" s="17">
        <f>[28]Dezembro!$F$23</f>
        <v>81</v>
      </c>
      <c r="U32" s="17">
        <f>[28]Dezembro!$F$24</f>
        <v>95</v>
      </c>
      <c r="V32" s="17">
        <f>[28]Dezembro!$F$25</f>
        <v>93</v>
      </c>
      <c r="W32" s="17">
        <f>[28]Dezembro!$F$26</f>
        <v>85</v>
      </c>
      <c r="X32" s="17">
        <f>[28]Dezembro!$F$27</f>
        <v>92</v>
      </c>
      <c r="Y32" s="17">
        <f>[28]Dezembro!$F$28</f>
        <v>93</v>
      </c>
      <c r="Z32" s="17">
        <f>[28]Dezembro!$F$29</f>
        <v>90</v>
      </c>
      <c r="AA32" s="17">
        <f>[28]Dezembro!$F$30</f>
        <v>92</v>
      </c>
      <c r="AB32" s="17">
        <f>[28]Dezembro!$F$31</f>
        <v>85</v>
      </c>
      <c r="AC32" s="17">
        <f>[28]Dezembro!$F$32</f>
        <v>95</v>
      </c>
      <c r="AD32" s="17">
        <f>[28]Dezembro!$F$33</f>
        <v>94</v>
      </c>
      <c r="AE32" s="17">
        <f>[28]Dezembro!$F$34</f>
        <v>95</v>
      </c>
      <c r="AF32" s="17">
        <f>[28]Dezembro!$F$35</f>
        <v>93</v>
      </c>
      <c r="AG32" s="36">
        <f>MAX(B32:AF32)</f>
        <v>95</v>
      </c>
      <c r="AH32" s="38">
        <f>AVERAGE(B32:AF32)</f>
        <v>90.354838709677423</v>
      </c>
    </row>
    <row r="33" spans="1:35" s="5" customFormat="1" ht="17.100000000000001" customHeight="1" thickBot="1" x14ac:dyDescent="0.25">
      <c r="A33" s="64" t="s">
        <v>32</v>
      </c>
      <c r="B33" s="65">
        <f t="shared" ref="B33:AG33" si="11">MAX(B5:B32)</f>
        <v>100</v>
      </c>
      <c r="C33" s="65">
        <f t="shared" si="11"/>
        <v>100</v>
      </c>
      <c r="D33" s="65">
        <f t="shared" si="11"/>
        <v>100</v>
      </c>
      <c r="E33" s="65">
        <f t="shared" si="11"/>
        <v>100</v>
      </c>
      <c r="F33" s="65">
        <f t="shared" si="11"/>
        <v>100</v>
      </c>
      <c r="G33" s="65">
        <f t="shared" si="11"/>
        <v>100</v>
      </c>
      <c r="H33" s="65">
        <f t="shared" si="11"/>
        <v>100</v>
      </c>
      <c r="I33" s="65">
        <f t="shared" si="11"/>
        <v>100</v>
      </c>
      <c r="J33" s="65">
        <f t="shared" si="11"/>
        <v>96</v>
      </c>
      <c r="K33" s="65">
        <f t="shared" si="11"/>
        <v>100</v>
      </c>
      <c r="L33" s="65">
        <f t="shared" si="11"/>
        <v>100</v>
      </c>
      <c r="M33" s="65">
        <f t="shared" si="11"/>
        <v>100</v>
      </c>
      <c r="N33" s="65">
        <f t="shared" si="11"/>
        <v>100</v>
      </c>
      <c r="O33" s="65">
        <f t="shared" si="11"/>
        <v>100</v>
      </c>
      <c r="P33" s="65">
        <f t="shared" si="11"/>
        <v>100</v>
      </c>
      <c r="Q33" s="65">
        <f t="shared" si="11"/>
        <v>100</v>
      </c>
      <c r="R33" s="65">
        <f t="shared" si="11"/>
        <v>100</v>
      </c>
      <c r="S33" s="65">
        <f t="shared" si="11"/>
        <v>100</v>
      </c>
      <c r="T33" s="65">
        <f t="shared" si="11"/>
        <v>99</v>
      </c>
      <c r="U33" s="65">
        <f t="shared" si="11"/>
        <v>100</v>
      </c>
      <c r="V33" s="65">
        <f t="shared" si="11"/>
        <v>100</v>
      </c>
      <c r="W33" s="65">
        <f t="shared" si="11"/>
        <v>100</v>
      </c>
      <c r="X33" s="65">
        <f t="shared" si="11"/>
        <v>99</v>
      </c>
      <c r="Y33" s="65">
        <f t="shared" si="11"/>
        <v>98</v>
      </c>
      <c r="Z33" s="65">
        <f t="shared" si="11"/>
        <v>100</v>
      </c>
      <c r="AA33" s="65">
        <f t="shared" si="11"/>
        <v>100</v>
      </c>
      <c r="AB33" s="65">
        <f t="shared" si="11"/>
        <v>100</v>
      </c>
      <c r="AC33" s="65">
        <f t="shared" si="11"/>
        <v>98</v>
      </c>
      <c r="AD33" s="65">
        <f t="shared" si="11"/>
        <v>100</v>
      </c>
      <c r="AE33" s="65">
        <f t="shared" si="11"/>
        <v>97</v>
      </c>
      <c r="AF33" s="65">
        <f t="shared" si="11"/>
        <v>100</v>
      </c>
      <c r="AG33" s="66">
        <f t="shared" si="11"/>
        <v>100</v>
      </c>
      <c r="AH33" s="95">
        <f>AVERAGE(AH5:AH32)</f>
        <v>92.983244354212104</v>
      </c>
      <c r="AI33" s="8"/>
    </row>
    <row r="34" spans="1:35" x14ac:dyDescent="0.2">
      <c r="A34" s="81"/>
      <c r="B34" s="68"/>
      <c r="C34" s="68"/>
      <c r="D34" s="68" t="s">
        <v>64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90"/>
      <c r="AH34" s="91"/>
    </row>
    <row r="35" spans="1:35" x14ac:dyDescent="0.2">
      <c r="A35" s="71"/>
      <c r="B35" s="72"/>
      <c r="C35" s="72"/>
      <c r="D35" s="72"/>
      <c r="E35" s="72"/>
      <c r="F35" s="72"/>
      <c r="G35" s="72"/>
      <c r="H35" s="75"/>
      <c r="I35" s="72"/>
      <c r="J35" s="72"/>
      <c r="K35" s="72"/>
      <c r="L35" s="72"/>
      <c r="M35" s="72"/>
      <c r="N35" s="72" t="s">
        <v>52</v>
      </c>
      <c r="O35" s="72"/>
      <c r="P35" s="72"/>
      <c r="Q35" s="72"/>
      <c r="R35" s="72"/>
      <c r="S35" s="72"/>
      <c r="T35" s="72"/>
      <c r="U35" s="72"/>
      <c r="V35" s="72"/>
      <c r="W35" s="72"/>
      <c r="X35" s="72" t="s">
        <v>58</v>
      </c>
      <c r="Y35" s="72"/>
      <c r="Z35" s="72"/>
      <c r="AA35" s="72"/>
      <c r="AB35" s="72"/>
      <c r="AC35" s="72"/>
      <c r="AD35" s="72"/>
      <c r="AE35" s="72"/>
      <c r="AF35" s="72"/>
      <c r="AG35" s="85"/>
      <c r="AH35" s="92"/>
    </row>
    <row r="36" spans="1:35" ht="13.5" thickBot="1" x14ac:dyDescent="0.25">
      <c r="A36" s="93"/>
      <c r="B36" s="87"/>
      <c r="C36" s="87" t="s">
        <v>65</v>
      </c>
      <c r="D36" s="87"/>
      <c r="E36" s="87"/>
      <c r="F36" s="87"/>
      <c r="G36" s="87"/>
      <c r="H36" s="77"/>
      <c r="I36" s="77"/>
      <c r="J36" s="77"/>
      <c r="K36" s="78"/>
      <c r="L36" s="78"/>
      <c r="M36" s="78"/>
      <c r="N36" s="78" t="s">
        <v>53</v>
      </c>
      <c r="O36" s="78"/>
      <c r="P36" s="78"/>
      <c r="Q36" s="77"/>
      <c r="R36" s="77"/>
      <c r="S36" s="77"/>
      <c r="T36" s="77"/>
      <c r="U36" s="77"/>
      <c r="V36" s="77"/>
      <c r="W36" s="77"/>
      <c r="X36" s="78" t="s">
        <v>59</v>
      </c>
      <c r="Y36" s="78"/>
      <c r="Z36" s="78"/>
      <c r="AA36" s="78"/>
      <c r="AB36" s="77"/>
      <c r="AC36" s="77"/>
      <c r="AD36" s="77"/>
      <c r="AE36" s="77"/>
      <c r="AF36" s="77"/>
      <c r="AG36" s="88"/>
      <c r="AH36" s="94"/>
    </row>
    <row r="43" spans="1:35" x14ac:dyDescent="0.2">
      <c r="X43" s="2" t="s">
        <v>51</v>
      </c>
    </row>
    <row r="44" spans="1:35" x14ac:dyDescent="0.2">
      <c r="E44" s="2" t="s">
        <v>51</v>
      </c>
      <c r="L44" s="2" t="s">
        <v>51</v>
      </c>
    </row>
    <row r="49" spans="8:8" x14ac:dyDescent="0.2">
      <c r="H49" s="2" t="s">
        <v>51</v>
      </c>
    </row>
  </sheetData>
  <sheetProtection password="C6EC" sheet="1" objects="1" scenarios="1"/>
  <mergeCells count="34"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90" zoomScaleNormal="90" workbookViewId="0">
      <selection activeCell="R10" sqref="R10"/>
    </sheetView>
  </sheetViews>
  <sheetFormatPr defaultRowHeight="12.75" x14ac:dyDescent="0.2"/>
  <cols>
    <col min="1" max="1" width="19.42578125" style="56" customWidth="1"/>
    <col min="2" max="14" width="5.42578125" style="56" customWidth="1"/>
    <col min="15" max="16" width="5.140625" style="56" customWidth="1"/>
    <col min="17" max="17" width="5" style="56" customWidth="1"/>
    <col min="18" max="19" width="5.42578125" style="56" customWidth="1"/>
    <col min="20" max="21" width="5.140625" style="56" customWidth="1"/>
    <col min="22" max="26" width="5" style="56" customWidth="1"/>
    <col min="27" max="29" width="5.140625" style="56" customWidth="1"/>
    <col min="30" max="30" width="5" style="56" customWidth="1"/>
    <col min="31" max="31" width="5.140625" style="56" customWidth="1"/>
    <col min="32" max="32" width="5" style="56" customWidth="1"/>
    <col min="33" max="33" width="6.7109375" style="57" customWidth="1"/>
    <col min="34" max="34" width="7" style="44" customWidth="1"/>
    <col min="35" max="16384" width="9.140625" style="45"/>
  </cols>
  <sheetData>
    <row r="1" spans="1:34" ht="20.100000000000001" customHeight="1" x14ac:dyDescent="0.2">
      <c r="A1" s="144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4" s="46" customFormat="1" ht="20.100000000000001" customHeight="1" x14ac:dyDescent="0.2">
      <c r="A2" s="143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49" customFormat="1" ht="20.100000000000001" customHeight="1" x14ac:dyDescent="0.2">
      <c r="A3" s="143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47" t="s">
        <v>41</v>
      </c>
      <c r="AH3" s="48" t="s">
        <v>39</v>
      </c>
    </row>
    <row r="4" spans="1:34" s="49" customFormat="1" ht="20.100000000000001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47" t="s">
        <v>38</v>
      </c>
      <c r="AH4" s="48" t="s">
        <v>38</v>
      </c>
    </row>
    <row r="5" spans="1:34" s="49" customFormat="1" ht="20.100000000000001" customHeight="1" x14ac:dyDescent="0.2">
      <c r="A5" s="50" t="s">
        <v>46</v>
      </c>
      <c r="B5" s="51">
        <f>[1]Dezembro!$G$5</f>
        <v>46</v>
      </c>
      <c r="C5" s="51">
        <f>[1]Dezembro!$G$6</f>
        <v>62</v>
      </c>
      <c r="D5" s="51">
        <f>[1]Dezembro!$G$7</f>
        <v>38</v>
      </c>
      <c r="E5" s="51">
        <f>[1]Dezembro!$G$8</f>
        <v>29</v>
      </c>
      <c r="F5" s="51">
        <f>[1]Dezembro!$G$9</f>
        <v>42</v>
      </c>
      <c r="G5" s="51">
        <f>[1]Dezembro!$G$10</f>
        <v>52</v>
      </c>
      <c r="H5" s="51">
        <f>[1]Dezembro!$G$11</f>
        <v>42</v>
      </c>
      <c r="I5" s="51">
        <f>[1]Dezembro!$G$12</f>
        <v>33</v>
      </c>
      <c r="J5" s="51">
        <f>[1]Dezembro!$G$13</f>
        <v>33</v>
      </c>
      <c r="K5" s="51">
        <f>[1]Dezembro!$G$14</f>
        <v>60</v>
      </c>
      <c r="L5" s="51">
        <f>[1]Dezembro!$G$15</f>
        <v>57</v>
      </c>
      <c r="M5" s="51">
        <f>[1]Dezembro!$G$16</f>
        <v>64</v>
      </c>
      <c r="N5" s="51">
        <f>[1]Dezembro!$G$17</f>
        <v>53</v>
      </c>
      <c r="O5" s="51">
        <f>[1]Dezembro!$G$18</f>
        <v>34</v>
      </c>
      <c r="P5" s="51">
        <f>[1]Dezembro!$G$19</f>
        <v>70</v>
      </c>
      <c r="Q5" s="51">
        <f>[1]Dezembro!$G$20</f>
        <v>58</v>
      </c>
      <c r="R5" s="51">
        <f>[1]Dezembro!$G$21</f>
        <v>39</v>
      </c>
      <c r="S5" s="51">
        <f>[1]Dezembro!$G$22</f>
        <v>32</v>
      </c>
      <c r="T5" s="51">
        <f>[1]Dezembro!$G$23</f>
        <v>31</v>
      </c>
      <c r="U5" s="51">
        <f>[1]Dezembro!$G$24</f>
        <v>41</v>
      </c>
      <c r="V5" s="51">
        <f>[1]Dezembro!$G$25</f>
        <v>43</v>
      </c>
      <c r="W5" s="51">
        <f>[1]Dezembro!$G$26</f>
        <v>40</v>
      </c>
      <c r="X5" s="51">
        <f>[1]Dezembro!$G$27</f>
        <v>39</v>
      </c>
      <c r="Y5" s="51">
        <f>[1]Dezembro!$G$28</f>
        <v>35</v>
      </c>
      <c r="Z5" s="51">
        <f>[1]Dezembro!$G$29</f>
        <v>34</v>
      </c>
      <c r="AA5" s="51">
        <f>[1]Dezembro!$G$30</f>
        <v>49</v>
      </c>
      <c r="AB5" s="51">
        <f>[1]Dezembro!$G$31</f>
        <v>41</v>
      </c>
      <c r="AC5" s="51">
        <f>[1]Dezembro!$G$32</f>
        <v>33</v>
      </c>
      <c r="AD5" s="51">
        <f>[1]Dezembro!$G$33</f>
        <v>47</v>
      </c>
      <c r="AE5" s="51">
        <f>[1]Dezembro!$G$34</f>
        <v>51</v>
      </c>
      <c r="AF5" s="51">
        <f>[1]Dezembro!$G$35</f>
        <v>54</v>
      </c>
      <c r="AG5" s="47">
        <f>MIN(B5:AF5)</f>
        <v>29</v>
      </c>
      <c r="AH5" s="48">
        <f>AVERAGE(B5:AF5)</f>
        <v>44.58064516129032</v>
      </c>
    </row>
    <row r="6" spans="1:34" ht="17.100000000000001" customHeight="1" x14ac:dyDescent="0.2">
      <c r="A6" s="50" t="s">
        <v>0</v>
      </c>
      <c r="B6" s="52">
        <f>[2]Dezembro!$G$5</f>
        <v>61</v>
      </c>
      <c r="C6" s="52">
        <f>[2]Dezembro!$G$6</f>
        <v>73</v>
      </c>
      <c r="D6" s="52" t="str">
        <f>[2]Dezembro!$G$7</f>
        <v>*</v>
      </c>
      <c r="E6" s="52" t="str">
        <f>[2]Dezembro!$G$8</f>
        <v>*</v>
      </c>
      <c r="F6" s="52" t="str">
        <f>[2]Dezembro!$G$9</f>
        <v>*</v>
      </c>
      <c r="G6" s="52" t="str">
        <f>[2]Dezembro!$G$10</f>
        <v>*</v>
      </c>
      <c r="H6" s="52" t="str">
        <f>[2]Dezembro!$G$11</f>
        <v>*</v>
      </c>
      <c r="I6" s="52" t="str">
        <f>[2]Dezembro!$G$12</f>
        <v>*</v>
      </c>
      <c r="J6" s="52" t="str">
        <f>[2]Dezembro!$G$13</f>
        <v>*</v>
      </c>
      <c r="K6" s="52" t="str">
        <f>[2]Dezembro!$G$14</f>
        <v>*</v>
      </c>
      <c r="L6" s="52" t="str">
        <f>[2]Dezembro!$G$15</f>
        <v>*</v>
      </c>
      <c r="M6" s="52" t="str">
        <f>[2]Dezembro!$G$16</f>
        <v>*</v>
      </c>
      <c r="N6" s="52" t="str">
        <f>[2]Dezembro!$G$17</f>
        <v>*</v>
      </c>
      <c r="O6" s="52" t="str">
        <f>[2]Dezembro!$G$18</f>
        <v>*</v>
      </c>
      <c r="P6" s="52" t="str">
        <f>[2]Dezembro!$G$19</f>
        <v>*</v>
      </c>
      <c r="Q6" s="52" t="str">
        <f>[2]Dezembro!$G$20</f>
        <v>*</v>
      </c>
      <c r="R6" s="52" t="str">
        <f>[2]Dezembro!$G$21</f>
        <v>*</v>
      </c>
      <c r="S6" s="52" t="str">
        <f>[2]Dezembro!$G$22</f>
        <v>*</v>
      </c>
      <c r="T6" s="52" t="str">
        <f>[2]Dezembro!$G$23</f>
        <v>*</v>
      </c>
      <c r="U6" s="52" t="str">
        <f>[2]Dezembro!$G$24</f>
        <v>*</v>
      </c>
      <c r="V6" s="52" t="str">
        <f>[2]Dezembro!$G$25</f>
        <v>*</v>
      </c>
      <c r="W6" s="52" t="str">
        <f>[2]Dezembro!$G$26</f>
        <v>*</v>
      </c>
      <c r="X6" s="52" t="str">
        <f>[2]Dezembro!$G$27</f>
        <v>*</v>
      </c>
      <c r="Y6" s="52" t="str">
        <f>[2]Dezembro!$G$28</f>
        <v>*</v>
      </c>
      <c r="Z6" s="52" t="str">
        <f>[2]Dezembro!$G$29</f>
        <v>*</v>
      </c>
      <c r="AA6" s="52" t="str">
        <f>[2]Dezembro!$G$30</f>
        <v>*</v>
      </c>
      <c r="AB6" s="52" t="str">
        <f>[2]Dezembro!$G$31</f>
        <v>*</v>
      </c>
      <c r="AC6" s="52" t="str">
        <f>[2]Dezembro!$G$32</f>
        <v>*</v>
      </c>
      <c r="AD6" s="52" t="str">
        <f>[2]Dezembro!$G$33</f>
        <v>*</v>
      </c>
      <c r="AE6" s="52" t="str">
        <f>[2]Dezembro!$G$34</f>
        <v>*</v>
      </c>
      <c r="AF6" s="52" t="str">
        <f>[2]Dezembro!$G$35</f>
        <v>*</v>
      </c>
      <c r="AG6" s="53">
        <f>MIN(B6:AF6)</f>
        <v>61</v>
      </c>
      <c r="AH6" s="54">
        <f t="shared" ref="AH6:AH16" si="1">AVERAGE(B6:AF6)</f>
        <v>67</v>
      </c>
    </row>
    <row r="7" spans="1:34" ht="17.100000000000001" customHeight="1" x14ac:dyDescent="0.2">
      <c r="A7" s="50" t="s">
        <v>1</v>
      </c>
      <c r="B7" s="52">
        <f>[3]Dezembro!$G$5</f>
        <v>38</v>
      </c>
      <c r="C7" s="52">
        <f>[3]Dezembro!$G$6</f>
        <v>48</v>
      </c>
      <c r="D7" s="52">
        <f>[3]Dezembro!$G$7</f>
        <v>56</v>
      </c>
      <c r="E7" s="52">
        <f>[3]Dezembro!$G$8</f>
        <v>44</v>
      </c>
      <c r="F7" s="52">
        <f>[3]Dezembro!$G$9</f>
        <v>63</v>
      </c>
      <c r="G7" s="52">
        <f>[3]Dezembro!$G$10</f>
        <v>59</v>
      </c>
      <c r="H7" s="52">
        <f>[3]Dezembro!$G$11</f>
        <v>52</v>
      </c>
      <c r="I7" s="52">
        <f>[3]Dezembro!$G$12</f>
        <v>44</v>
      </c>
      <c r="J7" s="52">
        <f>[3]Dezembro!$G$13</f>
        <v>48</v>
      </c>
      <c r="K7" s="52">
        <f>[3]Dezembro!$G$14</f>
        <v>58</v>
      </c>
      <c r="L7" s="52">
        <f>[3]Dezembro!$G$15</f>
        <v>46</v>
      </c>
      <c r="M7" s="52">
        <f>[3]Dezembro!$G$16</f>
        <v>51</v>
      </c>
      <c r="N7" s="52">
        <f>[3]Dezembro!$G$17</f>
        <v>44</v>
      </c>
      <c r="O7" s="52">
        <f>[3]Dezembro!$G$18</f>
        <v>44</v>
      </c>
      <c r="P7" s="52">
        <f>[3]Dezembro!$G$19</f>
        <v>52</v>
      </c>
      <c r="Q7" s="52">
        <f>[3]Dezembro!$G$20</f>
        <v>37</v>
      </c>
      <c r="R7" s="52">
        <f>[3]Dezembro!$G$21</f>
        <v>40</v>
      </c>
      <c r="S7" s="52">
        <f>[3]Dezembro!$G$22</f>
        <v>40</v>
      </c>
      <c r="T7" s="52">
        <f>[3]Dezembro!$G$23</f>
        <v>50</v>
      </c>
      <c r="U7" s="52">
        <f>[3]Dezembro!$G$24</f>
        <v>59</v>
      </c>
      <c r="V7" s="52">
        <f>[3]Dezembro!$G$25</f>
        <v>41</v>
      </c>
      <c r="W7" s="52">
        <f>[3]Dezembro!$G$26</f>
        <v>43</v>
      </c>
      <c r="X7" s="52">
        <f>[3]Dezembro!$G$27</f>
        <v>42</v>
      </c>
      <c r="Y7" s="52">
        <f>[3]Dezembro!$G$28</f>
        <v>42</v>
      </c>
      <c r="Z7" s="52">
        <f>[3]Dezembro!$G$29</f>
        <v>43</v>
      </c>
      <c r="AA7" s="52">
        <f>[3]Dezembro!$G$30</f>
        <v>46</v>
      </c>
      <c r="AB7" s="52">
        <f>[3]Dezembro!$G$31</f>
        <v>48</v>
      </c>
      <c r="AC7" s="52">
        <f>[3]Dezembro!$G$32</f>
        <v>44</v>
      </c>
      <c r="AD7" s="52">
        <f>[3]Dezembro!$G$33</f>
        <v>50</v>
      </c>
      <c r="AE7" s="52">
        <f>[3]Dezembro!$G$34</f>
        <v>75</v>
      </c>
      <c r="AF7" s="52">
        <f>[3]Dezembro!$G$35</f>
        <v>46</v>
      </c>
      <c r="AG7" s="53">
        <f t="shared" ref="AG7:AG16" si="2">MIN(B7:AF7)</f>
        <v>37</v>
      </c>
      <c r="AH7" s="54">
        <f t="shared" si="1"/>
        <v>48.161290322580648</v>
      </c>
    </row>
    <row r="8" spans="1:34" ht="17.100000000000001" customHeight="1" x14ac:dyDescent="0.2">
      <c r="A8" s="50" t="s">
        <v>54</v>
      </c>
      <c r="B8" s="52">
        <f>[4]Dezembro!$G$5</f>
        <v>56</v>
      </c>
      <c r="C8" s="52">
        <f>[4]Dezembro!$G$6</f>
        <v>53</v>
      </c>
      <c r="D8" s="52">
        <f>[4]Dezembro!$G$7</f>
        <v>64</v>
      </c>
      <c r="E8" s="52">
        <f>[4]Dezembro!$G$8</f>
        <v>42</v>
      </c>
      <c r="F8" s="52">
        <f>[4]Dezembro!$G$9</f>
        <v>64</v>
      </c>
      <c r="G8" s="52">
        <f>[4]Dezembro!$G$10</f>
        <v>61</v>
      </c>
      <c r="H8" s="52">
        <f>[4]Dezembro!$G$11</f>
        <v>44</v>
      </c>
      <c r="I8" s="52">
        <f>[4]Dezembro!$G$12</f>
        <v>55</v>
      </c>
      <c r="J8" s="52">
        <f>[4]Dezembro!$G$13</f>
        <v>50</v>
      </c>
      <c r="K8" s="52">
        <f>[4]Dezembro!$G$14</f>
        <v>67</v>
      </c>
      <c r="L8" s="52">
        <f>[4]Dezembro!$G$15</f>
        <v>78</v>
      </c>
      <c r="M8" s="52">
        <f>[4]Dezembro!$G$16</f>
        <v>74</v>
      </c>
      <c r="N8" s="52">
        <f>[4]Dezembro!$G$17</f>
        <v>52</v>
      </c>
      <c r="O8" s="52">
        <f>[4]Dezembro!$G$18</f>
        <v>36</v>
      </c>
      <c r="P8" s="52">
        <f>[4]Dezembro!$G$19</f>
        <v>52</v>
      </c>
      <c r="Q8" s="52">
        <f>[4]Dezembro!$G$20</f>
        <v>57</v>
      </c>
      <c r="R8" s="52">
        <f>[4]Dezembro!$G$21</f>
        <v>43</v>
      </c>
      <c r="S8" s="52">
        <f>[4]Dezembro!$G$22</f>
        <v>37</v>
      </c>
      <c r="T8" s="52">
        <f>[4]Dezembro!$G$23</f>
        <v>49</v>
      </c>
      <c r="U8" s="52">
        <f>[4]Dezembro!$G$24</f>
        <v>62</v>
      </c>
      <c r="V8" s="52">
        <f>[4]Dezembro!$G$25</f>
        <v>52</v>
      </c>
      <c r="W8" s="52">
        <f>[4]Dezembro!$G$26</f>
        <v>53</v>
      </c>
      <c r="X8" s="52">
        <f>[4]Dezembro!$G$27</f>
        <v>45</v>
      </c>
      <c r="Y8" s="52">
        <f>[4]Dezembro!$G$28</f>
        <v>61</v>
      </c>
      <c r="Z8" s="52">
        <f>[4]Dezembro!$G$29</f>
        <v>51</v>
      </c>
      <c r="AA8" s="52">
        <f>[4]Dezembro!$G$30</f>
        <v>65</v>
      </c>
      <c r="AB8" s="52" t="str">
        <f>[4]Dezembro!$G$31</f>
        <v>*</v>
      </c>
      <c r="AC8" s="52" t="str">
        <f>[4]Dezembro!$G$32</f>
        <v>*</v>
      </c>
      <c r="AD8" s="52" t="str">
        <f>[4]Dezembro!$G$33</f>
        <v>*</v>
      </c>
      <c r="AE8" s="52" t="str">
        <f>[4]Dezembro!$G$34</f>
        <v>*</v>
      </c>
      <c r="AF8" s="52" t="str">
        <f>[4]Dezembro!$G$35</f>
        <v>*</v>
      </c>
      <c r="AG8" s="53">
        <f t="shared" ref="AG8" si="3">MIN(B8:AF8)</f>
        <v>36</v>
      </c>
      <c r="AH8" s="54">
        <f t="shared" ref="AH8" si="4">AVERAGE(B8:AF8)</f>
        <v>54.730769230769234</v>
      </c>
    </row>
    <row r="9" spans="1:34" ht="17.100000000000001" customHeight="1" x14ac:dyDescent="0.2">
      <c r="A9" s="50" t="s">
        <v>47</v>
      </c>
      <c r="B9" s="52">
        <f>[5]Dezembro!$G$5</f>
        <v>45</v>
      </c>
      <c r="C9" s="52">
        <f>[5]Dezembro!$G$6</f>
        <v>55</v>
      </c>
      <c r="D9" s="52">
        <f>[5]Dezembro!$G$7</f>
        <v>57</v>
      </c>
      <c r="E9" s="52">
        <f>[5]Dezembro!$G$8</f>
        <v>57</v>
      </c>
      <c r="F9" s="52">
        <f>[5]Dezembro!$G$9</f>
        <v>83</v>
      </c>
      <c r="G9" s="52">
        <f>[5]Dezembro!$G$10</f>
        <v>56</v>
      </c>
      <c r="H9" s="52">
        <f>[5]Dezembro!$G$11</f>
        <v>48</v>
      </c>
      <c r="I9" s="52">
        <f>[5]Dezembro!$G$12</f>
        <v>46</v>
      </c>
      <c r="J9" s="52">
        <f>[5]Dezembro!$G$13</f>
        <v>43</v>
      </c>
      <c r="K9" s="52">
        <f>[5]Dezembro!$G$14</f>
        <v>64</v>
      </c>
      <c r="L9" s="52">
        <f>[5]Dezembro!$G$15</f>
        <v>50</v>
      </c>
      <c r="M9" s="52">
        <f>[5]Dezembro!$G$16</f>
        <v>63</v>
      </c>
      <c r="N9" s="52">
        <f>[5]Dezembro!$G$17</f>
        <v>47</v>
      </c>
      <c r="O9" s="52">
        <f>[5]Dezembro!$G$18</f>
        <v>41</v>
      </c>
      <c r="P9" s="52">
        <f>[5]Dezembro!$G$19</f>
        <v>56</v>
      </c>
      <c r="Q9" s="52">
        <f>[5]Dezembro!$G$20</f>
        <v>43</v>
      </c>
      <c r="R9" s="52">
        <f>[5]Dezembro!$G$21</f>
        <v>43</v>
      </c>
      <c r="S9" s="52">
        <f>[5]Dezembro!$G$22</f>
        <v>38</v>
      </c>
      <c r="T9" s="52">
        <f>[5]Dezembro!$G$23</f>
        <v>54</v>
      </c>
      <c r="U9" s="52">
        <f>[5]Dezembro!$G$24</f>
        <v>56</v>
      </c>
      <c r="V9" s="52">
        <f>[5]Dezembro!$G$25</f>
        <v>49</v>
      </c>
      <c r="W9" s="52">
        <f>[5]Dezembro!$G$26</f>
        <v>41</v>
      </c>
      <c r="X9" s="52">
        <f>[5]Dezembro!$G$27</f>
        <v>47</v>
      </c>
      <c r="Y9" s="52">
        <f>[5]Dezembro!$G$28</f>
        <v>47</v>
      </c>
      <c r="Z9" s="52">
        <f>[5]Dezembro!$G$29</f>
        <v>51</v>
      </c>
      <c r="AA9" s="52">
        <f>[5]Dezembro!$G$30</f>
        <v>44</v>
      </c>
      <c r="AB9" s="52">
        <f>[5]Dezembro!$G$31</f>
        <v>59</v>
      </c>
      <c r="AC9" s="52">
        <f>[5]Dezembro!$G$32</f>
        <v>45</v>
      </c>
      <c r="AD9" s="52">
        <f>[5]Dezembro!$G$33</f>
        <v>65</v>
      </c>
      <c r="AE9" s="52">
        <f>[5]Dezembro!$G$34</f>
        <v>65</v>
      </c>
      <c r="AF9" s="52">
        <f>[5]Dezembro!$G$35</f>
        <v>45</v>
      </c>
      <c r="AG9" s="53">
        <f t="shared" ref="AG9" si="5">MIN(B9:AF9)</f>
        <v>38</v>
      </c>
      <c r="AH9" s="54">
        <f t="shared" ref="AH9" si="6">AVERAGE(B9:AF9)</f>
        <v>51.70967741935484</v>
      </c>
    </row>
    <row r="10" spans="1:34" ht="17.100000000000001" customHeight="1" x14ac:dyDescent="0.2">
      <c r="A10" s="50" t="s">
        <v>2</v>
      </c>
      <c r="B10" s="52" t="s">
        <v>66</v>
      </c>
      <c r="C10" s="52" t="s">
        <v>67</v>
      </c>
      <c r="D10" s="52" t="s">
        <v>68</v>
      </c>
      <c r="E10" s="52" t="s">
        <v>66</v>
      </c>
      <c r="F10" s="52" t="s">
        <v>70</v>
      </c>
      <c r="G10" s="52" t="s">
        <v>71</v>
      </c>
      <c r="H10" s="52" t="s">
        <v>72</v>
      </c>
      <c r="I10" s="52" t="s">
        <v>73</v>
      </c>
      <c r="J10" s="52" t="s">
        <v>74</v>
      </c>
      <c r="K10" s="52" t="s">
        <v>75</v>
      </c>
      <c r="L10" s="52" t="s">
        <v>76</v>
      </c>
      <c r="M10" s="52" t="s">
        <v>77</v>
      </c>
      <c r="N10" s="52" t="s">
        <v>73</v>
      </c>
      <c r="O10" s="52" t="s">
        <v>81</v>
      </c>
      <c r="P10" s="52" t="s">
        <v>76</v>
      </c>
      <c r="Q10" s="52" t="s">
        <v>82</v>
      </c>
      <c r="R10" s="52" t="s">
        <v>66</v>
      </c>
      <c r="S10" s="52" t="s">
        <v>83</v>
      </c>
      <c r="T10" s="52" t="s">
        <v>77</v>
      </c>
      <c r="U10" s="52" t="s">
        <v>75</v>
      </c>
      <c r="V10" s="52" t="s">
        <v>84</v>
      </c>
      <c r="W10" s="52" t="s">
        <v>84</v>
      </c>
      <c r="X10" s="52" t="s">
        <v>73</v>
      </c>
      <c r="Y10" s="52" t="s">
        <v>84</v>
      </c>
      <c r="Z10" s="52" t="s">
        <v>72</v>
      </c>
      <c r="AA10" s="52" t="s">
        <v>85</v>
      </c>
      <c r="AB10" s="52" t="s">
        <v>74</v>
      </c>
      <c r="AC10" s="52" t="s">
        <v>86</v>
      </c>
      <c r="AD10" s="52" t="s">
        <v>67</v>
      </c>
      <c r="AE10" s="52" t="s">
        <v>87</v>
      </c>
      <c r="AF10" s="52" t="s">
        <v>88</v>
      </c>
      <c r="AG10" s="53" t="s">
        <v>66</v>
      </c>
      <c r="AH10" s="54" t="s">
        <v>79</v>
      </c>
    </row>
    <row r="11" spans="1:34" ht="17.100000000000001" customHeight="1" x14ac:dyDescent="0.2">
      <c r="A11" s="50" t="s">
        <v>3</v>
      </c>
      <c r="B11" s="52">
        <f>[7]Dezembro!$G$5</f>
        <v>41</v>
      </c>
      <c r="C11" s="52">
        <f>[7]Dezembro!$G$6</f>
        <v>63</v>
      </c>
      <c r="D11" s="52">
        <f>[7]Dezembro!$G$7</f>
        <v>48</v>
      </c>
      <c r="E11" s="52">
        <f>[7]Dezembro!$G$8</f>
        <v>41</v>
      </c>
      <c r="F11" s="52">
        <f>[7]Dezembro!$G$9</f>
        <v>42</v>
      </c>
      <c r="G11" s="52">
        <f>[7]Dezembro!$G$10</f>
        <v>43</v>
      </c>
      <c r="H11" s="52">
        <f>[7]Dezembro!$G$11</f>
        <v>40</v>
      </c>
      <c r="I11" s="52">
        <f>[7]Dezembro!$G$12</f>
        <v>50</v>
      </c>
      <c r="J11" s="52">
        <f>[7]Dezembro!$G$13</f>
        <v>41</v>
      </c>
      <c r="K11" s="52">
        <f>[7]Dezembro!$G$14</f>
        <v>64</v>
      </c>
      <c r="L11" s="52">
        <f>[7]Dezembro!$G$15</f>
        <v>32</v>
      </c>
      <c r="M11" s="52">
        <f>[7]Dezembro!$G$16</f>
        <v>39</v>
      </c>
      <c r="N11" s="52">
        <f>[7]Dezembro!$G$17</f>
        <v>59</v>
      </c>
      <c r="O11" s="52">
        <f>[7]Dezembro!$G$18</f>
        <v>33</v>
      </c>
      <c r="P11" s="52">
        <f>[7]Dezembro!$G$19</f>
        <v>51</v>
      </c>
      <c r="Q11" s="52">
        <f>[7]Dezembro!$G$20</f>
        <v>45</v>
      </c>
      <c r="R11" s="52">
        <f>[7]Dezembro!$G$21</f>
        <v>35</v>
      </c>
      <c r="S11" s="52">
        <f>[7]Dezembro!$G$22</f>
        <v>31</v>
      </c>
      <c r="T11" s="52">
        <f>[7]Dezembro!$G$23</f>
        <v>36</v>
      </c>
      <c r="U11" s="52">
        <f>[7]Dezembro!$G$24</f>
        <v>43</v>
      </c>
      <c r="V11" s="52">
        <f>[7]Dezembro!$G$25</f>
        <v>47</v>
      </c>
      <c r="W11" s="52">
        <f>[7]Dezembro!$G$26</f>
        <v>38</v>
      </c>
      <c r="X11" s="52">
        <f>[7]Dezembro!$G$27</f>
        <v>47</v>
      </c>
      <c r="Y11" s="52">
        <f>[7]Dezembro!$G$28</f>
        <v>32</v>
      </c>
      <c r="Z11" s="52">
        <f>[7]Dezembro!$G$29</f>
        <v>29</v>
      </c>
      <c r="AA11" s="52">
        <f>[7]Dezembro!$G$30</f>
        <v>41</v>
      </c>
      <c r="AB11" s="52">
        <f>[7]Dezembro!$G$31</f>
        <v>40</v>
      </c>
      <c r="AC11" s="52">
        <f>[7]Dezembro!$G$32</f>
        <v>52</v>
      </c>
      <c r="AD11" s="52">
        <f>[7]Dezembro!$G$33</f>
        <v>52</v>
      </c>
      <c r="AE11" s="52">
        <f>[7]Dezembro!$G$34</f>
        <v>66</v>
      </c>
      <c r="AF11" s="52">
        <f>[7]Dezembro!$G$35</f>
        <v>49</v>
      </c>
      <c r="AG11" s="53">
        <f t="shared" si="2"/>
        <v>29</v>
      </c>
      <c r="AH11" s="54">
        <f>AVERAGE(B11:AF11)</f>
        <v>44.193548387096776</v>
      </c>
    </row>
    <row r="12" spans="1:34" ht="17.100000000000001" customHeight="1" x14ac:dyDescent="0.2">
      <c r="A12" s="50" t="s">
        <v>4</v>
      </c>
      <c r="B12" s="52">
        <f>[8]Dezembro!$G$5</f>
        <v>43</v>
      </c>
      <c r="C12" s="52">
        <f>[8]Dezembro!$G$6</f>
        <v>48</v>
      </c>
      <c r="D12" s="52">
        <f>[8]Dezembro!$G$7</f>
        <v>34</v>
      </c>
      <c r="E12" s="52">
        <f>[8]Dezembro!$G$8</f>
        <v>34</v>
      </c>
      <c r="F12" s="52">
        <f>[8]Dezembro!$G$9</f>
        <v>50</v>
      </c>
      <c r="G12" s="52">
        <f>[8]Dezembro!$G$10</f>
        <v>58</v>
      </c>
      <c r="H12" s="52">
        <f>[8]Dezembro!$G$11</f>
        <v>52</v>
      </c>
      <c r="I12" s="52">
        <f>[8]Dezembro!$G$12</f>
        <v>41</v>
      </c>
      <c r="J12" s="52">
        <f>[8]Dezembro!$G$13</f>
        <v>38</v>
      </c>
      <c r="K12" s="52">
        <f>[8]Dezembro!$G$14</f>
        <v>44</v>
      </c>
      <c r="L12" s="52">
        <f>[8]Dezembro!$G$15</f>
        <v>46</v>
      </c>
      <c r="M12" s="52">
        <f>[8]Dezembro!$G$16</f>
        <v>42</v>
      </c>
      <c r="N12" s="52">
        <f>[8]Dezembro!$G$17</f>
        <v>64</v>
      </c>
      <c r="O12" s="52">
        <f>[8]Dezembro!$G$18</f>
        <v>41</v>
      </c>
      <c r="P12" s="52">
        <f>[8]Dezembro!$G$19</f>
        <v>48</v>
      </c>
      <c r="Q12" s="52">
        <f>[8]Dezembro!$G$20</f>
        <v>53</v>
      </c>
      <c r="R12" s="52">
        <f>[8]Dezembro!$G$21</f>
        <v>37</v>
      </c>
      <c r="S12" s="52">
        <f>[8]Dezembro!$G$22</f>
        <v>32</v>
      </c>
      <c r="T12" s="52">
        <f>[8]Dezembro!$G$23</f>
        <v>39</v>
      </c>
      <c r="U12" s="52">
        <f>[8]Dezembro!$G$24</f>
        <v>56</v>
      </c>
      <c r="V12" s="52">
        <f>[8]Dezembro!$G$25</f>
        <v>51</v>
      </c>
      <c r="W12" s="52">
        <f>[8]Dezembro!$G$26</f>
        <v>45</v>
      </c>
      <c r="X12" s="52">
        <f>[8]Dezembro!$G$27</f>
        <v>46</v>
      </c>
      <c r="Y12" s="52">
        <f>[8]Dezembro!$G$28</f>
        <v>39</v>
      </c>
      <c r="Z12" s="52">
        <f>[8]Dezembro!$G$29</f>
        <v>34</v>
      </c>
      <c r="AA12" s="52">
        <f>[8]Dezembro!$G$30</f>
        <v>51</v>
      </c>
      <c r="AB12" s="52">
        <f>[8]Dezembro!$G$31</f>
        <v>44</v>
      </c>
      <c r="AC12" s="52">
        <f>[8]Dezembro!$G$32</f>
        <v>54</v>
      </c>
      <c r="AD12" s="52">
        <f>[8]Dezembro!$G$33</f>
        <v>58</v>
      </c>
      <c r="AE12" s="52">
        <f>[8]Dezembro!$G$34</f>
        <v>69</v>
      </c>
      <c r="AF12" s="52">
        <f>[8]Dezembro!$G$35</f>
        <v>57</v>
      </c>
      <c r="AG12" s="53">
        <f t="shared" si="2"/>
        <v>32</v>
      </c>
      <c r="AH12" s="54">
        <f t="shared" si="1"/>
        <v>46.70967741935484</v>
      </c>
    </row>
    <row r="13" spans="1:34" ht="17.100000000000001" customHeight="1" x14ac:dyDescent="0.2">
      <c r="A13" s="50" t="s">
        <v>5</v>
      </c>
      <c r="B13" s="55">
        <f>[9]Dezembro!$G$5</f>
        <v>36</v>
      </c>
      <c r="C13" s="55">
        <f>[9]Dezembro!$G$6</f>
        <v>45</v>
      </c>
      <c r="D13" s="55">
        <f>[9]Dezembro!$G$7</f>
        <v>42</v>
      </c>
      <c r="E13" s="55">
        <f>[9]Dezembro!$G$8</f>
        <v>32</v>
      </c>
      <c r="F13" s="55">
        <f>[9]Dezembro!$G$9</f>
        <v>42</v>
      </c>
      <c r="G13" s="55">
        <f>[9]Dezembro!$G$10</f>
        <v>57</v>
      </c>
      <c r="H13" s="55">
        <f>[9]Dezembro!$G$11</f>
        <v>42</v>
      </c>
      <c r="I13" s="55">
        <f>[9]Dezembro!$G$12</f>
        <v>50</v>
      </c>
      <c r="J13" s="55">
        <f>[9]Dezembro!$G$13</f>
        <v>49</v>
      </c>
      <c r="K13" s="55">
        <f>[9]Dezembro!$G$14</f>
        <v>41</v>
      </c>
      <c r="L13" s="55">
        <f>[9]Dezembro!$G$15</f>
        <v>41</v>
      </c>
      <c r="M13" s="55">
        <f>[9]Dezembro!$G$16</f>
        <v>42</v>
      </c>
      <c r="N13" s="55">
        <f>[9]Dezembro!$G$17</f>
        <v>38</v>
      </c>
      <c r="O13" s="55">
        <f>[9]Dezembro!$G$18</f>
        <v>40</v>
      </c>
      <c r="P13" s="55">
        <f>[9]Dezembro!$G$19</f>
        <v>46</v>
      </c>
      <c r="Q13" s="55">
        <f>[9]Dezembro!$G$20</f>
        <v>37</v>
      </c>
      <c r="R13" s="55">
        <f>[9]Dezembro!$G$21</f>
        <v>40</v>
      </c>
      <c r="S13" s="55">
        <f>[9]Dezembro!$G$22</f>
        <v>37</v>
      </c>
      <c r="T13" s="55">
        <f>[9]Dezembro!$G$23</f>
        <v>40</v>
      </c>
      <c r="U13" s="55">
        <f>[9]Dezembro!$G$24</f>
        <v>49</v>
      </c>
      <c r="V13" s="55">
        <f>[9]Dezembro!$G$25</f>
        <v>44</v>
      </c>
      <c r="W13" s="55">
        <f>[9]Dezembro!$G$26</f>
        <v>42</v>
      </c>
      <c r="X13" s="55">
        <f>[9]Dezembro!$G$27</f>
        <v>34</v>
      </c>
      <c r="Y13" s="55">
        <f>[9]Dezembro!$G$28</f>
        <v>34</v>
      </c>
      <c r="Z13" s="55">
        <f>[9]Dezembro!$G$29</f>
        <v>57</v>
      </c>
      <c r="AA13" s="55">
        <f>[9]Dezembro!$G$30</f>
        <v>58</v>
      </c>
      <c r="AB13" s="55">
        <f>[9]Dezembro!$G$31</f>
        <v>46</v>
      </c>
      <c r="AC13" s="55">
        <f>[9]Dezembro!$G$32</f>
        <v>55</v>
      </c>
      <c r="AD13" s="55">
        <f>[9]Dezembro!$G$33</f>
        <v>47</v>
      </c>
      <c r="AE13" s="55">
        <f>[9]Dezembro!$G$34</f>
        <v>56</v>
      </c>
      <c r="AF13" s="55">
        <f>[9]Dezembro!$G$35</f>
        <v>46</v>
      </c>
      <c r="AG13" s="53">
        <f t="shared" si="2"/>
        <v>32</v>
      </c>
      <c r="AH13" s="54">
        <f t="shared" si="1"/>
        <v>44.032258064516128</v>
      </c>
    </row>
    <row r="14" spans="1:34" ht="17.100000000000001" customHeight="1" x14ac:dyDescent="0.2">
      <c r="A14" s="50" t="s">
        <v>49</v>
      </c>
      <c r="B14" s="55">
        <f>[10]Dezembro!$G$5</f>
        <v>36</v>
      </c>
      <c r="C14" s="55">
        <f>[10]Dezembro!$G$6</f>
        <v>58</v>
      </c>
      <c r="D14" s="55">
        <f>[10]Dezembro!$G$7</f>
        <v>35</v>
      </c>
      <c r="E14" s="55">
        <f>[10]Dezembro!$G$8</f>
        <v>32</v>
      </c>
      <c r="F14" s="55">
        <f>[10]Dezembro!$G$9</f>
        <v>50</v>
      </c>
      <c r="G14" s="55">
        <f>[10]Dezembro!$G$10</f>
        <v>57</v>
      </c>
      <c r="H14" s="55">
        <f>[10]Dezembro!$G$11</f>
        <v>52</v>
      </c>
      <c r="I14" s="55">
        <f>[10]Dezembro!$G$12</f>
        <v>40</v>
      </c>
      <c r="J14" s="55">
        <f>[10]Dezembro!$G$13</f>
        <v>45</v>
      </c>
      <c r="K14" s="55">
        <f>[10]Dezembro!$G$14</f>
        <v>48</v>
      </c>
      <c r="L14" s="55">
        <f>[10]Dezembro!$G$15</f>
        <v>40</v>
      </c>
      <c r="M14" s="55">
        <f>[10]Dezembro!$G$16</f>
        <v>39</v>
      </c>
      <c r="N14" s="55">
        <f>[10]Dezembro!$G$17</f>
        <v>61</v>
      </c>
      <c r="O14" s="55">
        <f>[10]Dezembro!$G$18</f>
        <v>40</v>
      </c>
      <c r="P14" s="55">
        <f>[10]Dezembro!$G$19</f>
        <v>45</v>
      </c>
      <c r="Q14" s="55">
        <f>[10]Dezembro!$G$20</f>
        <v>34</v>
      </c>
      <c r="R14" s="55">
        <f>[10]Dezembro!$G$21</f>
        <v>34</v>
      </c>
      <c r="S14" s="55">
        <f>[10]Dezembro!$G$22</f>
        <v>45</v>
      </c>
      <c r="T14" s="55">
        <f>[10]Dezembro!$G$23</f>
        <v>40</v>
      </c>
      <c r="U14" s="55">
        <f>[10]Dezembro!$G$24</f>
        <v>58</v>
      </c>
      <c r="V14" s="55">
        <f>[10]Dezembro!$G$25</f>
        <v>44</v>
      </c>
      <c r="W14" s="55">
        <f>[10]Dezembro!$G$26</f>
        <v>41</v>
      </c>
      <c r="X14" s="55">
        <f>[10]Dezembro!$G$27</f>
        <v>43</v>
      </c>
      <c r="Y14" s="55">
        <f>[10]Dezembro!$G$28</f>
        <v>40</v>
      </c>
      <c r="Z14" s="55">
        <f>[10]Dezembro!$G$29</f>
        <v>33</v>
      </c>
      <c r="AA14" s="55">
        <f>[10]Dezembro!$G$30</f>
        <v>44</v>
      </c>
      <c r="AB14" s="55">
        <f>[10]Dezembro!$G$31</f>
        <v>48</v>
      </c>
      <c r="AC14" s="55">
        <f>[10]Dezembro!$G$32</f>
        <v>46</v>
      </c>
      <c r="AD14" s="55">
        <f>[10]Dezembro!$G$33</f>
        <v>57</v>
      </c>
      <c r="AE14" s="55">
        <f>[10]Dezembro!$G$34</f>
        <v>62</v>
      </c>
      <c r="AF14" s="55">
        <f>[10]Dezembro!$G$35</f>
        <v>50</v>
      </c>
      <c r="AG14" s="53">
        <f>MIN(B14:AF14)</f>
        <v>32</v>
      </c>
      <c r="AH14" s="54">
        <f>AVERAGE(B14:AF14)</f>
        <v>45.064516129032256</v>
      </c>
    </row>
    <row r="15" spans="1:34" ht="17.100000000000001" customHeight="1" x14ac:dyDescent="0.2">
      <c r="A15" s="50" t="s">
        <v>6</v>
      </c>
      <c r="B15" s="55">
        <f>[11]Dezembro!$G$5</f>
        <v>34</v>
      </c>
      <c r="C15" s="55">
        <f>[11]Dezembro!$G$6</f>
        <v>62</v>
      </c>
      <c r="D15" s="55">
        <f>[11]Dezembro!$G$7</f>
        <v>34</v>
      </c>
      <c r="E15" s="55">
        <f>[11]Dezembro!$G$8</f>
        <v>32</v>
      </c>
      <c r="F15" s="55">
        <f>[11]Dezembro!$G$9</f>
        <v>48</v>
      </c>
      <c r="G15" s="55">
        <f>[11]Dezembro!$G$10</f>
        <v>63</v>
      </c>
      <c r="H15" s="55">
        <f>[11]Dezembro!$G$11</f>
        <v>48</v>
      </c>
      <c r="I15" s="55">
        <f>[11]Dezembro!$G$12</f>
        <v>42</v>
      </c>
      <c r="J15" s="55">
        <f>[11]Dezembro!$G$13</f>
        <v>40</v>
      </c>
      <c r="K15" s="55">
        <f>[11]Dezembro!$G$14</f>
        <v>48</v>
      </c>
      <c r="L15" s="55">
        <f>[11]Dezembro!$G$15</f>
        <v>40</v>
      </c>
      <c r="M15" s="55">
        <f>[11]Dezembro!$G$16</f>
        <v>42</v>
      </c>
      <c r="N15" s="55">
        <f>[11]Dezembro!$G$17</f>
        <v>41</v>
      </c>
      <c r="O15" s="55">
        <f>[11]Dezembro!$G$18</f>
        <v>36</v>
      </c>
      <c r="P15" s="55">
        <f>[11]Dezembro!$G$19</f>
        <v>39</v>
      </c>
      <c r="Q15" s="55">
        <f>[11]Dezembro!$G$20</f>
        <v>42</v>
      </c>
      <c r="R15" s="55">
        <f>[11]Dezembro!$G$21</f>
        <v>35</v>
      </c>
      <c r="S15" s="55">
        <f>[11]Dezembro!$G$22</f>
        <v>36</v>
      </c>
      <c r="T15" s="55">
        <f>[11]Dezembro!$G$23</f>
        <v>43</v>
      </c>
      <c r="U15" s="55">
        <f>[11]Dezembro!$G$24</f>
        <v>60</v>
      </c>
      <c r="V15" s="55">
        <f>[11]Dezembro!$G$25</f>
        <v>33</v>
      </c>
      <c r="W15" s="55">
        <f>[11]Dezembro!$G$26</f>
        <v>37</v>
      </c>
      <c r="X15" s="55">
        <f>[11]Dezembro!$G$27</f>
        <v>34</v>
      </c>
      <c r="Y15" s="55">
        <f>[11]Dezembro!$G$28</f>
        <v>33</v>
      </c>
      <c r="Z15" s="55">
        <f>[11]Dezembro!$G$29</f>
        <v>40</v>
      </c>
      <c r="AA15" s="55">
        <f>[11]Dezembro!$G$30</f>
        <v>38</v>
      </c>
      <c r="AB15" s="55">
        <f>[11]Dezembro!$G$31</f>
        <v>45</v>
      </c>
      <c r="AC15" s="55">
        <f>[11]Dezembro!$G$32</f>
        <v>51</v>
      </c>
      <c r="AD15" s="55">
        <f>[11]Dezembro!$G$33</f>
        <v>63</v>
      </c>
      <c r="AE15" s="55">
        <f>[11]Dezembro!$G$34</f>
        <v>51</v>
      </c>
      <c r="AF15" s="55">
        <f>[11]Dezembro!$G$35</f>
        <v>48</v>
      </c>
      <c r="AG15" s="53">
        <f t="shared" si="2"/>
        <v>32</v>
      </c>
      <c r="AH15" s="54">
        <f t="shared" si="1"/>
        <v>43.161290322580648</v>
      </c>
    </row>
    <row r="16" spans="1:34" ht="17.100000000000001" customHeight="1" x14ac:dyDescent="0.2">
      <c r="A16" s="50" t="s">
        <v>7</v>
      </c>
      <c r="B16" s="55">
        <f>[12]Dezembro!$G$5</f>
        <v>64</v>
      </c>
      <c r="C16" s="55">
        <f>[12]Dezembro!$G$6</f>
        <v>65</v>
      </c>
      <c r="D16" s="55">
        <f>[12]Dezembro!$G$7</f>
        <v>66</v>
      </c>
      <c r="E16" s="55">
        <f>[12]Dezembro!$G$8</f>
        <v>67</v>
      </c>
      <c r="F16" s="55">
        <f>[12]Dezembro!$G$9</f>
        <v>90</v>
      </c>
      <c r="G16" s="55">
        <f>[12]Dezembro!$G$10</f>
        <v>65</v>
      </c>
      <c r="H16" s="55">
        <f>[12]Dezembro!$G$11</f>
        <v>50</v>
      </c>
      <c r="I16" s="55">
        <f>[12]Dezembro!$G$12</f>
        <v>52</v>
      </c>
      <c r="J16" s="55">
        <f>[12]Dezembro!$G$13</f>
        <v>55</v>
      </c>
      <c r="K16" s="55">
        <f>[12]Dezembro!$G$14</f>
        <v>74</v>
      </c>
      <c r="L16" s="55">
        <f>[12]Dezembro!$G$15</f>
        <v>60</v>
      </c>
      <c r="M16" s="55">
        <f>[12]Dezembro!$G$16</f>
        <v>77</v>
      </c>
      <c r="N16" s="55">
        <f>[12]Dezembro!$G$17</f>
        <v>57</v>
      </c>
      <c r="O16" s="55">
        <f>[12]Dezembro!$G$18</f>
        <v>54</v>
      </c>
      <c r="P16" s="55">
        <f>[12]Dezembro!$G$19</f>
        <v>66</v>
      </c>
      <c r="Q16" s="55">
        <f>[12]Dezembro!$G$20</f>
        <v>48</v>
      </c>
      <c r="R16" s="55">
        <f>[12]Dezembro!$G$21</f>
        <v>49</v>
      </c>
      <c r="S16" s="55">
        <f>[12]Dezembro!$G$22</f>
        <v>47</v>
      </c>
      <c r="T16" s="55">
        <f>[12]Dezembro!$G$23</f>
        <v>54</v>
      </c>
      <c r="U16" s="55">
        <f>[12]Dezembro!$G$24</f>
        <v>65</v>
      </c>
      <c r="V16" s="55">
        <f>[12]Dezembro!$G$25</f>
        <v>53</v>
      </c>
      <c r="W16" s="55">
        <f>[12]Dezembro!$G$26</f>
        <v>52</v>
      </c>
      <c r="X16" s="55">
        <f>[12]Dezembro!$G$27</f>
        <v>53</v>
      </c>
      <c r="Y16" s="55">
        <f>[12]Dezembro!$G$28</f>
        <v>53</v>
      </c>
      <c r="Z16" s="55">
        <f>[12]Dezembro!$G$29</f>
        <v>56</v>
      </c>
      <c r="AA16" s="55">
        <f>[12]Dezembro!$G$30</f>
        <v>55</v>
      </c>
      <c r="AB16" s="55">
        <f>[12]Dezembro!$G$31</f>
        <v>58</v>
      </c>
      <c r="AC16" s="55">
        <f>[12]Dezembro!$G$32</f>
        <v>60</v>
      </c>
      <c r="AD16" s="55">
        <f>[12]Dezembro!$G$33</f>
        <v>69</v>
      </c>
      <c r="AE16" s="55">
        <f>[12]Dezembro!$G$34</f>
        <v>80</v>
      </c>
      <c r="AF16" s="55">
        <f>[12]Dezembro!$G$35</f>
        <v>58</v>
      </c>
      <c r="AG16" s="53">
        <f t="shared" si="2"/>
        <v>47</v>
      </c>
      <c r="AH16" s="54">
        <f t="shared" si="1"/>
        <v>60.387096774193552</v>
      </c>
    </row>
    <row r="17" spans="1:36" ht="17.100000000000001" customHeight="1" x14ac:dyDescent="0.2">
      <c r="A17" s="50" t="s">
        <v>8</v>
      </c>
      <c r="B17" s="55">
        <f>[13]Dezembro!$G$5</f>
        <v>70</v>
      </c>
      <c r="C17" s="55">
        <f>[13]Dezembro!$G$6</f>
        <v>58</v>
      </c>
      <c r="D17" s="55">
        <f>[13]Dezembro!$G$7</f>
        <v>44</v>
      </c>
      <c r="E17" s="55">
        <f>[13]Dezembro!$G$8</f>
        <v>81</v>
      </c>
      <c r="F17" s="55">
        <f>[13]Dezembro!$G$9</f>
        <v>90</v>
      </c>
      <c r="G17" s="55">
        <f>[13]Dezembro!$G$10</f>
        <v>58</v>
      </c>
      <c r="H17" s="55">
        <f>[13]Dezembro!$G$11</f>
        <v>42</v>
      </c>
      <c r="I17" s="55">
        <f>[13]Dezembro!$G$12</f>
        <v>52</v>
      </c>
      <c r="J17" s="55">
        <f>[13]Dezembro!$G$13</f>
        <v>58</v>
      </c>
      <c r="K17" s="55">
        <f>[13]Dezembro!$G$14</f>
        <v>65</v>
      </c>
      <c r="L17" s="55">
        <f>[13]Dezembro!$G$15</f>
        <v>59</v>
      </c>
      <c r="M17" s="55">
        <f>[13]Dezembro!$G$16</f>
        <v>68</v>
      </c>
      <c r="N17" s="55">
        <f>[13]Dezembro!$G$17</f>
        <v>55</v>
      </c>
      <c r="O17" s="55">
        <f>[13]Dezembro!$G$18</f>
        <v>48</v>
      </c>
      <c r="P17" s="55">
        <f>[13]Dezembro!$G$19</f>
        <v>47</v>
      </c>
      <c r="Q17" s="55">
        <f>[13]Dezembro!$G$20</f>
        <v>44</v>
      </c>
      <c r="R17" s="55">
        <f>[13]Dezembro!$G$21</f>
        <v>41</v>
      </c>
      <c r="S17" s="55">
        <f>[13]Dezembro!$G$22</f>
        <v>34</v>
      </c>
      <c r="T17" s="55">
        <f>[13]Dezembro!$G$23</f>
        <v>74</v>
      </c>
      <c r="U17" s="55">
        <f>[13]Dezembro!$G$24</f>
        <v>59</v>
      </c>
      <c r="V17" s="55">
        <f>[13]Dezembro!$G$25</f>
        <v>58</v>
      </c>
      <c r="W17" s="55">
        <f>[13]Dezembro!$G$26</f>
        <v>51</v>
      </c>
      <c r="X17" s="55">
        <f>[13]Dezembro!$G$27</f>
        <v>46</v>
      </c>
      <c r="Y17" s="55">
        <f>[13]Dezembro!$G$28</f>
        <v>59</v>
      </c>
      <c r="Z17" s="55">
        <f>[13]Dezembro!$G$29</f>
        <v>61</v>
      </c>
      <c r="AA17" s="55">
        <f>[13]Dezembro!$G$30</f>
        <v>51</v>
      </c>
      <c r="AB17" s="55">
        <f>[13]Dezembro!$G$31</f>
        <v>50</v>
      </c>
      <c r="AC17" s="55">
        <f>[13]Dezembro!$G$32</f>
        <v>73</v>
      </c>
      <c r="AD17" s="55">
        <f>[13]Dezembro!$G$33</f>
        <v>89</v>
      </c>
      <c r="AE17" s="55">
        <f>[13]Dezembro!$G$34</f>
        <v>86</v>
      </c>
      <c r="AF17" s="55">
        <f>[13]Dezembro!$G$35</f>
        <v>62</v>
      </c>
      <c r="AG17" s="53">
        <f>MIN(B17:AF17)</f>
        <v>34</v>
      </c>
      <c r="AH17" s="54">
        <f>AVERAGE(B17:AF17)</f>
        <v>59.12903225806452</v>
      </c>
    </row>
    <row r="18" spans="1:36" ht="17.100000000000001" customHeight="1" x14ac:dyDescent="0.2">
      <c r="A18" s="50" t="s">
        <v>9</v>
      </c>
      <c r="B18" s="55" t="str">
        <f>[14]Dezembro!$G$5</f>
        <v>*</v>
      </c>
      <c r="C18" s="55" t="str">
        <f>[14]Dezembro!$G$6</f>
        <v>*</v>
      </c>
      <c r="D18" s="55">
        <f>[14]Dezembro!$G$7</f>
        <v>57</v>
      </c>
      <c r="E18" s="55">
        <f>[14]Dezembro!$G$8</f>
        <v>76</v>
      </c>
      <c r="F18" s="55" t="str">
        <f>[14]Dezembro!$G$9</f>
        <v>*</v>
      </c>
      <c r="G18" s="55" t="str">
        <f>[14]Dezembro!$G$10</f>
        <v>*</v>
      </c>
      <c r="H18" s="55" t="str">
        <f>[14]Dezembro!$G$11</f>
        <v>*</v>
      </c>
      <c r="I18" s="55">
        <f>[14]Dezembro!$G$12</f>
        <v>45</v>
      </c>
      <c r="J18" s="55">
        <f>[14]Dezembro!$G$13</f>
        <v>56</v>
      </c>
      <c r="K18" s="55">
        <f>[14]Dezembro!$G$14</f>
        <v>87</v>
      </c>
      <c r="L18" s="55">
        <f>[14]Dezembro!$G$15</f>
        <v>64</v>
      </c>
      <c r="M18" s="55">
        <f>[14]Dezembro!$G$16</f>
        <v>72</v>
      </c>
      <c r="N18" s="55">
        <f>[14]Dezembro!$G$17</f>
        <v>51</v>
      </c>
      <c r="O18" s="55">
        <f>[14]Dezembro!$G$18</f>
        <v>47</v>
      </c>
      <c r="P18" s="55">
        <f>[14]Dezembro!$G$19</f>
        <v>45</v>
      </c>
      <c r="Q18" s="55">
        <f>[14]Dezembro!$G$20</f>
        <v>47</v>
      </c>
      <c r="R18" s="55">
        <f>[14]Dezembro!$G$21</f>
        <v>44</v>
      </c>
      <c r="S18" s="55">
        <f>[14]Dezembro!$G$22</f>
        <v>43</v>
      </c>
      <c r="T18" s="55">
        <f>[14]Dezembro!$G$23</f>
        <v>49</v>
      </c>
      <c r="U18" s="55">
        <f>[14]Dezembro!$G$24</f>
        <v>58</v>
      </c>
      <c r="V18" s="55">
        <f>[14]Dezembro!$G$25</f>
        <v>47</v>
      </c>
      <c r="W18" s="55">
        <f>[14]Dezembro!$G$26</f>
        <v>47</v>
      </c>
      <c r="X18" s="55">
        <f>[14]Dezembro!$G$27</f>
        <v>41</v>
      </c>
      <c r="Y18" s="55">
        <f>[14]Dezembro!$G$28</f>
        <v>46</v>
      </c>
      <c r="Z18" s="55">
        <f>[14]Dezembro!$G$29</f>
        <v>51</v>
      </c>
      <c r="AA18" s="55">
        <f>[14]Dezembro!$G$30</f>
        <v>45</v>
      </c>
      <c r="AB18" s="55">
        <f>[14]Dezembro!$G$31</f>
        <v>38</v>
      </c>
      <c r="AC18" s="55">
        <f>[14]Dezembro!$G$32</f>
        <v>63</v>
      </c>
      <c r="AD18" s="55">
        <f>[14]Dezembro!$G$33</f>
        <v>65</v>
      </c>
      <c r="AE18" s="55">
        <f>[14]Dezembro!$G$34</f>
        <v>65</v>
      </c>
      <c r="AF18" s="55">
        <f>[14]Dezembro!$G$35</f>
        <v>53</v>
      </c>
      <c r="AG18" s="53">
        <f t="shared" ref="AG18:AG30" si="7">MIN(B18:AF18)</f>
        <v>38</v>
      </c>
      <c r="AH18" s="54">
        <f t="shared" ref="AH18:AH30" si="8">AVERAGE(B18:AF18)</f>
        <v>53.92307692307692</v>
      </c>
    </row>
    <row r="19" spans="1:36" ht="17.100000000000001" customHeight="1" x14ac:dyDescent="0.2">
      <c r="A19" s="50" t="s">
        <v>48</v>
      </c>
      <c r="B19" s="55">
        <f>[15]Dezembro!$G$5</f>
        <v>45</v>
      </c>
      <c r="C19" s="55">
        <f>[15]Dezembro!$G$6</f>
        <v>62</v>
      </c>
      <c r="D19" s="55">
        <f>[15]Dezembro!$G$7</f>
        <v>64</v>
      </c>
      <c r="E19" s="55">
        <f>[15]Dezembro!$G$8</f>
        <v>49</v>
      </c>
      <c r="F19" s="55">
        <f>[15]Dezembro!$G$9</f>
        <v>88</v>
      </c>
      <c r="G19" s="55">
        <f>[15]Dezembro!$G$10</f>
        <v>51</v>
      </c>
      <c r="H19" s="55">
        <f>[15]Dezembro!$G$11</f>
        <v>44</v>
      </c>
      <c r="I19" s="55">
        <f>[15]Dezembro!$G$12</f>
        <v>46</v>
      </c>
      <c r="J19" s="55">
        <f>[15]Dezembro!$G$13</f>
        <v>49</v>
      </c>
      <c r="K19" s="55">
        <f>[15]Dezembro!$G$14</f>
        <v>60</v>
      </c>
      <c r="L19" s="55">
        <f>[15]Dezembro!$G$15</f>
        <v>54</v>
      </c>
      <c r="M19" s="55">
        <f>[15]Dezembro!$G$16</f>
        <v>64</v>
      </c>
      <c r="N19" s="55">
        <f>[15]Dezembro!$G$17</f>
        <v>47</v>
      </c>
      <c r="O19" s="55">
        <f>[15]Dezembro!$G$18</f>
        <v>47</v>
      </c>
      <c r="P19" s="55">
        <f>[15]Dezembro!$G$19</f>
        <v>62</v>
      </c>
      <c r="Q19" s="55">
        <f>[15]Dezembro!$G$20</f>
        <v>42</v>
      </c>
      <c r="R19" s="55">
        <f>[15]Dezembro!$G$21</f>
        <v>43</v>
      </c>
      <c r="S19" s="55">
        <f>[15]Dezembro!$G$22</f>
        <v>39</v>
      </c>
      <c r="T19" s="55">
        <f>[15]Dezembro!$G$23</f>
        <v>52</v>
      </c>
      <c r="U19" s="55">
        <f>[15]Dezembro!$G$24</f>
        <v>54</v>
      </c>
      <c r="V19" s="55">
        <f>[15]Dezembro!$G$25</f>
        <v>42</v>
      </c>
      <c r="W19" s="55">
        <f>[15]Dezembro!$G$26</f>
        <v>44</v>
      </c>
      <c r="X19" s="55">
        <f>[15]Dezembro!$G$27</f>
        <v>40</v>
      </c>
      <c r="Y19" s="55">
        <f>[15]Dezembro!$G$28</f>
        <v>49</v>
      </c>
      <c r="Z19" s="55">
        <f>[15]Dezembro!$G$29</f>
        <v>49</v>
      </c>
      <c r="AA19" s="55">
        <f>[15]Dezembro!$G$30</f>
        <v>40</v>
      </c>
      <c r="AB19" s="55">
        <f>[15]Dezembro!$G$31</f>
        <v>49</v>
      </c>
      <c r="AC19" s="55">
        <f>[15]Dezembro!$G$32</f>
        <v>58</v>
      </c>
      <c r="AD19" s="55">
        <f>[15]Dezembro!$G$33</f>
        <v>68</v>
      </c>
      <c r="AE19" s="55">
        <f>[15]Dezembro!$G$34</f>
        <v>70</v>
      </c>
      <c r="AF19" s="55">
        <f>[15]Dezembro!$G$35</f>
        <v>59</v>
      </c>
      <c r="AG19" s="53">
        <f t="shared" ref="AG19" si="9">MIN(B19:AF19)</f>
        <v>39</v>
      </c>
      <c r="AH19" s="54">
        <f t="shared" ref="AH19" si="10">AVERAGE(B19:AF19)</f>
        <v>52.58064516129032</v>
      </c>
    </row>
    <row r="20" spans="1:36" ht="17.100000000000001" customHeight="1" x14ac:dyDescent="0.2">
      <c r="A20" s="50" t="s">
        <v>10</v>
      </c>
      <c r="B20" s="55">
        <f>[16]Dezembro!$G$5</f>
        <v>57</v>
      </c>
      <c r="C20" s="55">
        <f>[16]Dezembro!$G$6</f>
        <v>62</v>
      </c>
      <c r="D20" s="55">
        <f>[16]Dezembro!$G$7</f>
        <v>54</v>
      </c>
      <c r="E20" s="55">
        <f>[16]Dezembro!$G$8</f>
        <v>81</v>
      </c>
      <c r="F20" s="55">
        <f>[16]Dezembro!$G$9</f>
        <v>85</v>
      </c>
      <c r="G20" s="55">
        <f>[16]Dezembro!$G$10</f>
        <v>53</v>
      </c>
      <c r="H20" s="55">
        <f>[16]Dezembro!$G$11</f>
        <v>47</v>
      </c>
      <c r="I20" s="55">
        <f>[16]Dezembro!$G$12</f>
        <v>49</v>
      </c>
      <c r="J20" s="55">
        <f>[16]Dezembro!$G$13</f>
        <v>53</v>
      </c>
      <c r="K20" s="55">
        <f>[16]Dezembro!$G$14</f>
        <v>62</v>
      </c>
      <c r="L20" s="55">
        <f>[16]Dezembro!$G$15</f>
        <v>62</v>
      </c>
      <c r="M20" s="55">
        <f>[16]Dezembro!$G$16</f>
        <v>67</v>
      </c>
      <c r="N20" s="55">
        <f>[16]Dezembro!$G$17</f>
        <v>58</v>
      </c>
      <c r="O20" s="55">
        <f>[16]Dezembro!$G$18</f>
        <v>51</v>
      </c>
      <c r="P20" s="55">
        <f>[16]Dezembro!$G$19</f>
        <v>58</v>
      </c>
      <c r="Q20" s="55">
        <f>[16]Dezembro!$G$20</f>
        <v>46</v>
      </c>
      <c r="R20" s="55">
        <f>[16]Dezembro!$G$21</f>
        <v>50</v>
      </c>
      <c r="S20" s="55">
        <f>[16]Dezembro!$G$22</f>
        <v>44</v>
      </c>
      <c r="T20" s="55">
        <f>[16]Dezembro!$G$23</f>
        <v>62</v>
      </c>
      <c r="U20" s="55">
        <f>[16]Dezembro!$G$24</f>
        <v>58</v>
      </c>
      <c r="V20" s="55">
        <f>[16]Dezembro!$G$25</f>
        <v>57</v>
      </c>
      <c r="W20" s="55">
        <f>[16]Dezembro!$G$26</f>
        <v>53</v>
      </c>
      <c r="X20" s="55">
        <f>[16]Dezembro!$G$27</f>
        <v>52</v>
      </c>
      <c r="Y20" s="55">
        <f>[16]Dezembro!$G$28</f>
        <v>58</v>
      </c>
      <c r="Z20" s="55">
        <f>[16]Dezembro!$G$29</f>
        <v>53</v>
      </c>
      <c r="AA20" s="55">
        <f>[16]Dezembro!$G$30</f>
        <v>57</v>
      </c>
      <c r="AB20" s="55">
        <f>[16]Dezembro!$G$31</f>
        <v>48</v>
      </c>
      <c r="AC20" s="55">
        <f>[16]Dezembro!$G$32</f>
        <v>69</v>
      </c>
      <c r="AD20" s="55">
        <f>[16]Dezembro!$G$33</f>
        <v>77</v>
      </c>
      <c r="AE20" s="55">
        <f>[16]Dezembro!$G$34</f>
        <v>73</v>
      </c>
      <c r="AF20" s="55">
        <f>[16]Dezembro!$G$35</f>
        <v>56</v>
      </c>
      <c r="AG20" s="53">
        <f t="shared" si="7"/>
        <v>44</v>
      </c>
      <c r="AH20" s="54">
        <f t="shared" si="8"/>
        <v>58.451612903225808</v>
      </c>
    </row>
    <row r="21" spans="1:36" ht="17.100000000000001" customHeight="1" x14ac:dyDescent="0.2">
      <c r="A21" s="50" t="s">
        <v>11</v>
      </c>
      <c r="B21" s="55">
        <f>[17]Dezembro!$G$5</f>
        <v>60</v>
      </c>
      <c r="C21" s="55">
        <f>[17]Dezembro!$G$6</f>
        <v>59</v>
      </c>
      <c r="D21" s="55">
        <f>[17]Dezembro!$G$7</f>
        <v>63</v>
      </c>
      <c r="E21" s="55">
        <f>[17]Dezembro!$G$8</f>
        <v>54</v>
      </c>
      <c r="F21" s="55">
        <f>[17]Dezembro!$G$9</f>
        <v>95</v>
      </c>
      <c r="G21" s="55">
        <f>[17]Dezembro!$G$10</f>
        <v>64</v>
      </c>
      <c r="H21" s="55">
        <f>[17]Dezembro!$G$11</f>
        <v>44</v>
      </c>
      <c r="I21" s="55">
        <f>[17]Dezembro!$G$12</f>
        <v>47</v>
      </c>
      <c r="J21" s="55">
        <f>[17]Dezembro!$G$13</f>
        <v>50</v>
      </c>
      <c r="K21" s="55">
        <f>[17]Dezembro!$G$14</f>
        <v>69</v>
      </c>
      <c r="L21" s="55">
        <f>[17]Dezembro!$G$15</f>
        <v>66</v>
      </c>
      <c r="M21" s="55">
        <f>[17]Dezembro!$G$16</f>
        <v>84</v>
      </c>
      <c r="N21" s="55">
        <f>[17]Dezembro!$G$17</f>
        <v>51</v>
      </c>
      <c r="O21" s="55">
        <f>[17]Dezembro!$G$18</f>
        <v>50</v>
      </c>
      <c r="P21" s="55">
        <f>[17]Dezembro!$G$19</f>
        <v>63</v>
      </c>
      <c r="Q21" s="55">
        <f>[17]Dezembro!$G$20</f>
        <v>44</v>
      </c>
      <c r="R21" s="55">
        <f>[17]Dezembro!$G$21</f>
        <v>45</v>
      </c>
      <c r="S21" s="55">
        <f>[17]Dezembro!$G$22</f>
        <v>42</v>
      </c>
      <c r="T21" s="55">
        <f>[17]Dezembro!$G$23</f>
        <v>47</v>
      </c>
      <c r="U21" s="55">
        <f>[17]Dezembro!$G$24</f>
        <v>58</v>
      </c>
      <c r="V21" s="55">
        <f>[17]Dezembro!$G$25</f>
        <v>55</v>
      </c>
      <c r="W21" s="55">
        <f>[17]Dezembro!$G$26</f>
        <v>48</v>
      </c>
      <c r="X21" s="55">
        <f>[17]Dezembro!$G$27</f>
        <v>45</v>
      </c>
      <c r="Y21" s="55">
        <f>[17]Dezembro!$G$28</f>
        <v>53</v>
      </c>
      <c r="Z21" s="55">
        <f>[17]Dezembro!$G$29</f>
        <v>52</v>
      </c>
      <c r="AA21" s="55">
        <f>[17]Dezembro!$G$30</f>
        <v>48</v>
      </c>
      <c r="AB21" s="55">
        <f>[17]Dezembro!$G$31</f>
        <v>51</v>
      </c>
      <c r="AC21" s="55">
        <f>[17]Dezembro!$G$32</f>
        <v>56</v>
      </c>
      <c r="AD21" s="55">
        <f>[17]Dezembro!$G$33</f>
        <v>60</v>
      </c>
      <c r="AE21" s="55">
        <f>[17]Dezembro!$G$34</f>
        <v>87</v>
      </c>
      <c r="AF21" s="55">
        <f>[17]Dezembro!$G$35</f>
        <v>53</v>
      </c>
      <c r="AG21" s="53">
        <f t="shared" si="7"/>
        <v>42</v>
      </c>
      <c r="AH21" s="54">
        <f t="shared" si="8"/>
        <v>56.87096774193548</v>
      </c>
    </row>
    <row r="22" spans="1:36" ht="17.100000000000001" customHeight="1" x14ac:dyDescent="0.2">
      <c r="A22" s="50" t="s">
        <v>12</v>
      </c>
      <c r="B22" s="55">
        <f>[18]Dezembro!$G$5</f>
        <v>40</v>
      </c>
      <c r="C22" s="55">
        <f>[18]Dezembro!$G$6</f>
        <v>54</v>
      </c>
      <c r="D22" s="55">
        <f>[18]Dezembro!$G$7</f>
        <v>51</v>
      </c>
      <c r="E22" s="55">
        <f>[18]Dezembro!$G$8</f>
        <v>44</v>
      </c>
      <c r="F22" s="55">
        <f>[18]Dezembro!$G$9</f>
        <v>67</v>
      </c>
      <c r="G22" s="55">
        <f>[18]Dezembro!$G$10</f>
        <v>61</v>
      </c>
      <c r="H22" s="55">
        <f>[18]Dezembro!$G$11</f>
        <v>45</v>
      </c>
      <c r="I22" s="55">
        <f>[18]Dezembro!$G$12</f>
        <v>42</v>
      </c>
      <c r="J22" s="55">
        <f>[18]Dezembro!$G$13</f>
        <v>50</v>
      </c>
      <c r="K22" s="55">
        <f>[18]Dezembro!$G$14</f>
        <v>58</v>
      </c>
      <c r="L22" s="55">
        <f>[18]Dezembro!$G$15</f>
        <v>46</v>
      </c>
      <c r="M22" s="55">
        <f>[18]Dezembro!$G$16</f>
        <v>50</v>
      </c>
      <c r="N22" s="55">
        <f>[18]Dezembro!$G$17</f>
        <v>41</v>
      </c>
      <c r="O22" s="55">
        <f>[18]Dezembro!$G$18</f>
        <v>44</v>
      </c>
      <c r="P22" s="55">
        <f>[18]Dezembro!$G$19</f>
        <v>61</v>
      </c>
      <c r="Q22" s="55">
        <f>[18]Dezembro!$G$20</f>
        <v>34</v>
      </c>
      <c r="R22" s="55">
        <f>[18]Dezembro!$G$21</f>
        <v>39</v>
      </c>
      <c r="S22" s="55">
        <f>[18]Dezembro!$G$22</f>
        <v>39</v>
      </c>
      <c r="T22" s="55">
        <f>[18]Dezembro!$G$23</f>
        <v>48</v>
      </c>
      <c r="U22" s="55">
        <f>[18]Dezembro!$G$24</f>
        <v>60</v>
      </c>
      <c r="V22" s="55">
        <f>[18]Dezembro!$G$25</f>
        <v>43</v>
      </c>
      <c r="W22" s="55">
        <f>[18]Dezembro!$G$26</f>
        <v>46</v>
      </c>
      <c r="X22" s="55">
        <f>[18]Dezembro!$G$27</f>
        <v>39</v>
      </c>
      <c r="Y22" s="55">
        <f>[18]Dezembro!$G$28</f>
        <v>45</v>
      </c>
      <c r="Z22" s="55">
        <f>[18]Dezembro!$G$29</f>
        <v>47</v>
      </c>
      <c r="AA22" s="55">
        <f>[18]Dezembro!$G$30</f>
        <v>46</v>
      </c>
      <c r="AB22" s="55">
        <f>[18]Dezembro!$G$31</f>
        <v>50</v>
      </c>
      <c r="AC22" s="55">
        <f>[18]Dezembro!$G$32</f>
        <v>47</v>
      </c>
      <c r="AD22" s="55">
        <f>[18]Dezembro!$G$33</f>
        <v>55</v>
      </c>
      <c r="AE22" s="55">
        <f>[18]Dezembro!$G$34</f>
        <v>54</v>
      </c>
      <c r="AF22" s="55">
        <f>[18]Dezembro!$G$35</f>
        <v>46</v>
      </c>
      <c r="AG22" s="53">
        <f t="shared" si="7"/>
        <v>34</v>
      </c>
      <c r="AH22" s="54">
        <f t="shared" si="8"/>
        <v>48.12903225806452</v>
      </c>
    </row>
    <row r="23" spans="1:36" ht="17.100000000000001" customHeight="1" x14ac:dyDescent="0.2">
      <c r="A23" s="50" t="s">
        <v>13</v>
      </c>
      <c r="B23" s="55" t="str">
        <f>[19]Dezembro!$G$5</f>
        <v>*</v>
      </c>
      <c r="C23" s="55" t="str">
        <f>[19]Dezembro!$G$6</f>
        <v>*</v>
      </c>
      <c r="D23" s="55" t="str">
        <f>[19]Dezembro!$G$7</f>
        <v>*</v>
      </c>
      <c r="E23" s="55" t="str">
        <f>[19]Dezembro!$G$8</f>
        <v>*</v>
      </c>
      <c r="F23" s="55" t="str">
        <f>[19]Dezembro!$G$9</f>
        <v>*</v>
      </c>
      <c r="G23" s="55" t="str">
        <f>[19]Dezembro!$G$10</f>
        <v>*</v>
      </c>
      <c r="H23" s="55" t="str">
        <f>[19]Dezembro!$G$11</f>
        <v>*</v>
      </c>
      <c r="I23" s="55" t="str">
        <f>[19]Dezembro!$G$12</f>
        <v>*</v>
      </c>
      <c r="J23" s="55" t="str">
        <f>[19]Dezembro!$G$13</f>
        <v>*</v>
      </c>
      <c r="K23" s="55" t="str">
        <f>[19]Dezembro!$G$14</f>
        <v>*</v>
      </c>
      <c r="L23" s="55" t="str">
        <f>[19]Dezembro!$G$15</f>
        <v>*</v>
      </c>
      <c r="M23" s="55" t="str">
        <f>[19]Dezembro!$G$16</f>
        <v>*</v>
      </c>
      <c r="N23" s="55" t="str">
        <f>[19]Dezembro!$G$17</f>
        <v>*</v>
      </c>
      <c r="O23" s="55" t="str">
        <f>[19]Dezembro!$G$18</f>
        <v>*</v>
      </c>
      <c r="P23" s="55" t="str">
        <f>[19]Dezembro!$G$19</f>
        <v>*</v>
      </c>
      <c r="Q23" s="55" t="str">
        <f>[19]Dezembro!$G$20</f>
        <v>*</v>
      </c>
      <c r="R23" s="55" t="str">
        <f>[19]Dezembro!$G$21</f>
        <v>*</v>
      </c>
      <c r="S23" s="55" t="str">
        <f>[19]Dezembro!$G$22</f>
        <v>*</v>
      </c>
      <c r="T23" s="55" t="str">
        <f>[19]Dezembro!$G$23</f>
        <v>*</v>
      </c>
      <c r="U23" s="55" t="str">
        <f>[19]Dezembro!$G$24</f>
        <v>*</v>
      </c>
      <c r="V23" s="55" t="str">
        <f>[19]Dezembro!$G$25</f>
        <v>*</v>
      </c>
      <c r="W23" s="55" t="str">
        <f>[19]Dezembro!$G$26</f>
        <v>*</v>
      </c>
      <c r="X23" s="55" t="str">
        <f>[19]Dezembro!$G$27</f>
        <v>*</v>
      </c>
      <c r="Y23" s="55" t="str">
        <f>[19]Dezembro!$G$28</f>
        <v>*</v>
      </c>
      <c r="Z23" s="55" t="str">
        <f>[19]Dezembro!$G$29</f>
        <v>*</v>
      </c>
      <c r="AA23" s="55" t="str">
        <f>[19]Dezembro!$G$30</f>
        <v>*</v>
      </c>
      <c r="AB23" s="55" t="str">
        <f>[19]Dezembro!$G$31</f>
        <v>*</v>
      </c>
      <c r="AC23" s="55" t="str">
        <f>[19]Dezembro!$G$32</f>
        <v>*</v>
      </c>
      <c r="AD23" s="55" t="str">
        <f>[19]Dezembro!$G$33</f>
        <v>*</v>
      </c>
      <c r="AE23" s="55" t="str">
        <f>[19]Dezembro!$G$34</f>
        <v>*</v>
      </c>
      <c r="AF23" s="55" t="str">
        <f>[19]Dezembro!$G$35</f>
        <v>*</v>
      </c>
      <c r="AG23" s="53" t="s">
        <v>78</v>
      </c>
      <c r="AH23" s="54" t="s">
        <v>78</v>
      </c>
    </row>
    <row r="24" spans="1:36" ht="17.100000000000001" customHeight="1" x14ac:dyDescent="0.2">
      <c r="A24" s="50" t="s">
        <v>14</v>
      </c>
      <c r="B24" s="55">
        <f>[20]Dezembro!$G$5</f>
        <v>48</v>
      </c>
      <c r="C24" s="55">
        <f>[20]Dezembro!$G$6</f>
        <v>68</v>
      </c>
      <c r="D24" s="55">
        <f>[20]Dezembro!$G$7</f>
        <v>50</v>
      </c>
      <c r="E24" s="55">
        <f>[20]Dezembro!$G$8</f>
        <v>36</v>
      </c>
      <c r="F24" s="55">
        <f>[20]Dezembro!$G$9</f>
        <v>43</v>
      </c>
      <c r="G24" s="55">
        <f>[20]Dezembro!$G$10</f>
        <v>51</v>
      </c>
      <c r="H24" s="55">
        <f>[20]Dezembro!$G$11</f>
        <v>49</v>
      </c>
      <c r="I24" s="55">
        <f>[20]Dezembro!$G$12</f>
        <v>48</v>
      </c>
      <c r="J24" s="55">
        <f>[20]Dezembro!$G$13</f>
        <v>42</v>
      </c>
      <c r="K24" s="55">
        <f>[20]Dezembro!$G$14</f>
        <v>56</v>
      </c>
      <c r="L24" s="55">
        <f>[20]Dezembro!$G$15</f>
        <v>42</v>
      </c>
      <c r="M24" s="55">
        <f>[20]Dezembro!$G$16</f>
        <v>45</v>
      </c>
      <c r="N24" s="55">
        <f>[20]Dezembro!$G$17</f>
        <v>47</v>
      </c>
      <c r="O24" s="55">
        <f>[20]Dezembro!$G$18</f>
        <v>39</v>
      </c>
      <c r="P24" s="55">
        <f>[20]Dezembro!$G$19</f>
        <v>47</v>
      </c>
      <c r="Q24" s="55">
        <f>[20]Dezembro!$G$20</f>
        <v>42</v>
      </c>
      <c r="R24" s="55">
        <f>[20]Dezembro!$G$21</f>
        <v>36</v>
      </c>
      <c r="S24" s="55">
        <f>[20]Dezembro!$G$22</f>
        <v>34</v>
      </c>
      <c r="T24" s="55">
        <f>[20]Dezembro!$G$23</f>
        <v>42</v>
      </c>
      <c r="U24" s="55">
        <f>[20]Dezembro!$G$24</f>
        <v>50</v>
      </c>
      <c r="V24" s="55">
        <f>[20]Dezembro!$G$25</f>
        <v>41</v>
      </c>
      <c r="W24" s="55">
        <f>[20]Dezembro!$G$26</f>
        <v>38</v>
      </c>
      <c r="X24" s="55">
        <f>[20]Dezembro!$G$27</f>
        <v>51</v>
      </c>
      <c r="Y24" s="55">
        <f>[20]Dezembro!$G$28</f>
        <v>33</v>
      </c>
      <c r="Z24" s="55">
        <f>[20]Dezembro!$G$29</f>
        <v>29</v>
      </c>
      <c r="AA24" s="55">
        <f>[20]Dezembro!$G$30</f>
        <v>54</v>
      </c>
      <c r="AB24" s="55">
        <f>[20]Dezembro!$G$31</f>
        <v>37</v>
      </c>
      <c r="AC24" s="55">
        <f>[20]Dezembro!$G$32</f>
        <v>53</v>
      </c>
      <c r="AD24" s="55">
        <f>[20]Dezembro!$G$33</f>
        <v>56</v>
      </c>
      <c r="AE24" s="55">
        <f>[20]Dezembro!$G$34</f>
        <v>71</v>
      </c>
      <c r="AF24" s="55">
        <f>[20]Dezembro!$G$35</f>
        <v>50</v>
      </c>
      <c r="AG24" s="53">
        <f t="shared" si="7"/>
        <v>29</v>
      </c>
      <c r="AH24" s="54">
        <f t="shared" si="8"/>
        <v>46.064516129032256</v>
      </c>
    </row>
    <row r="25" spans="1:36" ht="17.100000000000001" customHeight="1" x14ac:dyDescent="0.2">
      <c r="A25" s="50" t="s">
        <v>15</v>
      </c>
      <c r="B25" s="55">
        <f>[21]Dezembro!$G$5</f>
        <v>60</v>
      </c>
      <c r="C25" s="55">
        <f>[21]Dezembro!$G$6</f>
        <v>70</v>
      </c>
      <c r="D25" s="55">
        <f>[21]Dezembro!$G$7</f>
        <v>46</v>
      </c>
      <c r="E25" s="55">
        <f>[21]Dezembro!$G$8</f>
        <v>81</v>
      </c>
      <c r="F25" s="55">
        <f>[21]Dezembro!$G$9</f>
        <v>85</v>
      </c>
      <c r="G25" s="55">
        <f>[21]Dezembro!$G$10</f>
        <v>57</v>
      </c>
      <c r="H25" s="55">
        <f>[21]Dezembro!$G$11</f>
        <v>47</v>
      </c>
      <c r="I25" s="55">
        <f>[21]Dezembro!$G$12</f>
        <v>48</v>
      </c>
      <c r="J25" s="55">
        <f>[21]Dezembro!$G$13</f>
        <v>52</v>
      </c>
      <c r="K25" s="55">
        <f>[21]Dezembro!$G$14</f>
        <v>52</v>
      </c>
      <c r="L25" s="55">
        <f>[21]Dezembro!$G$15</f>
        <v>55</v>
      </c>
      <c r="M25" s="55">
        <f>[21]Dezembro!$G$16</f>
        <v>78</v>
      </c>
      <c r="N25" s="55">
        <f>[21]Dezembro!$G$17</f>
        <v>47</v>
      </c>
      <c r="O25" s="55">
        <f>[21]Dezembro!$G$18</f>
        <v>50</v>
      </c>
      <c r="P25" s="55">
        <f>[21]Dezembro!$G$19</f>
        <v>52</v>
      </c>
      <c r="Q25" s="55">
        <f>[21]Dezembro!$G$20</f>
        <v>50</v>
      </c>
      <c r="R25" s="55">
        <f>[21]Dezembro!$G$21</f>
        <v>44</v>
      </c>
      <c r="S25" s="55">
        <f>[21]Dezembro!$G$22</f>
        <v>45</v>
      </c>
      <c r="T25" s="55">
        <f>[21]Dezembro!$G$23</f>
        <v>59</v>
      </c>
      <c r="U25" s="55">
        <f>[21]Dezembro!$G$24</f>
        <v>60</v>
      </c>
      <c r="V25" s="55">
        <f>[21]Dezembro!$G$25</f>
        <v>54</v>
      </c>
      <c r="W25" s="55">
        <f>[21]Dezembro!$G$26</f>
        <v>50</v>
      </c>
      <c r="X25" s="55">
        <f>[21]Dezembro!$G$27</f>
        <v>51</v>
      </c>
      <c r="Y25" s="55">
        <f>[21]Dezembro!$G$28</f>
        <v>53</v>
      </c>
      <c r="Z25" s="55">
        <f>[21]Dezembro!$G$29</f>
        <v>54</v>
      </c>
      <c r="AA25" s="55">
        <f>[21]Dezembro!$G$30</f>
        <v>52</v>
      </c>
      <c r="AB25" s="55">
        <f>[21]Dezembro!$G$31</f>
        <v>52</v>
      </c>
      <c r="AC25" s="55">
        <f>[21]Dezembro!$G$32</f>
        <v>62</v>
      </c>
      <c r="AD25" s="55">
        <f>[21]Dezembro!$G$33</f>
        <v>71</v>
      </c>
      <c r="AE25" s="55">
        <f>[21]Dezembro!$G$34</f>
        <v>66</v>
      </c>
      <c r="AF25" s="55">
        <f>[21]Dezembro!$G$35</f>
        <v>56</v>
      </c>
      <c r="AG25" s="53">
        <f t="shared" si="7"/>
        <v>44</v>
      </c>
      <c r="AH25" s="54">
        <f t="shared" si="8"/>
        <v>56.741935483870968</v>
      </c>
    </row>
    <row r="26" spans="1:36" ht="17.100000000000001" customHeight="1" x14ac:dyDescent="0.2">
      <c r="A26" s="50" t="s">
        <v>61</v>
      </c>
      <c r="B26" s="55">
        <f>[22]Dezembro!$G$5</f>
        <v>54</v>
      </c>
      <c r="C26" s="55">
        <f>[22]Dezembro!$G$6</f>
        <v>58</v>
      </c>
      <c r="D26" s="55">
        <f>[22]Dezembro!$G$7</f>
        <v>48</v>
      </c>
      <c r="E26" s="55">
        <f>[22]Dezembro!$G$8</f>
        <v>40</v>
      </c>
      <c r="F26" s="55">
        <f>[22]Dezembro!$G$9</f>
        <v>70</v>
      </c>
      <c r="G26" s="55">
        <f>[22]Dezembro!$G$10</f>
        <v>55</v>
      </c>
      <c r="H26" s="55">
        <f>[22]Dezembro!$G$11</f>
        <v>38</v>
      </c>
      <c r="I26" s="55">
        <f>[22]Dezembro!$G$12</f>
        <v>43</v>
      </c>
      <c r="J26" s="55">
        <f>[22]Dezembro!$G$13</f>
        <v>45</v>
      </c>
      <c r="K26" s="55">
        <f>[22]Dezembro!$G$14</f>
        <v>50</v>
      </c>
      <c r="L26" s="52">
        <f>[22]Dezembro!$G$15</f>
        <v>49</v>
      </c>
      <c r="M26" s="52">
        <f>[22]Dezembro!$G$16</f>
        <v>49</v>
      </c>
      <c r="N26" s="52">
        <f>[22]Dezembro!$G$17</f>
        <v>41</v>
      </c>
      <c r="O26" s="52">
        <f>[22]Dezembro!$G$18</f>
        <v>33</v>
      </c>
      <c r="P26" s="52">
        <f>[22]Dezembro!$G$19</f>
        <v>54</v>
      </c>
      <c r="Q26" s="52">
        <f>[22]Dezembro!$G$20</f>
        <v>36</v>
      </c>
      <c r="R26" s="55">
        <f>[22]Dezembro!$G$21</f>
        <v>31</v>
      </c>
      <c r="S26" s="55">
        <f>[22]Dezembro!$G$22</f>
        <v>32</v>
      </c>
      <c r="T26" s="55">
        <f>[22]Dezembro!$G$23</f>
        <v>42</v>
      </c>
      <c r="U26" s="55">
        <f>[22]Dezembro!$G$24</f>
        <v>63</v>
      </c>
      <c r="V26" s="55">
        <f>[22]Dezembro!$G$25</f>
        <v>44</v>
      </c>
      <c r="W26" s="55">
        <f>[22]Dezembro!$G$26</f>
        <v>49</v>
      </c>
      <c r="X26" s="55" t="str">
        <f>[22]Dezembro!$G$27</f>
        <v>*</v>
      </c>
      <c r="Y26" s="55" t="str">
        <f>[22]Dezembro!$G$28</f>
        <v>*</v>
      </c>
      <c r="Z26" s="55" t="str">
        <f>[22]Dezembro!$G$29</f>
        <v>*</v>
      </c>
      <c r="AA26" s="55" t="str">
        <f>[22]Dezembro!$G$30</f>
        <v>*</v>
      </c>
      <c r="AB26" s="55" t="str">
        <f>[22]Dezembro!$G$31</f>
        <v>*</v>
      </c>
      <c r="AC26" s="135" t="str">
        <f>[22]Dezembro!$G$32</f>
        <v>*</v>
      </c>
      <c r="AD26" s="135" t="str">
        <f>[22]Dezembro!$G$33</f>
        <v>*</v>
      </c>
      <c r="AE26" s="135" t="str">
        <f>[22]Dezembro!$G$34</f>
        <v>*</v>
      </c>
      <c r="AF26" s="135" t="str">
        <f>[22]Dezembro!$G$35</f>
        <v>*</v>
      </c>
      <c r="AG26" s="53">
        <f t="shared" si="7"/>
        <v>31</v>
      </c>
      <c r="AH26" s="54">
        <f t="shared" si="8"/>
        <v>46.545454545454547</v>
      </c>
    </row>
    <row r="27" spans="1:36" ht="17.100000000000001" customHeight="1" x14ac:dyDescent="0.2">
      <c r="A27" s="50" t="s">
        <v>16</v>
      </c>
      <c r="B27" s="55">
        <f>[23]Dezembro!$G$5</f>
        <v>53</v>
      </c>
      <c r="C27" s="55">
        <f>[23]Dezembro!$G$6</f>
        <v>63</v>
      </c>
      <c r="D27" s="55">
        <f>[23]Dezembro!$G$7</f>
        <v>58</v>
      </c>
      <c r="E27" s="55">
        <f>[23]Dezembro!$G$8</f>
        <v>57</v>
      </c>
      <c r="F27" s="55">
        <f>[23]Dezembro!$G$9</f>
        <v>89</v>
      </c>
      <c r="G27" s="55">
        <f>[23]Dezembro!$G$10</f>
        <v>58</v>
      </c>
      <c r="H27" s="55">
        <f>[23]Dezembro!$G$11</f>
        <v>43</v>
      </c>
      <c r="I27" s="55">
        <f>[23]Dezembro!$G$12</f>
        <v>47</v>
      </c>
      <c r="J27" s="55">
        <f>[23]Dezembro!$G$13</f>
        <v>54</v>
      </c>
      <c r="K27" s="55">
        <f>[23]Dezembro!$G$14</f>
        <v>76</v>
      </c>
      <c r="L27" s="55">
        <f>[23]Dezembro!$G$15</f>
        <v>59</v>
      </c>
      <c r="M27" s="55">
        <f>[23]Dezembro!$G$16</f>
        <v>82</v>
      </c>
      <c r="N27" s="55">
        <f>[23]Dezembro!$G$17</f>
        <v>55</v>
      </c>
      <c r="O27" s="55">
        <f>[23]Dezembro!$G$18</f>
        <v>51</v>
      </c>
      <c r="P27" s="55">
        <f>[23]Dezembro!$G$19</f>
        <v>65</v>
      </c>
      <c r="Q27" s="55">
        <f>[23]Dezembro!$G$20</f>
        <v>43</v>
      </c>
      <c r="R27" s="55">
        <f>[23]Dezembro!$G$21</f>
        <v>44</v>
      </c>
      <c r="S27" s="55">
        <f>[23]Dezembro!$G$22</f>
        <v>43</v>
      </c>
      <c r="T27" s="55">
        <f>[23]Dezembro!$G$23</f>
        <v>56</v>
      </c>
      <c r="U27" s="55">
        <f>[23]Dezembro!$G$24</f>
        <v>58</v>
      </c>
      <c r="V27" s="55">
        <f>[23]Dezembro!$G$25</f>
        <v>53</v>
      </c>
      <c r="W27" s="55">
        <f>[23]Dezembro!$G$26</f>
        <v>49</v>
      </c>
      <c r="X27" s="55">
        <f>[23]Dezembro!$G$27</f>
        <v>49</v>
      </c>
      <c r="Y27" s="55">
        <f>[23]Dezembro!$G$28</f>
        <v>53</v>
      </c>
      <c r="Z27" s="55">
        <f>[23]Dezembro!$G$29</f>
        <v>56</v>
      </c>
      <c r="AA27" s="55">
        <f>[23]Dezembro!$G$30</f>
        <v>51</v>
      </c>
      <c r="AB27" s="55">
        <f>[23]Dezembro!$G$31</f>
        <v>48</v>
      </c>
      <c r="AC27" s="55">
        <f>[23]Dezembro!$G$32</f>
        <v>56</v>
      </c>
      <c r="AD27" s="55">
        <f>[23]Dezembro!$G$33</f>
        <v>58</v>
      </c>
      <c r="AE27" s="55">
        <f>[23]Dezembro!$G$34</f>
        <v>84</v>
      </c>
      <c r="AF27" s="55">
        <f>[23]Dezembro!$G$35</f>
        <v>58</v>
      </c>
      <c r="AG27" s="53">
        <f t="shared" si="7"/>
        <v>43</v>
      </c>
      <c r="AH27" s="54">
        <f t="shared" si="8"/>
        <v>57.064516129032256</v>
      </c>
    </row>
    <row r="28" spans="1:36" ht="17.100000000000001" customHeight="1" x14ac:dyDescent="0.2">
      <c r="A28" s="50" t="s">
        <v>17</v>
      </c>
      <c r="B28" s="55">
        <f>[24]Dezembro!$G$5</f>
        <v>43</v>
      </c>
      <c r="C28" s="55">
        <f>[24]Dezembro!$G$6</f>
        <v>57</v>
      </c>
      <c r="D28" s="55">
        <f>[24]Dezembro!$G$7</f>
        <v>49</v>
      </c>
      <c r="E28" s="55">
        <f>[24]Dezembro!$G$8</f>
        <v>47</v>
      </c>
      <c r="F28" s="55">
        <f>[24]Dezembro!$G$9</f>
        <v>60</v>
      </c>
      <c r="G28" s="55">
        <f>[24]Dezembro!$G$10</f>
        <v>76</v>
      </c>
      <c r="H28" s="55">
        <f>[24]Dezembro!$G$11</f>
        <v>64</v>
      </c>
      <c r="I28" s="55">
        <f>[24]Dezembro!$G$12</f>
        <v>49</v>
      </c>
      <c r="J28" s="55">
        <f>[24]Dezembro!$G$13</f>
        <v>54</v>
      </c>
      <c r="K28" s="55">
        <f>[24]Dezembro!$G$14</f>
        <v>56</v>
      </c>
      <c r="L28" s="55">
        <f>[24]Dezembro!$G$15</f>
        <v>53</v>
      </c>
      <c r="M28" s="55">
        <f>[24]Dezembro!$G$16</f>
        <v>54</v>
      </c>
      <c r="N28" s="55">
        <f>[24]Dezembro!$G$17</f>
        <v>57</v>
      </c>
      <c r="O28" s="55">
        <f>[24]Dezembro!$G$18</f>
        <v>54</v>
      </c>
      <c r="P28" s="55">
        <f>[24]Dezembro!$G$19</f>
        <v>57</v>
      </c>
      <c r="Q28" s="55">
        <f>[24]Dezembro!$G$20</f>
        <v>46</v>
      </c>
      <c r="R28" s="55">
        <f>[24]Dezembro!$G$21</f>
        <v>45</v>
      </c>
      <c r="S28" s="55">
        <f>[24]Dezembro!$G$22</f>
        <v>43</v>
      </c>
      <c r="T28" s="55">
        <f>[24]Dezembro!$G$23</f>
        <v>53</v>
      </c>
      <c r="U28" s="55">
        <f>[24]Dezembro!$G$24</f>
        <v>67</v>
      </c>
      <c r="V28" s="55">
        <f>[24]Dezembro!$G$25</f>
        <v>47</v>
      </c>
      <c r="W28" s="55">
        <f>[24]Dezembro!$G$26</f>
        <v>51</v>
      </c>
      <c r="X28" s="55">
        <f>[24]Dezembro!$G$27</f>
        <v>50</v>
      </c>
      <c r="Y28" s="55">
        <f>[24]Dezembro!$G$28</f>
        <v>48</v>
      </c>
      <c r="Z28" s="55">
        <f>[24]Dezembro!$G$29</f>
        <v>45</v>
      </c>
      <c r="AA28" s="55">
        <f>[24]Dezembro!$G$30</f>
        <v>47</v>
      </c>
      <c r="AB28" s="55">
        <f>[24]Dezembro!$G$31</f>
        <v>53</v>
      </c>
      <c r="AC28" s="55">
        <f>[24]Dezembro!$G$32</f>
        <v>59</v>
      </c>
      <c r="AD28" s="55">
        <f>[24]Dezembro!$G$33</f>
        <v>68</v>
      </c>
      <c r="AE28" s="55">
        <f>[24]Dezembro!$G$34</f>
        <v>58</v>
      </c>
      <c r="AF28" s="55">
        <f>[24]Dezembro!$G$35</f>
        <v>59</v>
      </c>
      <c r="AG28" s="53">
        <f>MIN(B28:AF28)</f>
        <v>43</v>
      </c>
      <c r="AH28" s="54">
        <f t="shared" si="8"/>
        <v>53.838709677419352</v>
      </c>
    </row>
    <row r="29" spans="1:36" ht="17.100000000000001" customHeight="1" x14ac:dyDescent="0.2">
      <c r="A29" s="50" t="s">
        <v>18</v>
      </c>
      <c r="B29" s="55">
        <f>[25]Dezembro!$G$5</f>
        <v>60</v>
      </c>
      <c r="C29" s="55">
        <f>[25]Dezembro!$G$6</f>
        <v>75</v>
      </c>
      <c r="D29" s="55">
        <f>[25]Dezembro!$G$7</f>
        <v>43</v>
      </c>
      <c r="E29" s="55">
        <f>[25]Dezembro!$G$8</f>
        <v>87</v>
      </c>
      <c r="F29" s="55">
        <f>[25]Dezembro!$G$9</f>
        <v>82</v>
      </c>
      <c r="G29" s="55">
        <f>[25]Dezembro!$G$10</f>
        <v>55</v>
      </c>
      <c r="H29" s="55">
        <f>[25]Dezembro!$G$11</f>
        <v>40</v>
      </c>
      <c r="I29" s="55">
        <f>[25]Dezembro!$G$12</f>
        <v>46</v>
      </c>
      <c r="J29" s="55">
        <f>[25]Dezembro!$G$13</f>
        <v>44</v>
      </c>
      <c r="K29" s="55">
        <f>[25]Dezembro!$G$14</f>
        <v>65</v>
      </c>
      <c r="L29" s="55">
        <f>[25]Dezembro!$G$15</f>
        <v>57</v>
      </c>
      <c r="M29" s="55">
        <f>[25]Dezembro!$G$16</f>
        <v>57</v>
      </c>
      <c r="N29" s="55">
        <f>[25]Dezembro!$G$17</f>
        <v>56</v>
      </c>
      <c r="O29" s="55">
        <f>[25]Dezembro!$G$18</f>
        <v>50</v>
      </c>
      <c r="P29" s="55">
        <f>[25]Dezembro!$G$19</f>
        <v>61</v>
      </c>
      <c r="Q29" s="55">
        <f>[25]Dezembro!$G$20</f>
        <v>47</v>
      </c>
      <c r="R29" s="55">
        <f>[25]Dezembro!$G$21</f>
        <v>48</v>
      </c>
      <c r="S29" s="55">
        <f>[25]Dezembro!$G$22</f>
        <v>39</v>
      </c>
      <c r="T29" s="55">
        <f>[25]Dezembro!$G$23</f>
        <v>62</v>
      </c>
      <c r="U29" s="55">
        <f>[25]Dezembro!$G$24</f>
        <v>62</v>
      </c>
      <c r="V29" s="55">
        <f>[25]Dezembro!$G$25</f>
        <v>58</v>
      </c>
      <c r="W29" s="55">
        <f>[25]Dezembro!$G$26</f>
        <v>46</v>
      </c>
      <c r="X29" s="55">
        <f>[25]Dezembro!$G$27</f>
        <v>45</v>
      </c>
      <c r="Y29" s="55">
        <f>[25]Dezembro!$G$28</f>
        <v>64</v>
      </c>
      <c r="Z29" s="55">
        <f>[25]Dezembro!$G$29</f>
        <v>60</v>
      </c>
      <c r="AA29" s="55">
        <f>[25]Dezembro!$G$30</f>
        <v>60</v>
      </c>
      <c r="AB29" s="55">
        <f>[25]Dezembro!$G$31</f>
        <v>45</v>
      </c>
      <c r="AC29" s="55">
        <f>[25]Dezembro!$G$32</f>
        <v>59</v>
      </c>
      <c r="AD29" s="55">
        <f>[25]Dezembro!$G$33</f>
        <v>82</v>
      </c>
      <c r="AE29" s="55">
        <f>[25]Dezembro!$G$34</f>
        <v>64</v>
      </c>
      <c r="AF29" s="55">
        <f>[25]Dezembro!$G$35</f>
        <v>61</v>
      </c>
      <c r="AG29" s="53">
        <f t="shared" si="7"/>
        <v>39</v>
      </c>
      <c r="AH29" s="54">
        <f t="shared" si="8"/>
        <v>57.41935483870968</v>
      </c>
    </row>
    <row r="30" spans="1:36" ht="17.100000000000001" customHeight="1" x14ac:dyDescent="0.2">
      <c r="A30" s="50" t="s">
        <v>30</v>
      </c>
      <c r="B30" s="55">
        <f>[26]Dezembro!$G$5</f>
        <v>42</v>
      </c>
      <c r="C30" s="55">
        <f>[26]Dezembro!$G$6</f>
        <v>59</v>
      </c>
      <c r="D30" s="55">
        <f>[26]Dezembro!$G$7</f>
        <v>52</v>
      </c>
      <c r="E30" s="55">
        <f>[26]Dezembro!$G$8</f>
        <v>44</v>
      </c>
      <c r="F30" s="55">
        <f>[26]Dezembro!$G$9</f>
        <v>73</v>
      </c>
      <c r="G30" s="55">
        <f>[26]Dezembro!$G$10</f>
        <v>64</v>
      </c>
      <c r="H30" s="55">
        <f>[26]Dezembro!$G$11</f>
        <v>53</v>
      </c>
      <c r="I30" s="55">
        <f>[26]Dezembro!$G$12</f>
        <v>47</v>
      </c>
      <c r="J30" s="55">
        <f>[26]Dezembro!$G$13</f>
        <v>51</v>
      </c>
      <c r="K30" s="55">
        <f>[26]Dezembro!$G$14</f>
        <v>69</v>
      </c>
      <c r="L30" s="55">
        <f>[26]Dezembro!$G$15</f>
        <v>51</v>
      </c>
      <c r="M30" s="55">
        <f>[26]Dezembro!$G$16</f>
        <v>70</v>
      </c>
      <c r="N30" s="55">
        <f>[26]Dezembro!$G$17</f>
        <v>46</v>
      </c>
      <c r="O30" s="55">
        <f>[26]Dezembro!$G$18</f>
        <v>47</v>
      </c>
      <c r="P30" s="55">
        <f>[26]Dezembro!$G$19</f>
        <v>59</v>
      </c>
      <c r="Q30" s="55">
        <f>[26]Dezembro!$G$20</f>
        <v>45</v>
      </c>
      <c r="R30" s="55">
        <f>[26]Dezembro!$G$21</f>
        <v>38</v>
      </c>
      <c r="S30" s="55">
        <f>[26]Dezembro!$G$22</f>
        <v>40</v>
      </c>
      <c r="T30" s="55">
        <f>[26]Dezembro!$G$23</f>
        <v>45</v>
      </c>
      <c r="U30" s="55">
        <f>[26]Dezembro!$G$24</f>
        <v>64</v>
      </c>
      <c r="V30" s="55">
        <f>[26]Dezembro!$G$25</f>
        <v>45</v>
      </c>
      <c r="W30" s="55">
        <f>[26]Dezembro!$G$26</f>
        <v>47</v>
      </c>
      <c r="X30" s="55">
        <f>[26]Dezembro!$G$27</f>
        <v>45</v>
      </c>
      <c r="Y30" s="55">
        <f>[26]Dezembro!$G$28</f>
        <v>51</v>
      </c>
      <c r="Z30" s="55">
        <f>[26]Dezembro!$G$29</f>
        <v>49</v>
      </c>
      <c r="AA30" s="55">
        <f>[26]Dezembro!$G$30</f>
        <v>49</v>
      </c>
      <c r="AB30" s="55">
        <f>[26]Dezembro!$G$31</f>
        <v>47</v>
      </c>
      <c r="AC30" s="55">
        <f>[26]Dezembro!$G$32</f>
        <v>58</v>
      </c>
      <c r="AD30" s="55">
        <f>[26]Dezembro!$G$33</f>
        <v>65</v>
      </c>
      <c r="AE30" s="55">
        <f>[26]Dezembro!$G$34</f>
        <v>80</v>
      </c>
      <c r="AF30" s="55">
        <f>[26]Dezembro!$G$35</f>
        <v>58</v>
      </c>
      <c r="AG30" s="53">
        <f t="shared" si="7"/>
        <v>38</v>
      </c>
      <c r="AH30" s="54">
        <f t="shared" si="8"/>
        <v>53.322580645161288</v>
      </c>
    </row>
    <row r="31" spans="1:36" ht="17.100000000000001" customHeight="1" x14ac:dyDescent="0.2">
      <c r="A31" s="50" t="s">
        <v>50</v>
      </c>
      <c r="B31" s="55">
        <f>[27]Dezembro!$G$5</f>
        <v>28</v>
      </c>
      <c r="C31" s="55">
        <f>[27]Dezembro!$G$6</f>
        <v>58</v>
      </c>
      <c r="D31" s="55">
        <f>[27]Dezembro!$G$7</f>
        <v>37</v>
      </c>
      <c r="E31" s="55">
        <f>[27]Dezembro!$G$8</f>
        <v>29</v>
      </c>
      <c r="F31" s="55">
        <f>[27]Dezembro!$G$9</f>
        <v>52</v>
      </c>
      <c r="G31" s="55">
        <f>[27]Dezembro!$G$10</f>
        <v>66</v>
      </c>
      <c r="H31" s="55">
        <f>[27]Dezembro!$G$11</f>
        <v>55</v>
      </c>
      <c r="I31" s="55">
        <f>[27]Dezembro!$G$12</f>
        <v>41</v>
      </c>
      <c r="J31" s="55">
        <f>[27]Dezembro!$G$13</f>
        <v>41</v>
      </c>
      <c r="K31" s="55">
        <f>[27]Dezembro!$G$14</f>
        <v>46</v>
      </c>
      <c r="L31" s="55">
        <f>[27]Dezembro!$G$15</f>
        <v>40</v>
      </c>
      <c r="M31" s="55">
        <f>[27]Dezembro!$G$16</f>
        <v>42</v>
      </c>
      <c r="N31" s="55">
        <f>[27]Dezembro!$G$17</f>
        <v>43</v>
      </c>
      <c r="O31" s="55">
        <f>[27]Dezembro!$G$18</f>
        <v>30</v>
      </c>
      <c r="P31" s="55">
        <f>[27]Dezembro!$G$19</f>
        <v>39</v>
      </c>
      <c r="Q31" s="55">
        <f>[27]Dezembro!$G$20</f>
        <v>47</v>
      </c>
      <c r="R31" s="55">
        <f>[27]Dezembro!$G$21</f>
        <v>36</v>
      </c>
      <c r="S31" s="55">
        <f>[27]Dezembro!$G$22</f>
        <v>41</v>
      </c>
      <c r="T31" s="55">
        <f>[27]Dezembro!$G$23</f>
        <v>44</v>
      </c>
      <c r="U31" s="55">
        <f>[27]Dezembro!$G$24</f>
        <v>58</v>
      </c>
      <c r="V31" s="55">
        <f>[27]Dezembro!$G$25</f>
        <v>47</v>
      </c>
      <c r="W31" s="55">
        <f>[27]Dezembro!$G$26</f>
        <v>53</v>
      </c>
      <c r="X31" s="55">
        <f>[27]Dezembro!$G$27</f>
        <v>52</v>
      </c>
      <c r="Y31" s="55">
        <f>[27]Dezembro!$G$28</f>
        <v>42</v>
      </c>
      <c r="Z31" s="55">
        <f>[27]Dezembro!$G$29</f>
        <v>44</v>
      </c>
      <c r="AA31" s="55">
        <f>[27]Dezembro!$G$30</f>
        <v>37</v>
      </c>
      <c r="AB31" s="55">
        <f>[27]Dezembro!$G$31</f>
        <v>50</v>
      </c>
      <c r="AC31" s="55">
        <f>[27]Dezembro!$G$32</f>
        <v>53</v>
      </c>
      <c r="AD31" s="55">
        <f>[27]Dezembro!$G$33</f>
        <v>64</v>
      </c>
      <c r="AE31" s="55">
        <f>[27]Dezembro!$G$34</f>
        <v>59</v>
      </c>
      <c r="AF31" s="55">
        <f>[27]Dezembro!$G$35</f>
        <v>49</v>
      </c>
      <c r="AG31" s="53">
        <f>MIN(B31:AF31)</f>
        <v>28</v>
      </c>
      <c r="AH31" s="54">
        <f>AVERAGE(B31:AF31)</f>
        <v>45.903225806451616</v>
      </c>
      <c r="AJ31" s="45" t="s">
        <v>51</v>
      </c>
    </row>
    <row r="32" spans="1:36" ht="17.100000000000001" customHeight="1" x14ac:dyDescent="0.2">
      <c r="A32" s="50" t="s">
        <v>19</v>
      </c>
      <c r="B32" s="55">
        <f>[28]Dezembro!$G$5</f>
        <v>51</v>
      </c>
      <c r="C32" s="55">
        <f>[28]Dezembro!$G$6</f>
        <v>53</v>
      </c>
      <c r="D32" s="55">
        <f>[28]Dezembro!$G$7</f>
        <v>52</v>
      </c>
      <c r="E32" s="55">
        <f>[28]Dezembro!$G$8</f>
        <v>38</v>
      </c>
      <c r="F32" s="55">
        <f>[28]Dezembro!$G$9</f>
        <v>45</v>
      </c>
      <c r="G32" s="55">
        <f>[28]Dezembro!$G$10</f>
        <v>52</v>
      </c>
      <c r="H32" s="55">
        <f>[28]Dezembro!$G$11</f>
        <v>48</v>
      </c>
      <c r="I32" s="55">
        <f>[28]Dezembro!$G$12</f>
        <v>43</v>
      </c>
      <c r="J32" s="55">
        <f>[28]Dezembro!$G$13</f>
        <v>45</v>
      </c>
      <c r="K32" s="55">
        <f>[28]Dezembro!$G$14</f>
        <v>64</v>
      </c>
      <c r="L32" s="55">
        <f>[28]Dezembro!$G$15</f>
        <v>54</v>
      </c>
      <c r="M32" s="55">
        <f>[28]Dezembro!$G$16</f>
        <v>58</v>
      </c>
      <c r="N32" s="55">
        <f>[28]Dezembro!$G$17</f>
        <v>47</v>
      </c>
      <c r="O32" s="55">
        <f>[28]Dezembro!$G$18</f>
        <v>37</v>
      </c>
      <c r="P32" s="55">
        <f>[28]Dezembro!$G$19</f>
        <v>53</v>
      </c>
      <c r="Q32" s="55">
        <f>[28]Dezembro!$G$20</f>
        <v>45</v>
      </c>
      <c r="R32" s="55">
        <f>[28]Dezembro!$G$21</f>
        <v>43</v>
      </c>
      <c r="S32" s="55">
        <f>[28]Dezembro!$G$22</f>
        <v>32</v>
      </c>
      <c r="T32" s="55">
        <f>[28]Dezembro!$G$23</f>
        <v>38</v>
      </c>
      <c r="U32" s="55">
        <f>[28]Dezembro!$G$24</f>
        <v>54</v>
      </c>
      <c r="V32" s="55">
        <f>[28]Dezembro!$G$25</f>
        <v>37</v>
      </c>
      <c r="W32" s="55">
        <f>[28]Dezembro!$G$26</f>
        <v>43</v>
      </c>
      <c r="X32" s="55">
        <f>[28]Dezembro!$G$27</f>
        <v>47</v>
      </c>
      <c r="Y32" s="55">
        <f>[28]Dezembro!$G$28</f>
        <v>38</v>
      </c>
      <c r="Z32" s="55">
        <f>[28]Dezembro!$G$29</f>
        <v>42</v>
      </c>
      <c r="AA32" s="55">
        <f>[28]Dezembro!$G$30</f>
        <v>52</v>
      </c>
      <c r="AB32" s="55">
        <f>[28]Dezembro!$G$31</f>
        <v>51</v>
      </c>
      <c r="AC32" s="55">
        <f>[28]Dezembro!$G$32</f>
        <v>44</v>
      </c>
      <c r="AD32" s="55">
        <f>[28]Dezembro!$G$33</f>
        <v>52</v>
      </c>
      <c r="AE32" s="55">
        <f>[28]Dezembro!$G$34</f>
        <v>59</v>
      </c>
      <c r="AF32" s="55">
        <f>[28]Dezembro!$G$35</f>
        <v>49</v>
      </c>
      <c r="AG32" s="53">
        <f>MIN(B32:AF32)</f>
        <v>32</v>
      </c>
      <c r="AH32" s="54">
        <f>AVERAGE(B32:AF32)</f>
        <v>47.29032258064516</v>
      </c>
    </row>
    <row r="33" spans="1:34" s="49" customFormat="1" ht="17.100000000000001" customHeight="1" thickBot="1" x14ac:dyDescent="0.25">
      <c r="A33" s="96" t="s">
        <v>34</v>
      </c>
      <c r="B33" s="96">
        <f t="shared" ref="B33:AG33" si="11">MIN(B5:B32)</f>
        <v>28</v>
      </c>
      <c r="C33" s="96">
        <f t="shared" si="11"/>
        <v>45</v>
      </c>
      <c r="D33" s="96">
        <f t="shared" si="11"/>
        <v>34</v>
      </c>
      <c r="E33" s="96">
        <f t="shared" si="11"/>
        <v>29</v>
      </c>
      <c r="F33" s="96">
        <f t="shared" si="11"/>
        <v>42</v>
      </c>
      <c r="G33" s="96">
        <f t="shared" si="11"/>
        <v>43</v>
      </c>
      <c r="H33" s="96">
        <f t="shared" si="11"/>
        <v>38</v>
      </c>
      <c r="I33" s="96">
        <f t="shared" si="11"/>
        <v>33</v>
      </c>
      <c r="J33" s="96">
        <f t="shared" si="11"/>
        <v>33</v>
      </c>
      <c r="K33" s="96">
        <f t="shared" si="11"/>
        <v>41</v>
      </c>
      <c r="L33" s="96">
        <f t="shared" si="11"/>
        <v>32</v>
      </c>
      <c r="M33" s="96">
        <f t="shared" si="11"/>
        <v>39</v>
      </c>
      <c r="N33" s="96">
        <f t="shared" si="11"/>
        <v>38</v>
      </c>
      <c r="O33" s="96">
        <f t="shared" si="11"/>
        <v>30</v>
      </c>
      <c r="P33" s="96">
        <f t="shared" si="11"/>
        <v>39</v>
      </c>
      <c r="Q33" s="96">
        <f t="shared" si="11"/>
        <v>34</v>
      </c>
      <c r="R33" s="96">
        <f t="shared" si="11"/>
        <v>31</v>
      </c>
      <c r="S33" s="96">
        <f t="shared" si="11"/>
        <v>31</v>
      </c>
      <c r="T33" s="96">
        <f t="shared" si="11"/>
        <v>31</v>
      </c>
      <c r="U33" s="96">
        <f t="shared" si="11"/>
        <v>41</v>
      </c>
      <c r="V33" s="96">
        <f t="shared" si="11"/>
        <v>33</v>
      </c>
      <c r="W33" s="96">
        <f t="shared" si="11"/>
        <v>37</v>
      </c>
      <c r="X33" s="96">
        <f t="shared" si="11"/>
        <v>34</v>
      </c>
      <c r="Y33" s="96">
        <f t="shared" si="11"/>
        <v>32</v>
      </c>
      <c r="Z33" s="96">
        <f t="shared" si="11"/>
        <v>29</v>
      </c>
      <c r="AA33" s="96">
        <f t="shared" si="11"/>
        <v>37</v>
      </c>
      <c r="AB33" s="96">
        <f t="shared" si="11"/>
        <v>37</v>
      </c>
      <c r="AC33" s="96">
        <f t="shared" si="11"/>
        <v>33</v>
      </c>
      <c r="AD33" s="96">
        <f t="shared" si="11"/>
        <v>47</v>
      </c>
      <c r="AE33" s="96">
        <f t="shared" si="11"/>
        <v>51</v>
      </c>
      <c r="AF33" s="96">
        <f t="shared" si="11"/>
        <v>45</v>
      </c>
      <c r="AG33" s="97">
        <f t="shared" si="11"/>
        <v>28</v>
      </c>
      <c r="AH33" s="98">
        <f>AVERAGE(AH5:AH32)</f>
        <v>51.654067396623226</v>
      </c>
    </row>
    <row r="34" spans="1:34" x14ac:dyDescent="0.2">
      <c r="A34" s="99"/>
      <c r="B34" s="68"/>
      <c r="C34" s="68"/>
      <c r="D34" s="68" t="s">
        <v>64</v>
      </c>
      <c r="E34" s="68"/>
      <c r="F34" s="68"/>
      <c r="G34" s="68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102"/>
    </row>
    <row r="35" spans="1:34" x14ac:dyDescent="0.2">
      <c r="A35" s="103"/>
      <c r="B35" s="72"/>
      <c r="C35" s="72"/>
      <c r="D35" s="72"/>
      <c r="E35" s="72"/>
      <c r="F35" s="72"/>
      <c r="G35" s="72"/>
      <c r="H35" s="104"/>
      <c r="I35" s="104"/>
      <c r="J35" s="104"/>
      <c r="K35" s="104"/>
      <c r="L35" s="104"/>
      <c r="M35" s="104"/>
      <c r="N35" s="104" t="s">
        <v>52</v>
      </c>
      <c r="O35" s="104"/>
      <c r="P35" s="104"/>
      <c r="Q35" s="104"/>
      <c r="R35" s="104"/>
      <c r="S35" s="104"/>
      <c r="T35" s="104"/>
      <c r="U35" s="104"/>
      <c r="V35" s="72"/>
      <c r="W35" s="72"/>
      <c r="X35" s="72" t="s">
        <v>58</v>
      </c>
      <c r="Y35" s="72"/>
      <c r="Z35" s="72"/>
      <c r="AA35" s="104"/>
      <c r="AB35" s="104"/>
      <c r="AC35" s="104"/>
      <c r="AD35" s="104"/>
      <c r="AE35" s="104"/>
      <c r="AF35" s="104"/>
      <c r="AG35" s="105"/>
      <c r="AH35" s="106"/>
    </row>
    <row r="36" spans="1:34" ht="13.5" thickBot="1" x14ac:dyDescent="0.25">
      <c r="A36" s="107"/>
      <c r="B36" s="87"/>
      <c r="C36" s="87" t="s">
        <v>65</v>
      </c>
      <c r="D36" s="87"/>
      <c r="E36" s="87"/>
      <c r="F36" s="87"/>
      <c r="G36" s="87"/>
      <c r="H36" s="108"/>
      <c r="I36" s="108"/>
      <c r="J36" s="108"/>
      <c r="K36" s="109"/>
      <c r="L36" s="109"/>
      <c r="M36" s="109"/>
      <c r="N36" s="109" t="s">
        <v>53</v>
      </c>
      <c r="O36" s="109"/>
      <c r="P36" s="109"/>
      <c r="Q36" s="109"/>
      <c r="R36" s="108"/>
      <c r="S36" s="108"/>
      <c r="T36" s="108"/>
      <c r="U36" s="108"/>
      <c r="V36" s="77"/>
      <c r="W36" s="77"/>
      <c r="X36" s="78" t="s">
        <v>59</v>
      </c>
      <c r="Y36" s="78"/>
      <c r="Z36" s="78"/>
      <c r="AA36" s="109"/>
      <c r="AB36" s="108"/>
      <c r="AC36" s="108"/>
      <c r="AD36" s="108"/>
      <c r="AE36" s="108"/>
      <c r="AF36" s="108"/>
      <c r="AG36" s="110"/>
      <c r="AH36" s="111"/>
    </row>
    <row r="40" spans="1:34" x14ac:dyDescent="0.2">
      <c r="H40" s="56" t="s">
        <v>51</v>
      </c>
      <c r="Q40" s="56" t="s">
        <v>51</v>
      </c>
      <c r="Z40" s="56" t="s">
        <v>51</v>
      </c>
    </row>
    <row r="43" spans="1:34" x14ac:dyDescent="0.2">
      <c r="R43" s="56" t="s">
        <v>51</v>
      </c>
    </row>
    <row r="46" spans="1:34" x14ac:dyDescent="0.2">
      <c r="J46" s="56" t="s">
        <v>51</v>
      </c>
    </row>
  </sheetData>
  <sheetProtection password="C6EC" sheet="1" objects="1" scenarios="1"/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B10:AF10 AG10:A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A16" zoomScale="90" zoomScaleNormal="90" workbookViewId="0">
      <selection activeCell="AL15" sqref="AL1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40" t="s">
        <v>27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33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40</v>
      </c>
    </row>
    <row r="4" spans="1:33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</row>
    <row r="5" spans="1:33" s="5" customFormat="1" ht="20.100000000000001" customHeight="1" x14ac:dyDescent="0.2">
      <c r="A5" s="13" t="s">
        <v>46</v>
      </c>
      <c r="B5" s="14">
        <f>[1]Dezembro!$H$5</f>
        <v>10.8</v>
      </c>
      <c r="C5" s="14">
        <f>[1]Dezembro!$H$6</f>
        <v>15.120000000000001</v>
      </c>
      <c r="D5" s="14">
        <f>[1]Dezembro!$H$7</f>
        <v>13.32</v>
      </c>
      <c r="E5" s="14">
        <f>[1]Dezembro!$H$8</f>
        <v>18</v>
      </c>
      <c r="F5" s="14">
        <f>[1]Dezembro!$H$9</f>
        <v>13.68</v>
      </c>
      <c r="G5" s="14">
        <f>[1]Dezembro!$H$10</f>
        <v>11.520000000000001</v>
      </c>
      <c r="H5" s="14">
        <f>[1]Dezembro!$H$11</f>
        <v>6.12</v>
      </c>
      <c r="I5" s="14">
        <f>[1]Dezembro!$H$12</f>
        <v>13.68</v>
      </c>
      <c r="J5" s="14">
        <f>[1]Dezembro!$H$13</f>
        <v>13.32</v>
      </c>
      <c r="K5" s="14">
        <f>[1]Dezembro!$H$14</f>
        <v>11.879999999999999</v>
      </c>
      <c r="L5" s="14">
        <f>[1]Dezembro!$H$15</f>
        <v>27</v>
      </c>
      <c r="M5" s="14">
        <f>[1]Dezembro!$H$16</f>
        <v>16.559999999999999</v>
      </c>
      <c r="N5" s="14">
        <f>[1]Dezembro!$H$17</f>
        <v>24.48</v>
      </c>
      <c r="O5" s="14">
        <f>[1]Dezembro!$H$18</f>
        <v>13.32</v>
      </c>
      <c r="P5" s="14">
        <f>[1]Dezembro!$H$19</f>
        <v>5.4</v>
      </c>
      <c r="Q5" s="14">
        <f>[1]Dezembro!$H$20</f>
        <v>19.079999999999998</v>
      </c>
      <c r="R5" s="14">
        <f>[1]Dezembro!$H$21</f>
        <v>11.879999999999999</v>
      </c>
      <c r="S5" s="14">
        <f>[1]Dezembro!$H$22</f>
        <v>18.36</v>
      </c>
      <c r="T5" s="14">
        <f>[1]Dezembro!$H$23</f>
        <v>18</v>
      </c>
      <c r="U5" s="14">
        <f>[1]Dezembro!$H$24</f>
        <v>12.24</v>
      </c>
      <c r="V5" s="14">
        <f>[1]Dezembro!$H$25</f>
        <v>9.7200000000000006</v>
      </c>
      <c r="W5" s="14">
        <f>[1]Dezembro!$H$26</f>
        <v>9.7200000000000006</v>
      </c>
      <c r="X5" s="14">
        <f>[1]Dezembro!$H$27</f>
        <v>20.16</v>
      </c>
      <c r="Y5" s="14">
        <f>[1]Dezembro!$H$28</f>
        <v>21.240000000000002</v>
      </c>
      <c r="Z5" s="14">
        <f>[1]Dezembro!$H$29</f>
        <v>14.4</v>
      </c>
      <c r="AA5" s="14">
        <f>[1]Dezembro!$H$30</f>
        <v>30.6</v>
      </c>
      <c r="AB5" s="14">
        <f>[1]Dezembro!$H$31</f>
        <v>6.12</v>
      </c>
      <c r="AC5" s="14">
        <f>[1]Dezembro!$H$32</f>
        <v>11.879999999999999</v>
      </c>
      <c r="AD5" s="14">
        <f>[1]Dezembro!$H$33</f>
        <v>10.8</v>
      </c>
      <c r="AE5" s="14">
        <f>[1]Dezembro!$H$34</f>
        <v>14.76</v>
      </c>
      <c r="AF5" s="14">
        <f>[1]Dezembro!$H$35</f>
        <v>13.32</v>
      </c>
      <c r="AG5" s="35">
        <f>MAX(B5:AF5)</f>
        <v>30.6</v>
      </c>
    </row>
    <row r="6" spans="1:33" ht="17.100000000000001" customHeight="1" x14ac:dyDescent="0.2">
      <c r="A6" s="13" t="s">
        <v>0</v>
      </c>
      <c r="B6" s="15">
        <f>[2]Dezembro!$H$5</f>
        <v>19.440000000000001</v>
      </c>
      <c r="C6" s="15">
        <f>[2]Dezembro!$H$6</f>
        <v>7.5600000000000005</v>
      </c>
      <c r="D6" s="15" t="str">
        <f>[2]Dezembro!$H$7</f>
        <v>*</v>
      </c>
      <c r="E6" s="15" t="str">
        <f>[2]Dezembro!$H$8</f>
        <v>*</v>
      </c>
      <c r="F6" s="15" t="str">
        <f>[2]Dezembro!$H$9</f>
        <v>*</v>
      </c>
      <c r="G6" s="15" t="str">
        <f>[2]Dezembro!$H$10</f>
        <v>*</v>
      </c>
      <c r="H6" s="15" t="str">
        <f>[2]Dezembro!$H$11</f>
        <v>*</v>
      </c>
      <c r="I6" s="15" t="str">
        <f>[2]Dezembro!$H$12</f>
        <v>*</v>
      </c>
      <c r="J6" s="15" t="str">
        <f>[2]Dezembro!$H$13</f>
        <v>*</v>
      </c>
      <c r="K6" s="15" t="str">
        <f>[2]Dezembro!$H$14</f>
        <v>*</v>
      </c>
      <c r="L6" s="15" t="str">
        <f>[2]Dezembro!$H$15</f>
        <v>*</v>
      </c>
      <c r="M6" s="15" t="str">
        <f>[2]Dezembro!$H$16</f>
        <v>*</v>
      </c>
      <c r="N6" s="15" t="str">
        <f>[2]Dezembro!$H$17</f>
        <v>*</v>
      </c>
      <c r="O6" s="15" t="str">
        <f>[2]Dezembro!$H$18</f>
        <v>*</v>
      </c>
      <c r="P6" s="15" t="str">
        <f>[2]Dezembro!$H$19</f>
        <v>*</v>
      </c>
      <c r="Q6" s="15" t="str">
        <f>[2]Dezembro!$H$20</f>
        <v>*</v>
      </c>
      <c r="R6" s="15" t="str">
        <f>[2]Dezembro!$H$21</f>
        <v>*</v>
      </c>
      <c r="S6" s="15" t="str">
        <f>[2]Dezembro!$H$22</f>
        <v>*</v>
      </c>
      <c r="T6" s="15" t="str">
        <f>[2]Dezembro!$H$23</f>
        <v>*</v>
      </c>
      <c r="U6" s="15" t="str">
        <f>[2]Dezembro!$H$24</f>
        <v>*</v>
      </c>
      <c r="V6" s="15" t="str">
        <f>[2]Dezembro!$H$25</f>
        <v>*</v>
      </c>
      <c r="W6" s="15" t="str">
        <f>[2]Dezembro!$H$26</f>
        <v>*</v>
      </c>
      <c r="X6" s="15" t="str">
        <f>[2]Dezembro!$H$27</f>
        <v>*</v>
      </c>
      <c r="Y6" s="15" t="str">
        <f>[2]Dezembro!$H$28</f>
        <v>*</v>
      </c>
      <c r="Z6" s="15" t="str">
        <f>[2]Dezembro!$H$29</f>
        <v>*</v>
      </c>
      <c r="AA6" s="15" t="str">
        <f>[2]Dezembro!$H$30</f>
        <v>*</v>
      </c>
      <c r="AB6" s="15" t="str">
        <f>[2]Dezembro!$H$31</f>
        <v>*</v>
      </c>
      <c r="AC6" s="15" t="str">
        <f>[2]Dezembro!$H$32</f>
        <v>*</v>
      </c>
      <c r="AD6" s="15" t="str">
        <f>[2]Dezembro!$H$33</f>
        <v>*</v>
      </c>
      <c r="AE6" s="15" t="str">
        <f>[2]Dezembro!$H$34</f>
        <v>*</v>
      </c>
      <c r="AF6" s="15" t="str">
        <f>[2]Dezembro!$H$35</f>
        <v>*</v>
      </c>
      <c r="AG6" s="36">
        <f>MAX(B6:AF6)</f>
        <v>19.440000000000001</v>
      </c>
    </row>
    <row r="7" spans="1:33" ht="17.100000000000001" customHeight="1" x14ac:dyDescent="0.2">
      <c r="A7" s="13" t="s">
        <v>1</v>
      </c>
      <c r="B7" s="15">
        <f>[3]Dezembro!$H$5</f>
        <v>9.7200000000000006</v>
      </c>
      <c r="C7" s="15">
        <f>[3]Dezembro!$H$6</f>
        <v>12.24</v>
      </c>
      <c r="D7" s="15">
        <f>[3]Dezembro!$H$7</f>
        <v>6.48</v>
      </c>
      <c r="E7" s="15">
        <f>[3]Dezembro!$H$8</f>
        <v>16.920000000000002</v>
      </c>
      <c r="F7" s="15">
        <f>[3]Dezembro!$H$9</f>
        <v>13.32</v>
      </c>
      <c r="G7" s="15">
        <f>[3]Dezembro!$H$10</f>
        <v>6.48</v>
      </c>
      <c r="H7" s="15">
        <f>[3]Dezembro!$H$11</f>
        <v>6.84</v>
      </c>
      <c r="I7" s="15">
        <f>[3]Dezembro!$H$12</f>
        <v>12.24</v>
      </c>
      <c r="J7" s="15">
        <f>[3]Dezembro!$H$13</f>
        <v>16.920000000000002</v>
      </c>
      <c r="K7" s="15">
        <f>[3]Dezembro!$H$14</f>
        <v>16.2</v>
      </c>
      <c r="L7" s="15">
        <f>[3]Dezembro!$H$15</f>
        <v>12.24</v>
      </c>
      <c r="M7" s="15">
        <f>[3]Dezembro!$H$16</f>
        <v>26.28</v>
      </c>
      <c r="N7" s="15">
        <f>[3]Dezembro!$H$17</f>
        <v>15.120000000000001</v>
      </c>
      <c r="O7" s="15">
        <f>[3]Dezembro!$H$18</f>
        <v>18</v>
      </c>
      <c r="P7" s="15">
        <f>[3]Dezembro!$H$19</f>
        <v>15.840000000000002</v>
      </c>
      <c r="Q7" s="15">
        <f>[3]Dezembro!$H$20</f>
        <v>4.6800000000000006</v>
      </c>
      <c r="R7" s="15">
        <f>[3]Dezembro!$H$21</f>
        <v>16.559999999999999</v>
      </c>
      <c r="S7" s="15">
        <f>[3]Dezembro!$H$22</f>
        <v>16.2</v>
      </c>
      <c r="T7" s="15">
        <f>[3]Dezembro!$H$23</f>
        <v>12.96</v>
      </c>
      <c r="U7" s="15">
        <f>[3]Dezembro!$H$24</f>
        <v>7.5600000000000005</v>
      </c>
      <c r="V7" s="15">
        <f>[3]Dezembro!$H$25</f>
        <v>9.7200000000000006</v>
      </c>
      <c r="W7" s="15">
        <f>[3]Dezembro!$H$26</f>
        <v>14.4</v>
      </c>
      <c r="X7" s="15">
        <f>[3]Dezembro!$H$27</f>
        <v>16.920000000000002</v>
      </c>
      <c r="Y7" s="15">
        <f>[3]Dezembro!$H$28</f>
        <v>16.559999999999999</v>
      </c>
      <c r="Z7" s="15">
        <f>[3]Dezembro!$H$29</f>
        <v>8.64</v>
      </c>
      <c r="AA7" s="15">
        <f>[3]Dezembro!$H$30</f>
        <v>9</v>
      </c>
      <c r="AB7" s="15">
        <f>[3]Dezembro!$H$31</f>
        <v>16.559999999999999</v>
      </c>
      <c r="AC7" s="15">
        <f>[3]Dezembro!$H$32</f>
        <v>13.68</v>
      </c>
      <c r="AD7" s="15">
        <f>[3]Dezembro!$H$33</f>
        <v>22.68</v>
      </c>
      <c r="AE7" s="15">
        <f>[3]Dezembro!$H$34</f>
        <v>11.879999999999999</v>
      </c>
      <c r="AF7" s="15">
        <f>[3]Dezembro!$H$35</f>
        <v>14.76</v>
      </c>
      <c r="AG7" s="36">
        <f t="shared" ref="AG7:AG19" si="1">MAX(B7:AF7)</f>
        <v>26.28</v>
      </c>
    </row>
    <row r="8" spans="1:33" ht="17.100000000000001" customHeight="1" x14ac:dyDescent="0.2">
      <c r="A8" s="13" t="s">
        <v>54</v>
      </c>
      <c r="B8" s="15">
        <f>[4]Dezembro!$H$5</f>
        <v>13.32</v>
      </c>
      <c r="C8" s="15">
        <f>[4]Dezembro!$H$6</f>
        <v>15.120000000000001</v>
      </c>
      <c r="D8" s="15">
        <f>[4]Dezembro!$H$7</f>
        <v>19.079999999999998</v>
      </c>
      <c r="E8" s="15">
        <f>[4]Dezembro!$H$8</f>
        <v>19.440000000000001</v>
      </c>
      <c r="F8" s="15">
        <f>[4]Dezembro!$H$9</f>
        <v>21.6</v>
      </c>
      <c r="G8" s="15">
        <f>[4]Dezembro!$H$10</f>
        <v>12.96</v>
      </c>
      <c r="H8" s="15">
        <f>[4]Dezembro!$H$11</f>
        <v>9.3600000000000012</v>
      </c>
      <c r="I8" s="15">
        <f>[4]Dezembro!$H$12</f>
        <v>16.559999999999999</v>
      </c>
      <c r="J8" s="15">
        <f>[4]Dezembro!$H$13</f>
        <v>14.04</v>
      </c>
      <c r="K8" s="15">
        <f>[4]Dezembro!$H$14</f>
        <v>14.04</v>
      </c>
      <c r="L8" s="15">
        <f>[4]Dezembro!$H$15</f>
        <v>10.8</v>
      </c>
      <c r="M8" s="15">
        <f>[4]Dezembro!$H$16</f>
        <v>16.2</v>
      </c>
      <c r="N8" s="15">
        <f>[4]Dezembro!$H$17</f>
        <v>20.16</v>
      </c>
      <c r="O8" s="15">
        <f>[4]Dezembro!$H$18</f>
        <v>18</v>
      </c>
      <c r="P8" s="15">
        <f>[4]Dezembro!$H$19</f>
        <v>18.36</v>
      </c>
      <c r="Q8" s="15">
        <f>[4]Dezembro!$H$20</f>
        <v>16.920000000000002</v>
      </c>
      <c r="R8" s="15">
        <f>[4]Dezembro!$H$21</f>
        <v>15.120000000000001</v>
      </c>
      <c r="S8" s="15">
        <f>[4]Dezembro!$H$22</f>
        <v>18.720000000000002</v>
      </c>
      <c r="T8" s="15">
        <f>[4]Dezembro!$H$23</f>
        <v>8.64</v>
      </c>
      <c r="U8" s="15">
        <f>[4]Dezembro!$H$24</f>
        <v>14.4</v>
      </c>
      <c r="V8" s="15">
        <f>[4]Dezembro!$H$25</f>
        <v>19.079999999999998</v>
      </c>
      <c r="W8" s="15">
        <f>[4]Dezembro!$H$26</f>
        <v>15.48</v>
      </c>
      <c r="X8" s="15">
        <f>[4]Dezembro!$H$27</f>
        <v>14.76</v>
      </c>
      <c r="Y8" s="15">
        <f>[4]Dezembro!$H$28</f>
        <v>11.520000000000001</v>
      </c>
      <c r="Z8" s="15">
        <f>[4]Dezembro!$H$29</f>
        <v>6.84</v>
      </c>
      <c r="AA8" s="15">
        <f>[4]Dezembro!$H$30</f>
        <v>8.2799999999999994</v>
      </c>
      <c r="AB8" s="15" t="str">
        <f>[4]Dezembro!$H$31</f>
        <v>*</v>
      </c>
      <c r="AC8" s="15" t="str">
        <f>[4]Dezembro!$H$32</f>
        <v>*</v>
      </c>
      <c r="AD8" s="15" t="str">
        <f>[4]Dezembro!$H$33</f>
        <v>*</v>
      </c>
      <c r="AE8" s="15" t="str">
        <f>[4]Dezembro!$H$34</f>
        <v>*</v>
      </c>
      <c r="AF8" s="15" t="str">
        <f>[4]Dezembro!$H$35</f>
        <v>*</v>
      </c>
      <c r="AG8" s="36">
        <f t="shared" si="1"/>
        <v>21.6</v>
      </c>
    </row>
    <row r="9" spans="1:33" ht="17.100000000000001" customHeight="1" x14ac:dyDescent="0.2">
      <c r="A9" s="13" t="s">
        <v>47</v>
      </c>
      <c r="B9" s="15">
        <f>[5]Dezembro!$H$5</f>
        <v>13.32</v>
      </c>
      <c r="C9" s="15">
        <f>[5]Dezembro!$H$6</f>
        <v>12.6</v>
      </c>
      <c r="D9" s="15">
        <f>[5]Dezembro!$H$7</f>
        <v>15.840000000000002</v>
      </c>
      <c r="E9" s="15">
        <f>[5]Dezembro!$H$8</f>
        <v>37.440000000000005</v>
      </c>
      <c r="F9" s="15">
        <f>[5]Dezembro!$H$9</f>
        <v>18.36</v>
      </c>
      <c r="G9" s="15">
        <f>[5]Dezembro!$H$10</f>
        <v>11.879999999999999</v>
      </c>
      <c r="H9" s="15">
        <f>[5]Dezembro!$H$11</f>
        <v>7.9200000000000008</v>
      </c>
      <c r="I9" s="15">
        <f>[5]Dezembro!$H$12</f>
        <v>13.32</v>
      </c>
      <c r="J9" s="15">
        <f>[5]Dezembro!$H$13</f>
        <v>21.240000000000002</v>
      </c>
      <c r="K9" s="15">
        <f>[5]Dezembro!$H$14</f>
        <v>19.8</v>
      </c>
      <c r="L9" s="15">
        <f>[5]Dezembro!$H$15</f>
        <v>16.920000000000002</v>
      </c>
      <c r="M9" s="15">
        <f>[5]Dezembro!$H$16</f>
        <v>18.720000000000002</v>
      </c>
      <c r="N9" s="15">
        <f>[5]Dezembro!$H$17</f>
        <v>18.720000000000002</v>
      </c>
      <c r="O9" s="15">
        <f>[5]Dezembro!$H$18</f>
        <v>24.12</v>
      </c>
      <c r="P9" s="15">
        <f>[5]Dezembro!$H$19</f>
        <v>29.16</v>
      </c>
      <c r="Q9" s="15">
        <f>[5]Dezembro!$H$20</f>
        <v>6.12</v>
      </c>
      <c r="R9" s="15">
        <f>[5]Dezembro!$H$21</f>
        <v>18.36</v>
      </c>
      <c r="S9" s="15">
        <f>[5]Dezembro!$H$22</f>
        <v>22.68</v>
      </c>
      <c r="T9" s="15">
        <f>[5]Dezembro!$H$23</f>
        <v>13.32</v>
      </c>
      <c r="U9" s="15">
        <f>[5]Dezembro!$H$24</f>
        <v>12.24</v>
      </c>
      <c r="V9" s="15">
        <f>[5]Dezembro!$H$25</f>
        <v>13.68</v>
      </c>
      <c r="W9" s="15">
        <f>[5]Dezembro!$H$26</f>
        <v>18.36</v>
      </c>
      <c r="X9" s="15">
        <f>[5]Dezembro!$H$27</f>
        <v>17.28</v>
      </c>
      <c r="Y9" s="15">
        <f>[5]Dezembro!$H$28</f>
        <v>14.04</v>
      </c>
      <c r="Z9" s="15">
        <f>[5]Dezembro!$H$29</f>
        <v>14.04</v>
      </c>
      <c r="AA9" s="15">
        <f>[5]Dezembro!$H$30</f>
        <v>15.48</v>
      </c>
      <c r="AB9" s="15">
        <f>[5]Dezembro!$H$31</f>
        <v>13.68</v>
      </c>
      <c r="AC9" s="15">
        <f>[5]Dezembro!$H$32</f>
        <v>15.840000000000002</v>
      </c>
      <c r="AD9" s="15">
        <f>[5]Dezembro!$H$33</f>
        <v>16.2</v>
      </c>
      <c r="AE9" s="15">
        <f>[5]Dezembro!$H$34</f>
        <v>21.6</v>
      </c>
      <c r="AF9" s="15">
        <f>[5]Dezembro!$H$35</f>
        <v>15.840000000000002</v>
      </c>
      <c r="AG9" s="36">
        <f t="shared" si="1"/>
        <v>37.440000000000005</v>
      </c>
    </row>
    <row r="10" spans="1:33" ht="17.100000000000001" customHeight="1" x14ac:dyDescent="0.2">
      <c r="A10" s="13" t="s">
        <v>2</v>
      </c>
      <c r="B10" s="15">
        <f>[6]Dezembro!$H$5</f>
        <v>18</v>
      </c>
      <c r="C10" s="15">
        <f>[6]Dezembro!$H$6</f>
        <v>25.56</v>
      </c>
      <c r="D10" s="15">
        <f>[6]Dezembro!$H$7</f>
        <v>10.8</v>
      </c>
      <c r="E10" s="15">
        <f>[6]Dezembro!$H$8</f>
        <v>33.480000000000004</v>
      </c>
      <c r="F10" s="15">
        <f>[6]Dezembro!$H$9</f>
        <v>21.6</v>
      </c>
      <c r="G10" s="15">
        <f>[6]Dezembro!$H$10</f>
        <v>13.68</v>
      </c>
      <c r="H10" s="15">
        <f>[6]Dezembro!$H$11</f>
        <v>8.64</v>
      </c>
      <c r="I10" s="15">
        <f>[6]Dezembro!$H$12</f>
        <v>14.76</v>
      </c>
      <c r="J10" s="15">
        <f>[6]Dezembro!$H$13</f>
        <v>16.920000000000002</v>
      </c>
      <c r="K10" s="15">
        <f>[6]Dezembro!$H$14</f>
        <v>15.48</v>
      </c>
      <c r="L10" s="15">
        <f>[6]Dezembro!$H$15</f>
        <v>19.8</v>
      </c>
      <c r="M10" s="15">
        <f>[6]Dezembro!$H$16</f>
        <v>34.56</v>
      </c>
      <c r="N10" s="15">
        <f>[6]Dezembro!$H$17</f>
        <v>19.8</v>
      </c>
      <c r="O10" s="15">
        <f>[6]Dezembro!$H$18</f>
        <v>21.96</v>
      </c>
      <c r="P10" s="15">
        <f>[6]Dezembro!$H$19</f>
        <v>33.119999999999997</v>
      </c>
      <c r="Q10" s="15">
        <f>[6]Dezembro!$H$20</f>
        <v>18</v>
      </c>
      <c r="R10" s="15">
        <f>[6]Dezembro!$H$21</f>
        <v>17.64</v>
      </c>
      <c r="S10" s="15">
        <f>[6]Dezembro!$H$22</f>
        <v>29.52</v>
      </c>
      <c r="T10" s="15">
        <f>[6]Dezembro!$H$23</f>
        <v>15.48</v>
      </c>
      <c r="U10" s="15">
        <f>[6]Dezembro!$H$24</f>
        <v>21.96</v>
      </c>
      <c r="V10" s="15">
        <f>[6]Dezembro!$H$25</f>
        <v>14.76</v>
      </c>
      <c r="W10" s="15">
        <f>[6]Dezembro!$H$26</f>
        <v>15.120000000000001</v>
      </c>
      <c r="X10" s="15">
        <f>[6]Dezembro!$H$27</f>
        <v>18.36</v>
      </c>
      <c r="Y10" s="15">
        <f>[6]Dezembro!$H$28</f>
        <v>16.559999999999999</v>
      </c>
      <c r="Z10" s="15">
        <f>[6]Dezembro!$H$29</f>
        <v>12.96</v>
      </c>
      <c r="AA10" s="15">
        <f>[6]Dezembro!$H$30</f>
        <v>12.24</v>
      </c>
      <c r="AB10" s="15">
        <f>[6]Dezembro!$H$31</f>
        <v>21.6</v>
      </c>
      <c r="AC10" s="15">
        <f>[6]Dezembro!$H$32</f>
        <v>21.96</v>
      </c>
      <c r="AD10" s="15">
        <f>[6]Dezembro!$H$33</f>
        <v>23.759999999999998</v>
      </c>
      <c r="AE10" s="15">
        <f>[6]Dezembro!$H$34</f>
        <v>15.48</v>
      </c>
      <c r="AF10" s="15">
        <f>[6]Dezembro!$H$35</f>
        <v>20.88</v>
      </c>
      <c r="AG10" s="36">
        <f t="shared" si="1"/>
        <v>34.56</v>
      </c>
    </row>
    <row r="11" spans="1:33" ht="17.100000000000001" customHeight="1" x14ac:dyDescent="0.2">
      <c r="A11" s="13" t="s">
        <v>3</v>
      </c>
      <c r="B11" s="15">
        <f>[7]Dezembro!$H$5</f>
        <v>12.24</v>
      </c>
      <c r="C11" s="15">
        <f>[7]Dezembro!$H$6</f>
        <v>19.440000000000001</v>
      </c>
      <c r="D11" s="15">
        <f>[7]Dezembro!$H$7</f>
        <v>5.7600000000000007</v>
      </c>
      <c r="E11" s="15">
        <f>[7]Dezembro!$H$8</f>
        <v>32.04</v>
      </c>
      <c r="F11" s="15">
        <f>[7]Dezembro!$H$9</f>
        <v>19.079999999999998</v>
      </c>
      <c r="G11" s="15">
        <f>[7]Dezembro!$H$10</f>
        <v>12.96</v>
      </c>
      <c r="H11" s="15">
        <f>[7]Dezembro!$H$11</f>
        <v>11.16</v>
      </c>
      <c r="I11" s="15">
        <f>[7]Dezembro!$H$12</f>
        <v>14.4</v>
      </c>
      <c r="J11" s="15">
        <f>[7]Dezembro!$H$13</f>
        <v>5.4</v>
      </c>
      <c r="K11" s="15">
        <f>[7]Dezembro!$H$14</f>
        <v>15.840000000000002</v>
      </c>
      <c r="L11" s="15">
        <f>[7]Dezembro!$H$15</f>
        <v>10.44</v>
      </c>
      <c r="M11" s="15">
        <f>[7]Dezembro!$H$16</f>
        <v>16.559999999999999</v>
      </c>
      <c r="N11" s="15">
        <f>[7]Dezembro!$H$17</f>
        <v>13.32</v>
      </c>
      <c r="O11" s="15">
        <f>[7]Dezembro!$H$18</f>
        <v>16.559999999999999</v>
      </c>
      <c r="P11" s="15">
        <f>[7]Dezembro!$H$19</f>
        <v>14.76</v>
      </c>
      <c r="Q11" s="15">
        <f>[7]Dezembro!$H$20</f>
        <v>16.559999999999999</v>
      </c>
      <c r="R11" s="15">
        <f>[7]Dezembro!$H$21</f>
        <v>13.68</v>
      </c>
      <c r="S11" s="15">
        <f>[7]Dezembro!$H$22</f>
        <v>14.4</v>
      </c>
      <c r="T11" s="15">
        <f>[7]Dezembro!$H$23</f>
        <v>22.68</v>
      </c>
      <c r="U11" s="15">
        <f>[7]Dezembro!$H$24</f>
        <v>18.720000000000002</v>
      </c>
      <c r="V11" s="15">
        <f>[7]Dezembro!$H$25</f>
        <v>9</v>
      </c>
      <c r="W11" s="15">
        <f>[7]Dezembro!$H$26</f>
        <v>14.76</v>
      </c>
      <c r="X11" s="15">
        <f>[7]Dezembro!$H$27</f>
        <v>12.96</v>
      </c>
      <c r="Y11" s="15">
        <f>[7]Dezembro!$H$28</f>
        <v>11.879999999999999</v>
      </c>
      <c r="Z11" s="15">
        <f>[7]Dezembro!$H$29</f>
        <v>14.4</v>
      </c>
      <c r="AA11" s="15">
        <f>[7]Dezembro!$H$30</f>
        <v>22.32</v>
      </c>
      <c r="AB11" s="15">
        <f>[7]Dezembro!$H$31</f>
        <v>10.44</v>
      </c>
      <c r="AC11" s="15">
        <f>[7]Dezembro!$H$32</f>
        <v>10.8</v>
      </c>
      <c r="AD11" s="15">
        <f>[7]Dezembro!$H$33</f>
        <v>17.28</v>
      </c>
      <c r="AE11" s="15">
        <f>[7]Dezembro!$H$34</f>
        <v>14.76</v>
      </c>
      <c r="AF11" s="15">
        <f>[7]Dezembro!$H$35</f>
        <v>10.8</v>
      </c>
      <c r="AG11" s="36">
        <f>MAX(B11:AF11)</f>
        <v>32.04</v>
      </c>
    </row>
    <row r="12" spans="1:33" ht="17.100000000000001" customHeight="1" x14ac:dyDescent="0.2">
      <c r="A12" s="13" t="s">
        <v>4</v>
      </c>
      <c r="B12" s="15">
        <f>[8]Dezembro!$H$5</f>
        <v>17.64</v>
      </c>
      <c r="C12" s="15">
        <f>[8]Dezembro!$H$6</f>
        <v>23.400000000000002</v>
      </c>
      <c r="D12" s="15">
        <f>[8]Dezembro!$H$7</f>
        <v>15.840000000000002</v>
      </c>
      <c r="E12" s="15">
        <f>[8]Dezembro!$H$8</f>
        <v>19.440000000000001</v>
      </c>
      <c r="F12" s="15">
        <f>[8]Dezembro!$H$9</f>
        <v>20.52</v>
      </c>
      <c r="G12" s="15">
        <f>[8]Dezembro!$H$10</f>
        <v>18.36</v>
      </c>
      <c r="H12" s="15">
        <f>[8]Dezembro!$H$11</f>
        <v>16.920000000000002</v>
      </c>
      <c r="I12" s="15">
        <f>[8]Dezembro!$H$12</f>
        <v>22.68</v>
      </c>
      <c r="J12" s="15">
        <f>[8]Dezembro!$H$13</f>
        <v>12.96</v>
      </c>
      <c r="K12" s="15">
        <f>[8]Dezembro!$H$14</f>
        <v>17.28</v>
      </c>
      <c r="L12" s="15">
        <f>[8]Dezembro!$H$15</f>
        <v>12.96</v>
      </c>
      <c r="M12" s="15">
        <f>[8]Dezembro!$H$16</f>
        <v>27.720000000000002</v>
      </c>
      <c r="N12" s="15">
        <f>[8]Dezembro!$H$17</f>
        <v>16.920000000000002</v>
      </c>
      <c r="O12" s="15">
        <f>[8]Dezembro!$H$18</f>
        <v>16.920000000000002</v>
      </c>
      <c r="P12" s="15">
        <f>[8]Dezembro!$H$19</f>
        <v>12.96</v>
      </c>
      <c r="Q12" s="15">
        <f>[8]Dezembro!$H$20</f>
        <v>21.6</v>
      </c>
      <c r="R12" s="15">
        <f>[8]Dezembro!$H$21</f>
        <v>15.120000000000001</v>
      </c>
      <c r="S12" s="15">
        <f>[8]Dezembro!$H$22</f>
        <v>24.840000000000003</v>
      </c>
      <c r="T12" s="15">
        <f>[8]Dezembro!$H$23</f>
        <v>17.28</v>
      </c>
      <c r="U12" s="15">
        <f>[8]Dezembro!$H$24</f>
        <v>13.32</v>
      </c>
      <c r="V12" s="15">
        <f>[8]Dezembro!$H$25</f>
        <v>15.840000000000002</v>
      </c>
      <c r="W12" s="15">
        <f>[8]Dezembro!$H$26</f>
        <v>17.28</v>
      </c>
      <c r="X12" s="15">
        <f>[8]Dezembro!$H$27</f>
        <v>18</v>
      </c>
      <c r="Y12" s="15">
        <f>[8]Dezembro!$H$28</f>
        <v>14.04</v>
      </c>
      <c r="Z12" s="15">
        <f>[8]Dezembro!$H$29</f>
        <v>10.44</v>
      </c>
      <c r="AA12" s="15">
        <f>[8]Dezembro!$H$30</f>
        <v>14.4</v>
      </c>
      <c r="AB12" s="15">
        <f>[8]Dezembro!$H$31</f>
        <v>19.8</v>
      </c>
      <c r="AC12" s="15">
        <f>[8]Dezembro!$H$32</f>
        <v>10.44</v>
      </c>
      <c r="AD12" s="15">
        <f>[8]Dezembro!$H$33</f>
        <v>27.720000000000002</v>
      </c>
      <c r="AE12" s="15">
        <f>[8]Dezembro!$H$34</f>
        <v>14.76</v>
      </c>
      <c r="AF12" s="15">
        <f>[8]Dezembro!$H$35</f>
        <v>31.680000000000003</v>
      </c>
      <c r="AG12" s="36">
        <f t="shared" si="1"/>
        <v>31.680000000000003</v>
      </c>
    </row>
    <row r="13" spans="1:33" ht="17.100000000000001" customHeight="1" x14ac:dyDescent="0.2">
      <c r="A13" s="13" t="s">
        <v>5</v>
      </c>
      <c r="B13" s="15">
        <f>[9]Dezembro!$H$5</f>
        <v>9</v>
      </c>
      <c r="C13" s="15">
        <f>[9]Dezembro!$H$6</f>
        <v>17.64</v>
      </c>
      <c r="D13" s="15">
        <f>[9]Dezembro!$H$7</f>
        <v>14.4</v>
      </c>
      <c r="E13" s="15">
        <f>[9]Dezembro!$H$8</f>
        <v>14.76</v>
      </c>
      <c r="F13" s="15">
        <f>[9]Dezembro!$H$9</f>
        <v>13.68</v>
      </c>
      <c r="G13" s="15">
        <f>[9]Dezembro!$H$10</f>
        <v>12.6</v>
      </c>
      <c r="H13" s="15">
        <f>[9]Dezembro!$H$11</f>
        <v>11.16</v>
      </c>
      <c r="I13" s="15">
        <f>[9]Dezembro!$H$12</f>
        <v>11.879999999999999</v>
      </c>
      <c r="J13" s="15">
        <f>[9]Dezembro!$H$13</f>
        <v>14.4</v>
      </c>
      <c r="K13" s="15">
        <f>[9]Dezembro!$H$14</f>
        <v>10.08</v>
      </c>
      <c r="L13" s="15">
        <f>[9]Dezembro!$H$15</f>
        <v>12.24</v>
      </c>
      <c r="M13" s="15">
        <f>[9]Dezembro!$H$16</f>
        <v>24.48</v>
      </c>
      <c r="N13" s="15">
        <f>[9]Dezembro!$H$17</f>
        <v>19.8</v>
      </c>
      <c r="O13" s="15">
        <f>[9]Dezembro!$H$18</f>
        <v>15.48</v>
      </c>
      <c r="P13" s="15">
        <f>[9]Dezembro!$H$19</f>
        <v>26.64</v>
      </c>
      <c r="Q13" s="15">
        <f>[9]Dezembro!$H$20</f>
        <v>11.16</v>
      </c>
      <c r="R13" s="15">
        <f>[9]Dezembro!$H$21</f>
        <v>15.120000000000001</v>
      </c>
      <c r="S13" s="15">
        <f>[9]Dezembro!$H$22</f>
        <v>18.720000000000002</v>
      </c>
      <c r="T13" s="15">
        <f>[9]Dezembro!$H$23</f>
        <v>13.68</v>
      </c>
      <c r="U13" s="15">
        <f>[9]Dezembro!$H$24</f>
        <v>11.879999999999999</v>
      </c>
      <c r="V13" s="15">
        <f>[9]Dezembro!$H$25</f>
        <v>10.44</v>
      </c>
      <c r="W13" s="15">
        <f>[9]Dezembro!$H$26</f>
        <v>12.6</v>
      </c>
      <c r="X13" s="15">
        <f>[9]Dezembro!$H$27</f>
        <v>12.6</v>
      </c>
      <c r="Y13" s="15">
        <f>[9]Dezembro!$H$28</f>
        <v>14.76</v>
      </c>
      <c r="Z13" s="15">
        <f>[9]Dezembro!$H$29</f>
        <v>30.240000000000002</v>
      </c>
      <c r="AA13" s="15">
        <f>[9]Dezembro!$H$30</f>
        <v>11.879999999999999</v>
      </c>
      <c r="AB13" s="15">
        <f>[9]Dezembro!$H$31</f>
        <v>15.120000000000001</v>
      </c>
      <c r="AC13" s="15">
        <f>[9]Dezembro!$H$32</f>
        <v>6.12</v>
      </c>
      <c r="AD13" s="15">
        <f>[9]Dezembro!$H$33</f>
        <v>12.6</v>
      </c>
      <c r="AE13" s="15">
        <f>[9]Dezembro!$H$34</f>
        <v>12.24</v>
      </c>
      <c r="AF13" s="15">
        <f>[9]Dezembro!$H$35</f>
        <v>17.28</v>
      </c>
      <c r="AG13" s="36">
        <f t="shared" si="1"/>
        <v>30.240000000000002</v>
      </c>
    </row>
    <row r="14" spans="1:33" ht="17.100000000000001" customHeight="1" x14ac:dyDescent="0.2">
      <c r="A14" s="13" t="s">
        <v>49</v>
      </c>
      <c r="B14" s="15">
        <f>[10]Dezembro!$H$5</f>
        <v>20.52</v>
      </c>
      <c r="C14" s="15">
        <f>[10]Dezembro!$H$6</f>
        <v>21.240000000000002</v>
      </c>
      <c r="D14" s="15">
        <f>[10]Dezembro!$H$7</f>
        <v>18</v>
      </c>
      <c r="E14" s="15">
        <f>[10]Dezembro!$H$8</f>
        <v>23.040000000000003</v>
      </c>
      <c r="F14" s="15">
        <f>[10]Dezembro!$H$9</f>
        <v>33.480000000000004</v>
      </c>
      <c r="G14" s="15">
        <f>[10]Dezembro!$H$10</f>
        <v>19.8</v>
      </c>
      <c r="H14" s="15">
        <f>[10]Dezembro!$H$11</f>
        <v>19.8</v>
      </c>
      <c r="I14" s="15">
        <f>[10]Dezembro!$H$12</f>
        <v>21.6</v>
      </c>
      <c r="J14" s="15">
        <f>[10]Dezembro!$H$13</f>
        <v>22.32</v>
      </c>
      <c r="K14" s="15">
        <f>[10]Dezembro!$H$14</f>
        <v>28.44</v>
      </c>
      <c r="L14" s="15">
        <f>[10]Dezembro!$H$15</f>
        <v>23.400000000000002</v>
      </c>
      <c r="M14" s="15">
        <f>[10]Dezembro!$H$16</f>
        <v>35.28</v>
      </c>
      <c r="N14" s="15">
        <f>[10]Dezembro!$H$17</f>
        <v>41.4</v>
      </c>
      <c r="O14" s="15">
        <f>[10]Dezembro!$H$18</f>
        <v>26.64</v>
      </c>
      <c r="P14" s="15">
        <f>[10]Dezembro!$H$19</f>
        <v>33.840000000000003</v>
      </c>
      <c r="Q14" s="15">
        <f>[10]Dezembro!$H$20</f>
        <v>17.64</v>
      </c>
      <c r="R14" s="15">
        <f>[10]Dezembro!$H$21</f>
        <v>25.56</v>
      </c>
      <c r="S14" s="15">
        <f>[10]Dezembro!$H$22</f>
        <v>23.040000000000003</v>
      </c>
      <c r="T14" s="15">
        <f>[10]Dezembro!$H$23</f>
        <v>34.200000000000003</v>
      </c>
      <c r="U14" s="15">
        <f>[10]Dezembro!$H$24</f>
        <v>22.68</v>
      </c>
      <c r="V14" s="15">
        <f>[10]Dezembro!$H$25</f>
        <v>18</v>
      </c>
      <c r="W14" s="15">
        <f>[10]Dezembro!$H$26</f>
        <v>22.32</v>
      </c>
      <c r="X14" s="15">
        <f>[10]Dezembro!$H$27</f>
        <v>17.28</v>
      </c>
      <c r="Y14" s="15">
        <f>[10]Dezembro!$H$28</f>
        <v>26.64</v>
      </c>
      <c r="Z14" s="15">
        <f>[10]Dezembro!$H$29</f>
        <v>19.440000000000001</v>
      </c>
      <c r="AA14" s="15">
        <f>[10]Dezembro!$H$30</f>
        <v>21.240000000000002</v>
      </c>
      <c r="AB14" s="15">
        <f>[10]Dezembro!$H$31</f>
        <v>20.16</v>
      </c>
      <c r="AC14" s="15">
        <f>[10]Dezembro!$H$32</f>
        <v>28.8</v>
      </c>
      <c r="AD14" s="15">
        <f>[10]Dezembro!$H$33</f>
        <v>27.36</v>
      </c>
      <c r="AE14" s="15">
        <f>[10]Dezembro!$H$34</f>
        <v>25.56</v>
      </c>
      <c r="AF14" s="15">
        <f>[10]Dezembro!$H$35</f>
        <v>20.16</v>
      </c>
      <c r="AG14" s="36">
        <f>MAX(B14:AF14)</f>
        <v>41.4</v>
      </c>
    </row>
    <row r="15" spans="1:33" ht="17.100000000000001" customHeight="1" x14ac:dyDescent="0.2">
      <c r="A15" s="13" t="s">
        <v>6</v>
      </c>
      <c r="B15" s="15">
        <f>[11]Dezembro!$H$5</f>
        <v>9.7200000000000006</v>
      </c>
      <c r="C15" s="15">
        <f>[11]Dezembro!$H$6</f>
        <v>12.24</v>
      </c>
      <c r="D15" s="15">
        <f>[11]Dezembro!$H$7</f>
        <v>6.84</v>
      </c>
      <c r="E15" s="15">
        <f>[11]Dezembro!$H$8</f>
        <v>13.68</v>
      </c>
      <c r="F15" s="15">
        <f>[11]Dezembro!$H$9</f>
        <v>12.24</v>
      </c>
      <c r="G15" s="15">
        <f>[11]Dezembro!$H$10</f>
        <v>13.32</v>
      </c>
      <c r="H15" s="15">
        <f>[11]Dezembro!$H$11</f>
        <v>12.96</v>
      </c>
      <c r="I15" s="15">
        <f>[11]Dezembro!$H$12</f>
        <v>10.44</v>
      </c>
      <c r="J15" s="15">
        <f>[11]Dezembro!$H$13</f>
        <v>15.840000000000002</v>
      </c>
      <c r="K15" s="15">
        <f>[11]Dezembro!$H$14</f>
        <v>16.559999999999999</v>
      </c>
      <c r="L15" s="15">
        <f>[11]Dezembro!$H$15</f>
        <v>11.16</v>
      </c>
      <c r="M15" s="15">
        <f>[11]Dezembro!$H$16</f>
        <v>15.120000000000001</v>
      </c>
      <c r="N15" s="15">
        <f>[11]Dezembro!$H$17</f>
        <v>14.4</v>
      </c>
      <c r="O15" s="15">
        <f>[11]Dezembro!$H$18</f>
        <v>16.559999999999999</v>
      </c>
      <c r="P15" s="15">
        <f>[11]Dezembro!$H$19</f>
        <v>17.64</v>
      </c>
      <c r="Q15" s="15">
        <f>[11]Dezembro!$H$20</f>
        <v>8.2799999999999994</v>
      </c>
      <c r="R15" s="15">
        <f>[11]Dezembro!$H$21</f>
        <v>12.6</v>
      </c>
      <c r="S15" s="15">
        <f>[11]Dezembro!$H$22</f>
        <v>14.04</v>
      </c>
      <c r="T15" s="15">
        <f>[11]Dezembro!$H$23</f>
        <v>18.720000000000002</v>
      </c>
      <c r="U15" s="15">
        <f>[11]Dezembro!$H$24</f>
        <v>13.68</v>
      </c>
      <c r="V15" s="15">
        <f>[11]Dezembro!$H$25</f>
        <v>19.079999999999998</v>
      </c>
      <c r="W15" s="15">
        <f>[11]Dezembro!$H$26</f>
        <v>12.6</v>
      </c>
      <c r="X15" s="15">
        <f>[11]Dezembro!$H$27</f>
        <v>11.879999999999999</v>
      </c>
      <c r="Y15" s="15">
        <f>[11]Dezembro!$H$28</f>
        <v>16.2</v>
      </c>
      <c r="Z15" s="15">
        <f>[11]Dezembro!$H$29</f>
        <v>15.48</v>
      </c>
      <c r="AA15" s="15">
        <f>[11]Dezembro!$H$30</f>
        <v>8.2799999999999994</v>
      </c>
      <c r="AB15" s="15">
        <f>[11]Dezembro!$H$31</f>
        <v>15.48</v>
      </c>
      <c r="AC15" s="15">
        <f>[11]Dezembro!$H$32</f>
        <v>13.68</v>
      </c>
      <c r="AD15" s="15">
        <f>[11]Dezembro!$H$33</f>
        <v>15.840000000000002</v>
      </c>
      <c r="AE15" s="15">
        <f>[11]Dezembro!$H$34</f>
        <v>18</v>
      </c>
      <c r="AF15" s="15">
        <f>[11]Dezembro!$H$35</f>
        <v>14.04</v>
      </c>
      <c r="AG15" s="36">
        <f t="shared" si="1"/>
        <v>19.079999999999998</v>
      </c>
    </row>
    <row r="16" spans="1:33" ht="17.100000000000001" customHeight="1" x14ac:dyDescent="0.2">
      <c r="A16" s="13" t="s">
        <v>7</v>
      </c>
      <c r="B16" s="15">
        <f>[12]Dezembro!$H$5</f>
        <v>13.68</v>
      </c>
      <c r="C16" s="15">
        <f>[12]Dezembro!$H$6</f>
        <v>15.120000000000001</v>
      </c>
      <c r="D16" s="15">
        <f>[12]Dezembro!$H$7</f>
        <v>16.920000000000002</v>
      </c>
      <c r="E16" s="15">
        <f>[12]Dezembro!$H$8</f>
        <v>28.44</v>
      </c>
      <c r="F16" s="15">
        <f>[12]Dezembro!$H$9</f>
        <v>16.2</v>
      </c>
      <c r="G16" s="15">
        <f>[12]Dezembro!$H$10</f>
        <v>9.7200000000000006</v>
      </c>
      <c r="H16" s="15">
        <f>[12]Dezembro!$H$11</f>
        <v>10.08</v>
      </c>
      <c r="I16" s="15">
        <f>[12]Dezembro!$H$12</f>
        <v>13.68</v>
      </c>
      <c r="J16" s="15">
        <f>[12]Dezembro!$H$13</f>
        <v>15.48</v>
      </c>
      <c r="K16" s="15">
        <f>[12]Dezembro!$H$14</f>
        <v>17.28</v>
      </c>
      <c r="L16" s="15">
        <f>[12]Dezembro!$H$15</f>
        <v>13.68</v>
      </c>
      <c r="M16" s="15">
        <f>[12]Dezembro!$H$16</f>
        <v>21.96</v>
      </c>
      <c r="N16" s="15">
        <f>[12]Dezembro!$H$17</f>
        <v>18</v>
      </c>
      <c r="O16" s="15">
        <f>[12]Dezembro!$H$18</f>
        <v>18</v>
      </c>
      <c r="P16" s="15">
        <f>[12]Dezembro!$H$19</f>
        <v>18.720000000000002</v>
      </c>
      <c r="Q16" s="15">
        <f>[12]Dezembro!$H$20</f>
        <v>9.7200000000000006</v>
      </c>
      <c r="R16" s="15">
        <f>[12]Dezembro!$H$21</f>
        <v>15.120000000000001</v>
      </c>
      <c r="S16" s="15">
        <f>[12]Dezembro!$H$22</f>
        <v>15.120000000000001</v>
      </c>
      <c r="T16" s="15">
        <f>[12]Dezembro!$H$23</f>
        <v>26.64</v>
      </c>
      <c r="U16" s="15">
        <f>[12]Dezembro!$H$24</f>
        <v>12.24</v>
      </c>
      <c r="V16" s="15">
        <f>[12]Dezembro!$H$25</f>
        <v>12.24</v>
      </c>
      <c r="W16" s="15">
        <f>[12]Dezembro!$H$26</f>
        <v>15.48</v>
      </c>
      <c r="X16" s="15">
        <f>[12]Dezembro!$H$27</f>
        <v>17.28</v>
      </c>
      <c r="Y16" s="15">
        <f>[12]Dezembro!$H$28</f>
        <v>29.16</v>
      </c>
      <c r="Z16" s="15">
        <f>[12]Dezembro!$H$29</f>
        <v>24.12</v>
      </c>
      <c r="AA16" s="15">
        <f>[12]Dezembro!$H$30</f>
        <v>17.64</v>
      </c>
      <c r="AB16" s="15">
        <f>[12]Dezembro!$H$31</f>
        <v>22.68</v>
      </c>
      <c r="AC16" s="15">
        <f>[12]Dezembro!$H$32</f>
        <v>16.559999999999999</v>
      </c>
      <c r="AD16" s="15">
        <f>[12]Dezembro!$H$33</f>
        <v>18</v>
      </c>
      <c r="AE16" s="15">
        <f>[12]Dezembro!$H$34</f>
        <v>18.720000000000002</v>
      </c>
      <c r="AF16" s="15">
        <f>[12]Dezembro!$H$35</f>
        <v>18.720000000000002</v>
      </c>
      <c r="AG16" s="36">
        <f t="shared" si="1"/>
        <v>29.16</v>
      </c>
    </row>
    <row r="17" spans="1:33" ht="17.100000000000001" customHeight="1" x14ac:dyDescent="0.2">
      <c r="A17" s="13" t="s">
        <v>8</v>
      </c>
      <c r="B17" s="15">
        <f>[13]Dezembro!$H$5</f>
        <v>15.840000000000002</v>
      </c>
      <c r="C17" s="15">
        <f>[13]Dezembro!$H$6</f>
        <v>16.559999999999999</v>
      </c>
      <c r="D17" s="15">
        <f>[13]Dezembro!$H$7</f>
        <v>10.44</v>
      </c>
      <c r="E17" s="15">
        <f>[13]Dezembro!$H$8</f>
        <v>23.040000000000003</v>
      </c>
      <c r="F17" s="15">
        <f>[13]Dezembro!$H$9</f>
        <v>10.08</v>
      </c>
      <c r="G17" s="15">
        <f>[13]Dezembro!$H$10</f>
        <v>10.8</v>
      </c>
      <c r="H17" s="15">
        <f>[13]Dezembro!$H$11</f>
        <v>9.3600000000000012</v>
      </c>
      <c r="I17" s="15">
        <f>[13]Dezembro!$H$12</f>
        <v>15.840000000000002</v>
      </c>
      <c r="J17" s="15">
        <f>[13]Dezembro!$H$13</f>
        <v>18.720000000000002</v>
      </c>
      <c r="K17" s="15">
        <f>[13]Dezembro!$H$14</f>
        <v>22.68</v>
      </c>
      <c r="L17" s="15">
        <f>[13]Dezembro!$H$15</f>
        <v>20.16</v>
      </c>
      <c r="M17" s="15">
        <f>[13]Dezembro!$H$16</f>
        <v>19.8</v>
      </c>
      <c r="N17" s="15">
        <f>[13]Dezembro!$H$17</f>
        <v>16.559999999999999</v>
      </c>
      <c r="O17" s="15">
        <f>[13]Dezembro!$H$18</f>
        <v>22.32</v>
      </c>
      <c r="P17" s="15">
        <f>[13]Dezembro!$H$19</f>
        <v>18.36</v>
      </c>
      <c r="Q17" s="15">
        <f>[13]Dezembro!$H$20</f>
        <v>9.3600000000000012</v>
      </c>
      <c r="R17" s="15">
        <f>[13]Dezembro!$H$21</f>
        <v>11.520000000000001</v>
      </c>
      <c r="S17" s="15">
        <f>[13]Dezembro!$H$22</f>
        <v>17.64</v>
      </c>
      <c r="T17" s="15">
        <f>[13]Dezembro!$H$23</f>
        <v>21.240000000000002</v>
      </c>
      <c r="U17" s="15">
        <f>[13]Dezembro!$H$24</f>
        <v>6.84</v>
      </c>
      <c r="V17" s="15">
        <f>[13]Dezembro!$H$25</f>
        <v>10.44</v>
      </c>
      <c r="W17" s="15">
        <f>[13]Dezembro!$H$26</f>
        <v>12.96</v>
      </c>
      <c r="X17" s="15">
        <f>[13]Dezembro!$H$27</f>
        <v>16.920000000000002</v>
      </c>
      <c r="Y17" s="15">
        <f>[13]Dezembro!$H$28</f>
        <v>7.2</v>
      </c>
      <c r="Z17" s="15">
        <f>[13]Dezembro!$H$29</f>
        <v>14.4</v>
      </c>
      <c r="AA17" s="15">
        <f>[13]Dezembro!$H$30</f>
        <v>13.32</v>
      </c>
      <c r="AB17" s="15">
        <f>[13]Dezembro!$H$31</f>
        <v>13.32</v>
      </c>
      <c r="AC17" s="15">
        <f>[13]Dezembro!$H$32</f>
        <v>27.36</v>
      </c>
      <c r="AD17" s="15">
        <f>[13]Dezembro!$H$33</f>
        <v>13.32</v>
      </c>
      <c r="AE17" s="15">
        <f>[13]Dezembro!$H$34</f>
        <v>12.6</v>
      </c>
      <c r="AF17" s="15">
        <f>[13]Dezembro!$H$35</f>
        <v>17.64</v>
      </c>
      <c r="AG17" s="36">
        <f t="shared" si="1"/>
        <v>27.36</v>
      </c>
    </row>
    <row r="18" spans="1:33" ht="17.100000000000001" customHeight="1" x14ac:dyDescent="0.2">
      <c r="A18" s="13" t="s">
        <v>9</v>
      </c>
      <c r="B18" s="15" t="str">
        <f>[14]Dezembro!$H$5</f>
        <v>*</v>
      </c>
      <c r="C18" s="15" t="str">
        <f>[14]Dezembro!$H$6</f>
        <v>*</v>
      </c>
      <c r="D18" s="15">
        <f>[14]Dezembro!$H$7</f>
        <v>5.4</v>
      </c>
      <c r="E18" s="15">
        <f>[14]Dezembro!$H$8</f>
        <v>14.76</v>
      </c>
      <c r="F18" s="15" t="str">
        <f>[14]Dezembro!$H$9</f>
        <v>*</v>
      </c>
      <c r="G18" s="15" t="str">
        <f>[14]Dezembro!$H$10</f>
        <v>*</v>
      </c>
      <c r="H18" s="15" t="str">
        <f>[14]Dezembro!$H$11</f>
        <v>*</v>
      </c>
      <c r="I18" s="15">
        <f>[14]Dezembro!$H$12</f>
        <v>11.879999999999999</v>
      </c>
      <c r="J18" s="15">
        <f>[14]Dezembro!$H$13</f>
        <v>16.559999999999999</v>
      </c>
      <c r="K18" s="15">
        <f>[14]Dezembro!$H$14</f>
        <v>7.2</v>
      </c>
      <c r="L18" s="15">
        <f>[14]Dezembro!$H$15</f>
        <v>17.28</v>
      </c>
      <c r="M18" s="15">
        <f>[14]Dezembro!$H$16</f>
        <v>28.08</v>
      </c>
      <c r="N18" s="15">
        <f>[14]Dezembro!$H$17</f>
        <v>19.440000000000001</v>
      </c>
      <c r="O18" s="15">
        <f>[14]Dezembro!$H$18</f>
        <v>24.840000000000003</v>
      </c>
      <c r="P18" s="15">
        <f>[14]Dezembro!$H$19</f>
        <v>16.559999999999999</v>
      </c>
      <c r="Q18" s="15">
        <f>[14]Dezembro!$H$20</f>
        <v>14.76</v>
      </c>
      <c r="R18" s="15">
        <f>[14]Dezembro!$H$21</f>
        <v>15.840000000000002</v>
      </c>
      <c r="S18" s="15">
        <f>[14]Dezembro!$H$22</f>
        <v>28.44</v>
      </c>
      <c r="T18" s="15">
        <f>[14]Dezembro!$H$23</f>
        <v>29.52</v>
      </c>
      <c r="U18" s="15">
        <f>[14]Dezembro!$H$24</f>
        <v>14.4</v>
      </c>
      <c r="V18" s="15">
        <f>[14]Dezembro!$H$25</f>
        <v>15.120000000000001</v>
      </c>
      <c r="W18" s="15">
        <f>[14]Dezembro!$H$26</f>
        <v>20.88</v>
      </c>
      <c r="X18" s="15">
        <f>[14]Dezembro!$H$27</f>
        <v>21.240000000000002</v>
      </c>
      <c r="Y18" s="15">
        <f>[14]Dezembro!$H$28</f>
        <v>14.4</v>
      </c>
      <c r="Z18" s="15">
        <f>[14]Dezembro!$H$29</f>
        <v>11.520000000000001</v>
      </c>
      <c r="AA18" s="15">
        <f>[14]Dezembro!$H$30</f>
        <v>18.720000000000002</v>
      </c>
      <c r="AB18" s="15">
        <f>[14]Dezembro!$H$31</f>
        <v>19.8</v>
      </c>
      <c r="AC18" s="15">
        <f>[14]Dezembro!$H$32</f>
        <v>19.079999999999998</v>
      </c>
      <c r="AD18" s="15">
        <f>[14]Dezembro!$H$33</f>
        <v>19.079999999999998</v>
      </c>
      <c r="AE18" s="15">
        <f>[14]Dezembro!$H$34</f>
        <v>24.48</v>
      </c>
      <c r="AF18" s="15">
        <f>[14]Dezembro!$H$35</f>
        <v>24.12</v>
      </c>
      <c r="AG18" s="36">
        <f t="shared" si="1"/>
        <v>29.52</v>
      </c>
    </row>
    <row r="19" spans="1:33" ht="17.100000000000001" customHeight="1" x14ac:dyDescent="0.2">
      <c r="A19" s="13" t="s">
        <v>48</v>
      </c>
      <c r="B19" s="15">
        <f>[15]Dezembro!$H$5</f>
        <v>8.2799999999999994</v>
      </c>
      <c r="C19" s="15">
        <f>[15]Dezembro!$H$6</f>
        <v>12.24</v>
      </c>
      <c r="D19" s="15">
        <f>[15]Dezembro!$H$7</f>
        <v>8.64</v>
      </c>
      <c r="E19" s="15">
        <f>[15]Dezembro!$H$8</f>
        <v>28.8</v>
      </c>
      <c r="F19" s="15">
        <f>[15]Dezembro!$H$9</f>
        <v>13.68</v>
      </c>
      <c r="G19" s="15">
        <f>[15]Dezembro!$H$10</f>
        <v>6.84</v>
      </c>
      <c r="H19" s="15">
        <f>[15]Dezembro!$H$11</f>
        <v>8.2799999999999994</v>
      </c>
      <c r="I19" s="15">
        <f>[15]Dezembro!$H$12</f>
        <v>15.120000000000001</v>
      </c>
      <c r="J19" s="15">
        <f>[15]Dezembro!$H$13</f>
        <v>19.8</v>
      </c>
      <c r="K19" s="15">
        <f>[15]Dezembro!$H$14</f>
        <v>11.879999999999999</v>
      </c>
      <c r="L19" s="15">
        <f>[15]Dezembro!$H$15</f>
        <v>12.24</v>
      </c>
      <c r="M19" s="15">
        <f>[15]Dezembro!$H$16</f>
        <v>15.840000000000002</v>
      </c>
      <c r="N19" s="15">
        <f>[15]Dezembro!$H$17</f>
        <v>19.8</v>
      </c>
      <c r="O19" s="15">
        <f>[15]Dezembro!$H$18</f>
        <v>19.440000000000001</v>
      </c>
      <c r="P19" s="15">
        <f>[15]Dezembro!$H$19</f>
        <v>9.3600000000000012</v>
      </c>
      <c r="Q19" s="15">
        <f>[15]Dezembro!$H$20</f>
        <v>6.12</v>
      </c>
      <c r="R19" s="15">
        <f>[15]Dezembro!$H$21</f>
        <v>17.64</v>
      </c>
      <c r="S19" s="15">
        <f>[15]Dezembro!$H$22</f>
        <v>20.16</v>
      </c>
      <c r="T19" s="15">
        <f>[15]Dezembro!$H$23</f>
        <v>16.2</v>
      </c>
      <c r="U19" s="15">
        <f>[15]Dezembro!$H$24</f>
        <v>13.32</v>
      </c>
      <c r="V19" s="15">
        <f>[15]Dezembro!$H$25</f>
        <v>14.76</v>
      </c>
      <c r="W19" s="15">
        <f>[15]Dezembro!$H$26</f>
        <v>17.28</v>
      </c>
      <c r="X19" s="15">
        <f>[15]Dezembro!$H$27</f>
        <v>19.8</v>
      </c>
      <c r="Y19" s="15">
        <f>[15]Dezembro!$H$28</f>
        <v>20.16</v>
      </c>
      <c r="Z19" s="15">
        <f>[15]Dezembro!$H$29</f>
        <v>7.2</v>
      </c>
      <c r="AA19" s="15">
        <f>[15]Dezembro!$H$30</f>
        <v>15.48</v>
      </c>
      <c r="AB19" s="15">
        <f>[15]Dezembro!$H$31</f>
        <v>15.120000000000001</v>
      </c>
      <c r="AC19" s="15">
        <f>[15]Dezembro!$H$32</f>
        <v>18.720000000000002</v>
      </c>
      <c r="AD19" s="15">
        <f>[15]Dezembro!$H$33</f>
        <v>13.68</v>
      </c>
      <c r="AE19" s="15">
        <f>[15]Dezembro!$H$34</f>
        <v>18</v>
      </c>
      <c r="AF19" s="15">
        <f>[15]Dezembro!$H$35</f>
        <v>15.120000000000001</v>
      </c>
      <c r="AG19" s="36">
        <f t="shared" si="1"/>
        <v>28.8</v>
      </c>
    </row>
    <row r="20" spans="1:33" ht="17.100000000000001" customHeight="1" x14ac:dyDescent="0.2">
      <c r="A20" s="13" t="s">
        <v>10</v>
      </c>
      <c r="B20" s="15">
        <f>[16]Dezembro!$H$5</f>
        <v>12.24</v>
      </c>
      <c r="C20" s="15">
        <f>[16]Dezembro!$H$6</f>
        <v>14.04</v>
      </c>
      <c r="D20" s="15">
        <f>[16]Dezembro!$H$7</f>
        <v>17.64</v>
      </c>
      <c r="E20" s="15">
        <f>[16]Dezembro!$H$8</f>
        <v>15.48</v>
      </c>
      <c r="F20" s="15">
        <f>[16]Dezembro!$H$9</f>
        <v>8.2799999999999994</v>
      </c>
      <c r="G20" s="15">
        <f>[16]Dezembro!$H$10</f>
        <v>10.44</v>
      </c>
      <c r="H20" s="15">
        <f>[16]Dezembro!$H$11</f>
        <v>4.32</v>
      </c>
      <c r="I20" s="15">
        <f>[16]Dezembro!$H$12</f>
        <v>13.68</v>
      </c>
      <c r="J20" s="15">
        <f>[16]Dezembro!$H$13</f>
        <v>18</v>
      </c>
      <c r="K20" s="15">
        <f>[16]Dezembro!$H$14</f>
        <v>16.2</v>
      </c>
      <c r="L20" s="15">
        <f>[16]Dezembro!$H$15</f>
        <v>16.920000000000002</v>
      </c>
      <c r="M20" s="15">
        <f>[16]Dezembro!$H$16</f>
        <v>16.920000000000002</v>
      </c>
      <c r="N20" s="15">
        <f>[16]Dezembro!$H$17</f>
        <v>14.04</v>
      </c>
      <c r="O20" s="15">
        <f>[16]Dezembro!$H$18</f>
        <v>21.6</v>
      </c>
      <c r="P20" s="15">
        <f>[16]Dezembro!$H$19</f>
        <v>12.24</v>
      </c>
      <c r="Q20" s="15">
        <f>[16]Dezembro!$H$20</f>
        <v>12.6</v>
      </c>
      <c r="R20" s="15">
        <f>[16]Dezembro!$H$21</f>
        <v>15.840000000000002</v>
      </c>
      <c r="S20" s="15">
        <f>[16]Dezembro!$H$22</f>
        <v>18</v>
      </c>
      <c r="T20" s="15">
        <f>[16]Dezembro!$H$23</f>
        <v>13.32</v>
      </c>
      <c r="U20" s="15">
        <f>[16]Dezembro!$H$24</f>
        <v>9.3600000000000012</v>
      </c>
      <c r="V20" s="15">
        <f>[16]Dezembro!$H$25</f>
        <v>16.2</v>
      </c>
      <c r="W20" s="15">
        <f>[16]Dezembro!$H$26</f>
        <v>22.32</v>
      </c>
      <c r="X20" s="15">
        <f>[16]Dezembro!$H$27</f>
        <v>17.64</v>
      </c>
      <c r="Y20" s="15">
        <f>[16]Dezembro!$H$28</f>
        <v>17.28</v>
      </c>
      <c r="Z20" s="15">
        <f>[16]Dezembro!$H$29</f>
        <v>10.8</v>
      </c>
      <c r="AA20" s="15">
        <f>[16]Dezembro!$H$30</f>
        <v>13.32</v>
      </c>
      <c r="AB20" s="15">
        <f>[16]Dezembro!$H$31</f>
        <v>16.2</v>
      </c>
      <c r="AC20" s="15">
        <f>[16]Dezembro!$H$32</f>
        <v>14.76</v>
      </c>
      <c r="AD20" s="15">
        <f>[16]Dezembro!$H$33</f>
        <v>15.120000000000001</v>
      </c>
      <c r="AE20" s="15">
        <f>[16]Dezembro!$H$34</f>
        <v>16.2</v>
      </c>
      <c r="AF20" s="15">
        <f>[16]Dezembro!$H$35</f>
        <v>14.04</v>
      </c>
      <c r="AG20" s="36">
        <f>MAX(B20:AF20)</f>
        <v>22.32</v>
      </c>
    </row>
    <row r="21" spans="1:33" ht="17.100000000000001" customHeight="1" x14ac:dyDescent="0.2">
      <c r="A21" s="13" t="s">
        <v>11</v>
      </c>
      <c r="B21" s="15">
        <f>[17]Dezembro!$H$5</f>
        <v>10.44</v>
      </c>
      <c r="C21" s="15">
        <f>[17]Dezembro!$H$6</f>
        <v>14.04</v>
      </c>
      <c r="D21" s="15">
        <f>[17]Dezembro!$H$7</f>
        <v>9</v>
      </c>
      <c r="E21" s="15">
        <f>[17]Dezembro!$H$8</f>
        <v>21.6</v>
      </c>
      <c r="F21" s="15">
        <f>[17]Dezembro!$H$9</f>
        <v>7.5600000000000005</v>
      </c>
      <c r="G21" s="15">
        <f>[17]Dezembro!$H$10</f>
        <v>10.44</v>
      </c>
      <c r="H21" s="15">
        <f>[17]Dezembro!$H$11</f>
        <v>5.7600000000000007</v>
      </c>
      <c r="I21" s="15">
        <f>[17]Dezembro!$H$12</f>
        <v>6.48</v>
      </c>
      <c r="J21" s="15">
        <f>[17]Dezembro!$H$13</f>
        <v>10.44</v>
      </c>
      <c r="K21" s="15">
        <f>[17]Dezembro!$H$14</f>
        <v>10.8</v>
      </c>
      <c r="L21" s="15">
        <f>[17]Dezembro!$H$15</f>
        <v>8.2799999999999994</v>
      </c>
      <c r="M21" s="15">
        <f>[17]Dezembro!$H$16</f>
        <v>16.2</v>
      </c>
      <c r="N21" s="15">
        <f>[17]Dezembro!$H$17</f>
        <v>9</v>
      </c>
      <c r="O21" s="15">
        <f>[17]Dezembro!$H$18</f>
        <v>11.520000000000001</v>
      </c>
      <c r="P21" s="15">
        <f>[17]Dezembro!$H$19</f>
        <v>12.24</v>
      </c>
      <c r="Q21" s="15">
        <f>[17]Dezembro!$H$20</f>
        <v>9.3600000000000012</v>
      </c>
      <c r="R21" s="15">
        <f>[17]Dezembro!$H$21</f>
        <v>7.5600000000000005</v>
      </c>
      <c r="S21" s="15">
        <f>[17]Dezembro!$H$22</f>
        <v>10.08</v>
      </c>
      <c r="T21" s="15">
        <f>[17]Dezembro!$H$23</f>
        <v>20.88</v>
      </c>
      <c r="U21" s="15">
        <f>[17]Dezembro!$H$24</f>
        <v>6.84</v>
      </c>
      <c r="V21" s="15">
        <f>[17]Dezembro!$H$25</f>
        <v>8.64</v>
      </c>
      <c r="W21" s="15">
        <f>[17]Dezembro!$H$26</f>
        <v>7.5600000000000005</v>
      </c>
      <c r="X21" s="15">
        <f>[17]Dezembro!$H$27</f>
        <v>9</v>
      </c>
      <c r="Y21" s="15">
        <f>[17]Dezembro!$H$28</f>
        <v>24.12</v>
      </c>
      <c r="Z21" s="15">
        <f>[17]Dezembro!$H$29</f>
        <v>6.12</v>
      </c>
      <c r="AA21" s="15">
        <f>[17]Dezembro!$H$30</f>
        <v>12.24</v>
      </c>
      <c r="AB21" s="15">
        <f>[17]Dezembro!$H$31</f>
        <v>9.3600000000000012</v>
      </c>
      <c r="AC21" s="15">
        <f>[17]Dezembro!$H$32</f>
        <v>7.9200000000000008</v>
      </c>
      <c r="AD21" s="15">
        <f>[17]Dezembro!$H$33</f>
        <v>22.32</v>
      </c>
      <c r="AE21" s="15">
        <f>[17]Dezembro!$H$34</f>
        <v>11.879999999999999</v>
      </c>
      <c r="AF21" s="15">
        <f>[17]Dezembro!$H$35</f>
        <v>11.879999999999999</v>
      </c>
      <c r="AG21" s="36">
        <f>MAX(B21:AF21)</f>
        <v>24.12</v>
      </c>
    </row>
    <row r="22" spans="1:33" ht="17.100000000000001" customHeight="1" x14ac:dyDescent="0.2">
      <c r="A22" s="13" t="s">
        <v>12</v>
      </c>
      <c r="B22" s="15">
        <f>[18]Dezembro!$H$5</f>
        <v>10.08</v>
      </c>
      <c r="C22" s="15">
        <f>[18]Dezembro!$H$6</f>
        <v>14.4</v>
      </c>
      <c r="D22" s="15">
        <f>[18]Dezembro!$H$7</f>
        <v>8.2799999999999994</v>
      </c>
      <c r="E22" s="15">
        <f>[18]Dezembro!$H$8</f>
        <v>12.6</v>
      </c>
      <c r="F22" s="15">
        <f>[18]Dezembro!$H$9</f>
        <v>9</v>
      </c>
      <c r="G22" s="15">
        <f>[18]Dezembro!$H$10</f>
        <v>8.2799999999999994</v>
      </c>
      <c r="H22" s="15">
        <f>[18]Dezembro!$H$11</f>
        <v>9.7200000000000006</v>
      </c>
      <c r="I22" s="15">
        <f>[18]Dezembro!$H$12</f>
        <v>11.16</v>
      </c>
      <c r="J22" s="15">
        <f>[18]Dezembro!$H$13</f>
        <v>14.04</v>
      </c>
      <c r="K22" s="15">
        <f>[18]Dezembro!$H$14</f>
        <v>12.6</v>
      </c>
      <c r="L22" s="15">
        <f>[18]Dezembro!$H$15</f>
        <v>11.16</v>
      </c>
      <c r="M22" s="15">
        <f>[18]Dezembro!$H$16</f>
        <v>14.76</v>
      </c>
      <c r="N22" s="15">
        <f>[18]Dezembro!$H$17</f>
        <v>16.2</v>
      </c>
      <c r="O22" s="15">
        <f>[18]Dezembro!$H$18</f>
        <v>17.64</v>
      </c>
      <c r="P22" s="15">
        <f>[18]Dezembro!$H$19</f>
        <v>16.559999999999999</v>
      </c>
      <c r="Q22" s="15">
        <f>[18]Dezembro!$H$20</f>
        <v>9</v>
      </c>
      <c r="R22" s="15">
        <f>[18]Dezembro!$H$21</f>
        <v>13.68</v>
      </c>
      <c r="S22" s="15">
        <f>[18]Dezembro!$H$22</f>
        <v>14.4</v>
      </c>
      <c r="T22" s="15">
        <f>[18]Dezembro!$H$23</f>
        <v>11.520000000000001</v>
      </c>
      <c r="U22" s="15">
        <f>[18]Dezembro!$H$24</f>
        <v>7.2</v>
      </c>
      <c r="V22" s="15">
        <f>[18]Dezembro!$H$25</f>
        <v>9.7200000000000006</v>
      </c>
      <c r="W22" s="15">
        <f>[18]Dezembro!$H$26</f>
        <v>13.32</v>
      </c>
      <c r="X22" s="15">
        <f>[18]Dezembro!$H$27</f>
        <v>14.4</v>
      </c>
      <c r="Y22" s="15">
        <f>[18]Dezembro!$H$28</f>
        <v>15.120000000000001</v>
      </c>
      <c r="Z22" s="15">
        <f>[18]Dezembro!$H$29</f>
        <v>6.12</v>
      </c>
      <c r="AA22" s="15">
        <f>[18]Dezembro!$H$30</f>
        <v>15.840000000000002</v>
      </c>
      <c r="AB22" s="15">
        <f>[18]Dezembro!$H$31</f>
        <v>13.68</v>
      </c>
      <c r="AC22" s="15">
        <f>[18]Dezembro!$H$32</f>
        <v>12.6</v>
      </c>
      <c r="AD22" s="15">
        <f>[18]Dezembro!$H$33</f>
        <v>15.840000000000002</v>
      </c>
      <c r="AE22" s="15">
        <f>[18]Dezembro!$H$34</f>
        <v>15.840000000000002</v>
      </c>
      <c r="AF22" s="15">
        <f>[18]Dezembro!$H$35</f>
        <v>13.68</v>
      </c>
      <c r="AG22" s="36">
        <f>MAX(B22:AF22)</f>
        <v>17.64</v>
      </c>
    </row>
    <row r="23" spans="1:33" ht="17.100000000000001" customHeight="1" x14ac:dyDescent="0.2">
      <c r="A23" s="13" t="s">
        <v>13</v>
      </c>
      <c r="B23" s="15" t="str">
        <f>[19]Dezembro!$H$5</f>
        <v>*</v>
      </c>
      <c r="C23" s="15" t="str">
        <f>[19]Dezembro!$H$6</f>
        <v>*</v>
      </c>
      <c r="D23" s="15" t="str">
        <f>[19]Dezembro!$H$7</f>
        <v>*</v>
      </c>
      <c r="E23" s="15" t="str">
        <f>[19]Dezembro!$H$8</f>
        <v>*</v>
      </c>
      <c r="F23" s="15" t="str">
        <f>[19]Dezembro!$H$9</f>
        <v>*</v>
      </c>
      <c r="G23" s="15" t="str">
        <f>[19]Dezembro!$H$10</f>
        <v>*</v>
      </c>
      <c r="H23" s="15" t="str">
        <f>[19]Dezembro!$H$11</f>
        <v>*</v>
      </c>
      <c r="I23" s="15" t="str">
        <f>[19]Dezembro!$H$12</f>
        <v>*</v>
      </c>
      <c r="J23" s="15" t="str">
        <f>[19]Dezembro!$H$13</f>
        <v>*</v>
      </c>
      <c r="K23" s="15" t="str">
        <f>[19]Dezembro!$H$14</f>
        <v>*</v>
      </c>
      <c r="L23" s="15" t="str">
        <f>[19]Dezembro!$H$15</f>
        <v>*</v>
      </c>
      <c r="M23" s="15" t="str">
        <f>[19]Dezembro!$H$16</f>
        <v>*</v>
      </c>
      <c r="N23" s="15" t="str">
        <f>[19]Dezembro!$H$17</f>
        <v>*</v>
      </c>
      <c r="O23" s="15" t="str">
        <f>[19]Dezembro!$H$18</f>
        <v>*</v>
      </c>
      <c r="P23" s="15" t="str">
        <f>[19]Dezembro!$H$19</f>
        <v>*</v>
      </c>
      <c r="Q23" s="15" t="str">
        <f>[19]Dezembro!$H$20</f>
        <v>*</v>
      </c>
      <c r="R23" s="15" t="str">
        <f>[19]Dezembro!$H$21</f>
        <v>*</v>
      </c>
      <c r="S23" s="15" t="str">
        <f>[19]Dezembro!$H$22</f>
        <v>*</v>
      </c>
      <c r="T23" s="15" t="str">
        <f>[19]Dezembro!$H$23</f>
        <v>*</v>
      </c>
      <c r="U23" s="15" t="str">
        <f>[19]Dezembro!$H$24</f>
        <v>*</v>
      </c>
      <c r="V23" s="15" t="str">
        <f>[19]Dezembro!$H$25</f>
        <v>*</v>
      </c>
      <c r="W23" s="15" t="str">
        <f>[19]Dezembro!$H$26</f>
        <v>*</v>
      </c>
      <c r="X23" s="15" t="str">
        <f>[19]Dezembro!$H$27</f>
        <v>*</v>
      </c>
      <c r="Y23" s="15" t="str">
        <f>[19]Dezembro!$H$28</f>
        <v>*</v>
      </c>
      <c r="Z23" s="15" t="str">
        <f>[19]Dezembro!$H$29</f>
        <v>*</v>
      </c>
      <c r="AA23" s="15" t="str">
        <f>[19]Dezembro!$H$30</f>
        <v>*</v>
      </c>
      <c r="AB23" s="15" t="str">
        <f>[19]Dezembro!$H$31</f>
        <v>*</v>
      </c>
      <c r="AC23" s="15" t="str">
        <f>[19]Dezembro!$H$32</f>
        <v>*</v>
      </c>
      <c r="AD23" s="15" t="str">
        <f>[19]Dezembro!$H$33</f>
        <v>*</v>
      </c>
      <c r="AE23" s="15" t="str">
        <f>[19]Dezembro!$H$34</f>
        <v>*</v>
      </c>
      <c r="AF23" s="15" t="str">
        <f>[19]Dezembro!$H$35</f>
        <v>*</v>
      </c>
      <c r="AG23" s="36" t="s">
        <v>78</v>
      </c>
    </row>
    <row r="24" spans="1:33" ht="17.100000000000001" customHeight="1" x14ac:dyDescent="0.2">
      <c r="A24" s="13" t="s">
        <v>14</v>
      </c>
      <c r="B24" s="15">
        <f>[20]Dezembro!$H$5</f>
        <v>9.7200000000000006</v>
      </c>
      <c r="C24" s="15">
        <f>[20]Dezembro!$H$6</f>
        <v>25.2</v>
      </c>
      <c r="D24" s="15">
        <f>[20]Dezembro!$H$7</f>
        <v>20.16</v>
      </c>
      <c r="E24" s="15">
        <f>[20]Dezembro!$H$8</f>
        <v>14.76</v>
      </c>
      <c r="F24" s="15">
        <f>[20]Dezembro!$H$9</f>
        <v>33.119999999999997</v>
      </c>
      <c r="G24" s="15">
        <f>[20]Dezembro!$H$10</f>
        <v>15.120000000000001</v>
      </c>
      <c r="H24" s="15">
        <f>[20]Dezembro!$H$11</f>
        <v>15.120000000000001</v>
      </c>
      <c r="I24" s="15">
        <f>[20]Dezembro!$H$12</f>
        <v>22.32</v>
      </c>
      <c r="J24" s="15">
        <f>[20]Dezembro!$H$13</f>
        <v>10.44</v>
      </c>
      <c r="K24" s="15">
        <f>[20]Dezembro!$H$14</f>
        <v>27.720000000000002</v>
      </c>
      <c r="L24" s="15">
        <f>[20]Dezembro!$H$15</f>
        <v>21.96</v>
      </c>
      <c r="M24" s="15">
        <f>[20]Dezembro!$H$16</f>
        <v>33.119999999999997</v>
      </c>
      <c r="N24" s="15">
        <f>[20]Dezembro!$H$17</f>
        <v>21.6</v>
      </c>
      <c r="O24" s="15">
        <f>[20]Dezembro!$H$18</f>
        <v>15.48</v>
      </c>
      <c r="P24" s="15">
        <f>[20]Dezembro!$H$19</f>
        <v>29.52</v>
      </c>
      <c r="Q24" s="15">
        <f>[20]Dezembro!$H$20</f>
        <v>23.400000000000002</v>
      </c>
      <c r="R24" s="15">
        <f>[20]Dezembro!$H$21</f>
        <v>19.8</v>
      </c>
      <c r="S24" s="15">
        <f>[20]Dezembro!$H$22</f>
        <v>24.48</v>
      </c>
      <c r="T24" s="15">
        <f>[20]Dezembro!$H$23</f>
        <v>31.319999999999997</v>
      </c>
      <c r="U24" s="15">
        <f>[20]Dezembro!$H$24</f>
        <v>14.04</v>
      </c>
      <c r="V24" s="15">
        <f>[20]Dezembro!$H$25</f>
        <v>13.68</v>
      </c>
      <c r="W24" s="15">
        <f>[20]Dezembro!$H$26</f>
        <v>15.48</v>
      </c>
      <c r="X24" s="15">
        <f>[20]Dezembro!$H$27</f>
        <v>15.48</v>
      </c>
      <c r="Y24" s="15">
        <f>[20]Dezembro!$H$28</f>
        <v>15.120000000000001</v>
      </c>
      <c r="Z24" s="15">
        <f>[20]Dezembro!$H$29</f>
        <v>14.4</v>
      </c>
      <c r="AA24" s="15">
        <f>[20]Dezembro!$H$30</f>
        <v>14.04</v>
      </c>
      <c r="AB24" s="15">
        <f>[20]Dezembro!$H$31</f>
        <v>12.24</v>
      </c>
      <c r="AC24" s="15">
        <f>[20]Dezembro!$H$32</f>
        <v>23.040000000000003</v>
      </c>
      <c r="AD24" s="15">
        <f>[20]Dezembro!$H$33</f>
        <v>9</v>
      </c>
      <c r="AE24" s="15">
        <f>[20]Dezembro!$H$34</f>
        <v>11.879999999999999</v>
      </c>
      <c r="AF24" s="15">
        <f>[20]Dezembro!$H$35</f>
        <v>18.36</v>
      </c>
      <c r="AG24" s="36">
        <f>MAX(B24:AF24)</f>
        <v>33.119999999999997</v>
      </c>
    </row>
    <row r="25" spans="1:33" ht="17.100000000000001" customHeight="1" x14ac:dyDescent="0.2">
      <c r="A25" s="13" t="s">
        <v>15</v>
      </c>
      <c r="B25" s="15">
        <f>[21]Dezembro!$H$5</f>
        <v>14.04</v>
      </c>
      <c r="C25" s="15">
        <f>[21]Dezembro!$H$6</f>
        <v>13.32</v>
      </c>
      <c r="D25" s="15">
        <f>[21]Dezembro!$H$7</f>
        <v>19.8</v>
      </c>
      <c r="E25" s="15">
        <f>[21]Dezembro!$H$8</f>
        <v>29.16</v>
      </c>
      <c r="F25" s="15">
        <f>[21]Dezembro!$H$9</f>
        <v>14.4</v>
      </c>
      <c r="G25" s="15">
        <f>[21]Dezembro!$H$10</f>
        <v>12.96</v>
      </c>
      <c r="H25" s="15">
        <f>[21]Dezembro!$H$11</f>
        <v>9.3600000000000012</v>
      </c>
      <c r="I25" s="15">
        <f>[21]Dezembro!$H$12</f>
        <v>10.44</v>
      </c>
      <c r="J25" s="15">
        <f>[21]Dezembro!$H$13</f>
        <v>19.079999999999998</v>
      </c>
      <c r="K25" s="15">
        <f>[21]Dezembro!$H$14</f>
        <v>31.319999999999997</v>
      </c>
      <c r="L25" s="15">
        <f>[21]Dezembro!$H$15</f>
        <v>16.2</v>
      </c>
      <c r="M25" s="15">
        <f>[21]Dezembro!$H$16</f>
        <v>22.68</v>
      </c>
      <c r="N25" s="15">
        <f>[21]Dezembro!$H$17</f>
        <v>18.720000000000002</v>
      </c>
      <c r="O25" s="15">
        <f>[21]Dezembro!$H$18</f>
        <v>22.32</v>
      </c>
      <c r="P25" s="15">
        <f>[21]Dezembro!$H$19</f>
        <v>16.920000000000002</v>
      </c>
      <c r="Q25" s="15">
        <f>[21]Dezembro!$H$20</f>
        <v>9.3600000000000012</v>
      </c>
      <c r="R25" s="15">
        <f>[21]Dezembro!$H$21</f>
        <v>17.28</v>
      </c>
      <c r="S25" s="15">
        <f>[21]Dezembro!$H$22</f>
        <v>18.720000000000002</v>
      </c>
      <c r="T25" s="15">
        <f>[21]Dezembro!$H$23</f>
        <v>20.88</v>
      </c>
      <c r="U25" s="15">
        <f>[21]Dezembro!$H$24</f>
        <v>12.24</v>
      </c>
      <c r="V25" s="15">
        <f>[21]Dezembro!$H$25</f>
        <v>17.28</v>
      </c>
      <c r="W25" s="15">
        <f>[21]Dezembro!$H$26</f>
        <v>15.840000000000002</v>
      </c>
      <c r="X25" s="15">
        <f>[21]Dezembro!$H$27</f>
        <v>17.64</v>
      </c>
      <c r="Y25" s="15">
        <f>[21]Dezembro!$H$28</f>
        <v>18.720000000000002</v>
      </c>
      <c r="Z25" s="15">
        <f>[21]Dezembro!$H$29</f>
        <v>14.04</v>
      </c>
      <c r="AA25" s="15">
        <f>[21]Dezembro!$H$30</f>
        <v>17.28</v>
      </c>
      <c r="AB25" s="15">
        <f>[21]Dezembro!$H$31</f>
        <v>16.920000000000002</v>
      </c>
      <c r="AC25" s="15">
        <f>[21]Dezembro!$H$32</f>
        <v>15.840000000000002</v>
      </c>
      <c r="AD25" s="15">
        <f>[21]Dezembro!$H$33</f>
        <v>13.32</v>
      </c>
      <c r="AE25" s="15">
        <f>[21]Dezembro!$H$34</f>
        <v>15.48</v>
      </c>
      <c r="AF25" s="15">
        <f>[21]Dezembro!$H$35</f>
        <v>19.440000000000001</v>
      </c>
      <c r="AG25" s="36">
        <f t="shared" ref="AG25:AG32" si="2">MAX(B25:AF25)</f>
        <v>31.319999999999997</v>
      </c>
    </row>
    <row r="26" spans="1:33" ht="17.100000000000001" customHeight="1" x14ac:dyDescent="0.2">
      <c r="A26" s="13" t="s">
        <v>61</v>
      </c>
      <c r="B26" s="15">
        <f>[22]Dezembro!$H$5</f>
        <v>0</v>
      </c>
      <c r="C26" s="15">
        <f>[22]Dezembro!$H$6</f>
        <v>24.840000000000003</v>
      </c>
      <c r="D26" s="15">
        <f>[22]Dezembro!$H$7</f>
        <v>10.8</v>
      </c>
      <c r="E26" s="15">
        <f>[22]Dezembro!$H$8</f>
        <v>23.400000000000002</v>
      </c>
      <c r="F26" s="15">
        <f>[22]Dezembro!$H$9</f>
        <v>17.28</v>
      </c>
      <c r="G26" s="15">
        <f>[22]Dezembro!$H$10</f>
        <v>7.5600000000000005</v>
      </c>
      <c r="H26" s="15">
        <f>[22]Dezembro!$H$11</f>
        <v>0</v>
      </c>
      <c r="I26" s="15">
        <f>[22]Dezembro!$H$12</f>
        <v>10.8</v>
      </c>
      <c r="J26" s="15">
        <f>[22]Dezembro!$H$13</f>
        <v>15.120000000000001</v>
      </c>
      <c r="K26" s="15">
        <f>[22]Dezembro!$H$14</f>
        <v>15.840000000000002</v>
      </c>
      <c r="L26" s="15">
        <f>[22]Dezembro!$H$15</f>
        <v>8.64</v>
      </c>
      <c r="M26" s="15">
        <f>[22]Dezembro!$H$16</f>
        <v>24.48</v>
      </c>
      <c r="N26" s="15">
        <f>[22]Dezembro!$H$17</f>
        <v>18</v>
      </c>
      <c r="O26" s="15">
        <f>[22]Dezembro!$H$18</f>
        <v>18.36</v>
      </c>
      <c r="P26" s="15">
        <f>[22]Dezembro!$H$19</f>
        <v>31.319999999999997</v>
      </c>
      <c r="Q26" s="15">
        <f>[22]Dezembro!$H$20</f>
        <v>9.7200000000000006</v>
      </c>
      <c r="R26" s="15">
        <f>[22]Dezembro!$H$21</f>
        <v>18.36</v>
      </c>
      <c r="S26" s="15">
        <f>[22]Dezembro!$H$22</f>
        <v>14.76</v>
      </c>
      <c r="T26" s="15">
        <f>[22]Dezembro!$H$23</f>
        <v>14.04</v>
      </c>
      <c r="U26" s="15">
        <f>[22]Dezembro!$H$24</f>
        <v>0.36000000000000004</v>
      </c>
      <c r="V26" s="15">
        <f>[22]Dezembro!$H$25</f>
        <v>9.3600000000000012</v>
      </c>
      <c r="W26" s="15">
        <f>[22]Dezembro!$H$26</f>
        <v>12.96</v>
      </c>
      <c r="X26" s="15" t="str">
        <f>[22]Dezembro!$H$27</f>
        <v>*</v>
      </c>
      <c r="Y26" s="15" t="str">
        <f>[22]Dezembro!$H$28</f>
        <v>*</v>
      </c>
      <c r="Z26" s="15" t="str">
        <f>[22]Dezembro!$H$29</f>
        <v>*</v>
      </c>
      <c r="AA26" s="15" t="str">
        <f>[22]Dezembro!$H$30</f>
        <v>*</v>
      </c>
      <c r="AB26" s="15" t="str">
        <f>[22]Dezembro!$H$31</f>
        <v>*</v>
      </c>
      <c r="AC26" s="134" t="str">
        <f>[22]Dezembro!$H$32</f>
        <v>*</v>
      </c>
      <c r="AD26" s="134" t="str">
        <f>[22]Dezembro!$H$33</f>
        <v>*</v>
      </c>
      <c r="AE26" s="134" t="str">
        <f>[22]Dezembro!$H$34</f>
        <v>*</v>
      </c>
      <c r="AF26" s="134" t="str">
        <f>[22]Dezembro!$H$35</f>
        <v>*</v>
      </c>
      <c r="AG26" s="36">
        <f t="shared" si="2"/>
        <v>31.319999999999997</v>
      </c>
    </row>
    <row r="27" spans="1:33" ht="17.100000000000001" customHeight="1" x14ac:dyDescent="0.2">
      <c r="A27" s="13" t="s">
        <v>16</v>
      </c>
      <c r="B27" s="15">
        <f>[23]Dezembro!$H$5</f>
        <v>15.840000000000002</v>
      </c>
      <c r="C27" s="15">
        <f>[23]Dezembro!$H$6</f>
        <v>10.08</v>
      </c>
      <c r="D27" s="15">
        <f>[23]Dezembro!$H$7</f>
        <v>21.96</v>
      </c>
      <c r="E27" s="15">
        <f>[23]Dezembro!$H$8</f>
        <v>19.8</v>
      </c>
      <c r="F27" s="15">
        <f>[23]Dezembro!$H$9</f>
        <v>13.32</v>
      </c>
      <c r="G27" s="15">
        <f>[23]Dezembro!$H$10</f>
        <v>16.2</v>
      </c>
      <c r="H27" s="15">
        <f>[23]Dezembro!$H$11</f>
        <v>6.48</v>
      </c>
      <c r="I27" s="15">
        <f>[23]Dezembro!$H$12</f>
        <v>10.08</v>
      </c>
      <c r="J27" s="15">
        <f>[23]Dezembro!$H$13</f>
        <v>21.96</v>
      </c>
      <c r="K27" s="15">
        <f>[23]Dezembro!$H$14</f>
        <v>18.36</v>
      </c>
      <c r="L27" s="15">
        <f>[23]Dezembro!$H$15</f>
        <v>17.64</v>
      </c>
      <c r="M27" s="15">
        <f>[23]Dezembro!$H$16</f>
        <v>17.28</v>
      </c>
      <c r="N27" s="15">
        <f>[23]Dezembro!$H$17</f>
        <v>18.720000000000002</v>
      </c>
      <c r="O27" s="15">
        <f>[23]Dezembro!$H$18</f>
        <v>24.840000000000003</v>
      </c>
      <c r="P27" s="15">
        <f>[23]Dezembro!$H$19</f>
        <v>18</v>
      </c>
      <c r="Q27" s="15">
        <f>[23]Dezembro!$H$20</f>
        <v>7.5600000000000005</v>
      </c>
      <c r="R27" s="15">
        <f>[23]Dezembro!$H$21</f>
        <v>15.120000000000001</v>
      </c>
      <c r="S27" s="15">
        <f>[23]Dezembro!$H$22</f>
        <v>18.36</v>
      </c>
      <c r="T27" s="15">
        <f>[23]Dezembro!$H$23</f>
        <v>22.32</v>
      </c>
      <c r="U27" s="15">
        <f>[23]Dezembro!$H$24</f>
        <v>16.559999999999999</v>
      </c>
      <c r="V27" s="15">
        <f>[23]Dezembro!$H$25</f>
        <v>11.16</v>
      </c>
      <c r="W27" s="15">
        <f>[23]Dezembro!$H$26</f>
        <v>17.28</v>
      </c>
      <c r="X27" s="15">
        <f>[23]Dezembro!$H$27</f>
        <v>19.8</v>
      </c>
      <c r="Y27" s="15">
        <f>[23]Dezembro!$H$28</f>
        <v>17.64</v>
      </c>
      <c r="Z27" s="15">
        <f>[23]Dezembro!$H$29</f>
        <v>17.64</v>
      </c>
      <c r="AA27" s="15">
        <f>[23]Dezembro!$H$30</f>
        <v>15.48</v>
      </c>
      <c r="AB27" s="15">
        <f>[23]Dezembro!$H$31</f>
        <v>19.440000000000001</v>
      </c>
      <c r="AC27" s="15">
        <f>[23]Dezembro!$H$32</f>
        <v>15.120000000000001</v>
      </c>
      <c r="AD27" s="15">
        <f>[23]Dezembro!$H$33</f>
        <v>34.92</v>
      </c>
      <c r="AE27" s="15">
        <f>[23]Dezembro!$H$34</f>
        <v>22.68</v>
      </c>
      <c r="AF27" s="15">
        <f>[23]Dezembro!$H$35</f>
        <v>22.68</v>
      </c>
      <c r="AG27" s="36">
        <f t="shared" si="2"/>
        <v>34.92</v>
      </c>
    </row>
    <row r="28" spans="1:33" ht="17.100000000000001" customHeight="1" x14ac:dyDescent="0.2">
      <c r="A28" s="13" t="s">
        <v>17</v>
      </c>
      <c r="B28" s="15">
        <f>[24]Dezembro!$H$5</f>
        <v>12.6</v>
      </c>
      <c r="C28" s="15">
        <f>[24]Dezembro!$H$6</f>
        <v>18</v>
      </c>
      <c r="D28" s="15">
        <f>[24]Dezembro!$H$7</f>
        <v>32.76</v>
      </c>
      <c r="E28" s="15">
        <f>[24]Dezembro!$H$8</f>
        <v>27.720000000000002</v>
      </c>
      <c r="F28" s="15">
        <f>[24]Dezembro!$H$9</f>
        <v>20.88</v>
      </c>
      <c r="G28" s="15">
        <f>[24]Dezembro!$H$10</f>
        <v>14.4</v>
      </c>
      <c r="H28" s="15">
        <f>[24]Dezembro!$H$11</f>
        <v>16.2</v>
      </c>
      <c r="I28" s="15">
        <f>[24]Dezembro!$H$12</f>
        <v>2.8800000000000003</v>
      </c>
      <c r="J28" s="15">
        <f>[24]Dezembro!$H$13</f>
        <v>7.5600000000000005</v>
      </c>
      <c r="K28" s="15">
        <f>[24]Dezembro!$H$14</f>
        <v>27</v>
      </c>
      <c r="L28" s="15">
        <f>[24]Dezembro!$H$15</f>
        <v>13.68</v>
      </c>
      <c r="M28" s="15">
        <f>[24]Dezembro!$H$16</f>
        <v>21.240000000000002</v>
      </c>
      <c r="N28" s="15">
        <f>[24]Dezembro!$H$17</f>
        <v>14.04</v>
      </c>
      <c r="O28" s="15">
        <f>[24]Dezembro!$H$18</f>
        <v>22.32</v>
      </c>
      <c r="P28" s="15">
        <f>[24]Dezembro!$H$19</f>
        <v>24.12</v>
      </c>
      <c r="Q28" s="15">
        <f>[24]Dezembro!$H$20</f>
        <v>8.64</v>
      </c>
      <c r="R28" s="15">
        <f>[24]Dezembro!$H$21</f>
        <v>6.84</v>
      </c>
      <c r="S28" s="15">
        <f>[24]Dezembro!$H$22</f>
        <v>13.32</v>
      </c>
      <c r="T28" s="15">
        <f>[24]Dezembro!$H$23</f>
        <v>22.32</v>
      </c>
      <c r="U28" s="15">
        <f>[24]Dezembro!$H$24</f>
        <v>6.48</v>
      </c>
      <c r="V28" s="15">
        <f>[24]Dezembro!$H$25</f>
        <v>0.36000000000000004</v>
      </c>
      <c r="W28" s="15">
        <f>[24]Dezembro!$H$26</f>
        <v>11.879999999999999</v>
      </c>
      <c r="X28" s="15">
        <f>[24]Dezembro!$H$27</f>
        <v>16.559999999999999</v>
      </c>
      <c r="Y28" s="15">
        <f>[24]Dezembro!$H$28</f>
        <v>21.96</v>
      </c>
      <c r="Z28" s="15">
        <f>[24]Dezembro!$H$29</f>
        <v>15.48</v>
      </c>
      <c r="AA28" s="15">
        <f>[24]Dezembro!$H$30</f>
        <v>14.76</v>
      </c>
      <c r="AB28" s="15">
        <f>[24]Dezembro!$H$31</f>
        <v>26.28</v>
      </c>
      <c r="AC28" s="15">
        <f>[24]Dezembro!$H$32</f>
        <v>13.68</v>
      </c>
      <c r="AD28" s="15">
        <f>[24]Dezembro!$H$33</f>
        <v>18.36</v>
      </c>
      <c r="AE28" s="15">
        <f>[24]Dezembro!$H$34</f>
        <v>21.6</v>
      </c>
      <c r="AF28" s="15">
        <f>[24]Dezembro!$H$35</f>
        <v>17.28</v>
      </c>
      <c r="AG28" s="36">
        <f t="shared" si="2"/>
        <v>32.76</v>
      </c>
    </row>
    <row r="29" spans="1:33" ht="17.100000000000001" customHeight="1" x14ac:dyDescent="0.2">
      <c r="A29" s="13" t="s">
        <v>18</v>
      </c>
      <c r="B29" s="15">
        <f>[25]Dezembro!$H$5</f>
        <v>18.36</v>
      </c>
      <c r="C29" s="15">
        <f>[25]Dezembro!$H$6</f>
        <v>15.120000000000001</v>
      </c>
      <c r="D29" s="15">
        <f>[25]Dezembro!$H$7</f>
        <v>13.32</v>
      </c>
      <c r="E29" s="15">
        <f>[25]Dezembro!$H$8</f>
        <v>15.120000000000001</v>
      </c>
      <c r="F29" s="15">
        <f>[25]Dezembro!$H$9</f>
        <v>12.6</v>
      </c>
      <c r="G29" s="15">
        <f>[25]Dezembro!$H$10</f>
        <v>10.44</v>
      </c>
      <c r="H29" s="15">
        <f>[25]Dezembro!$H$11</f>
        <v>10.8</v>
      </c>
      <c r="I29" s="15">
        <f>[25]Dezembro!$H$12</f>
        <v>15.48</v>
      </c>
      <c r="J29" s="15">
        <f>[25]Dezembro!$H$13</f>
        <v>26.64</v>
      </c>
      <c r="K29" s="15">
        <f>[25]Dezembro!$H$14</f>
        <v>28.08</v>
      </c>
      <c r="L29" s="15">
        <f>[25]Dezembro!$H$15</f>
        <v>14.04</v>
      </c>
      <c r="M29" s="15">
        <f>[25]Dezembro!$H$16</f>
        <v>28.08</v>
      </c>
      <c r="N29" s="15">
        <f>[25]Dezembro!$H$17</f>
        <v>21.6</v>
      </c>
      <c r="O29" s="15">
        <f>[25]Dezembro!$H$18</f>
        <v>19.440000000000001</v>
      </c>
      <c r="P29" s="15">
        <f>[25]Dezembro!$H$19</f>
        <v>17.28</v>
      </c>
      <c r="Q29" s="15">
        <f>[25]Dezembro!$H$20</f>
        <v>7.5600000000000005</v>
      </c>
      <c r="R29" s="15">
        <f>[25]Dezembro!$H$21</f>
        <v>24.840000000000003</v>
      </c>
      <c r="S29" s="15">
        <f>[25]Dezembro!$H$22</f>
        <v>24.840000000000003</v>
      </c>
      <c r="T29" s="15">
        <f>[25]Dezembro!$H$23</f>
        <v>15.840000000000002</v>
      </c>
      <c r="U29" s="15">
        <f>[25]Dezembro!$H$24</f>
        <v>11.879999999999999</v>
      </c>
      <c r="V29" s="15">
        <f>[25]Dezembro!$H$25</f>
        <v>15.120000000000001</v>
      </c>
      <c r="W29" s="15">
        <f>[25]Dezembro!$H$26</f>
        <v>22.68</v>
      </c>
      <c r="X29" s="15">
        <f>[25]Dezembro!$H$27</f>
        <v>15.48</v>
      </c>
      <c r="Y29" s="15">
        <f>[25]Dezembro!$H$28</f>
        <v>19.440000000000001</v>
      </c>
      <c r="Z29" s="15">
        <f>[25]Dezembro!$H$29</f>
        <v>12.6</v>
      </c>
      <c r="AA29" s="15">
        <f>[25]Dezembro!$H$30</f>
        <v>12.96</v>
      </c>
      <c r="AB29" s="15">
        <f>[25]Dezembro!$H$31</f>
        <v>18</v>
      </c>
      <c r="AC29" s="15">
        <f>[25]Dezembro!$H$32</f>
        <v>14.4</v>
      </c>
      <c r="AD29" s="15">
        <f>[25]Dezembro!$H$33</f>
        <v>12.24</v>
      </c>
      <c r="AE29" s="15">
        <f>[25]Dezembro!$H$34</f>
        <v>16.2</v>
      </c>
      <c r="AF29" s="15">
        <f>[25]Dezembro!$H$35</f>
        <v>18</v>
      </c>
      <c r="AG29" s="36">
        <f t="shared" si="2"/>
        <v>28.08</v>
      </c>
    </row>
    <row r="30" spans="1:33" ht="17.100000000000001" customHeight="1" x14ac:dyDescent="0.2">
      <c r="A30" s="13" t="s">
        <v>30</v>
      </c>
      <c r="B30" s="15" t="str">
        <f>[26]Dezembro!$H$5</f>
        <v>*</v>
      </c>
      <c r="C30" s="15" t="str">
        <f>[26]Dezembro!$H$6</f>
        <v>*</v>
      </c>
      <c r="D30" s="15" t="str">
        <f>[26]Dezembro!$H$7</f>
        <v>*</v>
      </c>
      <c r="E30" s="15" t="str">
        <f>[26]Dezembro!$H$8</f>
        <v>*</v>
      </c>
      <c r="F30" s="15" t="str">
        <f>[26]Dezembro!$H$9</f>
        <v>*</v>
      </c>
      <c r="G30" s="15" t="str">
        <f>[26]Dezembro!$H$10</f>
        <v>*</v>
      </c>
      <c r="H30" s="15" t="str">
        <f>[26]Dezembro!$H$11</f>
        <v>*</v>
      </c>
      <c r="I30" s="15" t="str">
        <f>[26]Dezembro!$H$12</f>
        <v>*</v>
      </c>
      <c r="J30" s="15" t="str">
        <f>[26]Dezembro!$H$13</f>
        <v>*</v>
      </c>
      <c r="K30" s="15" t="str">
        <f>[26]Dezembro!$H$14</f>
        <v>*</v>
      </c>
      <c r="L30" s="15" t="str">
        <f>[26]Dezembro!$H$15</f>
        <v>*</v>
      </c>
      <c r="M30" s="15" t="str">
        <f>[26]Dezembro!$H$16</f>
        <v>*</v>
      </c>
      <c r="N30" s="15" t="str">
        <f>[26]Dezembro!$H$17</f>
        <v>*</v>
      </c>
      <c r="O30" s="15" t="str">
        <f>[26]Dezembro!$H$18</f>
        <v>*</v>
      </c>
      <c r="P30" s="15" t="str">
        <f>[26]Dezembro!$H$19</f>
        <v>*</v>
      </c>
      <c r="Q30" s="15" t="str">
        <f>[26]Dezembro!$H$20</f>
        <v>*</v>
      </c>
      <c r="R30" s="15" t="str">
        <f>[26]Dezembro!$H$21</f>
        <v>*</v>
      </c>
      <c r="S30" s="15" t="str">
        <f>[26]Dezembro!$H$22</f>
        <v>*</v>
      </c>
      <c r="T30" s="15" t="str">
        <f>[26]Dezembro!$H$23</f>
        <v>*</v>
      </c>
      <c r="U30" s="15" t="str">
        <f>[26]Dezembro!$H$24</f>
        <v>*</v>
      </c>
      <c r="V30" s="15" t="str">
        <f>[26]Dezembro!$H$25</f>
        <v>*</v>
      </c>
      <c r="W30" s="15" t="str">
        <f>[26]Dezembro!$H$26</f>
        <v>*</v>
      </c>
      <c r="X30" s="15" t="str">
        <f>[26]Dezembro!$H$27</f>
        <v>*</v>
      </c>
      <c r="Y30" s="15" t="str">
        <f>[26]Dezembro!$H$28</f>
        <v>*</v>
      </c>
      <c r="Z30" s="15" t="str">
        <f>[26]Dezembro!$H$29</f>
        <v>*</v>
      </c>
      <c r="AA30" s="15" t="str">
        <f>[26]Dezembro!$H$30</f>
        <v>*</v>
      </c>
      <c r="AB30" s="15" t="str">
        <f>[26]Dezembro!$H$31</f>
        <v>*</v>
      </c>
      <c r="AC30" s="15" t="str">
        <f>[26]Dezembro!$H$32</f>
        <v>*</v>
      </c>
      <c r="AD30" s="15" t="str">
        <f>[26]Dezembro!$H$33</f>
        <v>*</v>
      </c>
      <c r="AE30" s="15" t="str">
        <f>[26]Dezembro!$H$34</f>
        <v>*</v>
      </c>
      <c r="AF30" s="15" t="str">
        <f>[26]Dezembro!$H$35</f>
        <v>*</v>
      </c>
      <c r="AG30" s="36" t="s">
        <v>78</v>
      </c>
    </row>
    <row r="31" spans="1:33" ht="17.100000000000001" customHeight="1" x14ac:dyDescent="0.2">
      <c r="A31" s="13" t="s">
        <v>50</v>
      </c>
      <c r="B31" s="15">
        <f>[27]Dezembro!$H$5</f>
        <v>20.16</v>
      </c>
      <c r="C31" s="15">
        <f>[27]Dezembro!$H$6</f>
        <v>28.8</v>
      </c>
      <c r="D31" s="15">
        <f>[27]Dezembro!$H$7</f>
        <v>32.04</v>
      </c>
      <c r="E31" s="15">
        <f>[27]Dezembro!$H$8</f>
        <v>20.88</v>
      </c>
      <c r="F31" s="15">
        <f>[27]Dezembro!$H$9</f>
        <v>27.36</v>
      </c>
      <c r="G31" s="15">
        <f>[27]Dezembro!$H$10</f>
        <v>37.080000000000005</v>
      </c>
      <c r="H31" s="15">
        <f>[27]Dezembro!$H$11</f>
        <v>15.120000000000001</v>
      </c>
      <c r="I31" s="15">
        <f>[27]Dezembro!$H$12</f>
        <v>17.28</v>
      </c>
      <c r="J31" s="15">
        <f>[27]Dezembro!$H$13</f>
        <v>23.759999999999998</v>
      </c>
      <c r="K31" s="15">
        <f>[27]Dezembro!$H$14</f>
        <v>17.28</v>
      </c>
      <c r="L31" s="15">
        <f>[27]Dezembro!$H$15</f>
        <v>19.8</v>
      </c>
      <c r="M31" s="15">
        <f>[27]Dezembro!$H$16</f>
        <v>35.64</v>
      </c>
      <c r="N31" s="15">
        <f>[27]Dezembro!$H$17</f>
        <v>30.96</v>
      </c>
      <c r="O31" s="15">
        <f>[27]Dezembro!$H$18</f>
        <v>30.6</v>
      </c>
      <c r="P31" s="15">
        <f>[27]Dezembro!$H$19</f>
        <v>19.440000000000001</v>
      </c>
      <c r="Q31" s="15">
        <f>[27]Dezembro!$H$20</f>
        <v>20.16</v>
      </c>
      <c r="R31" s="15">
        <f>[27]Dezembro!$H$21</f>
        <v>23.759999999999998</v>
      </c>
      <c r="S31" s="15">
        <f>[27]Dezembro!$H$22</f>
        <v>29.880000000000003</v>
      </c>
      <c r="T31" s="15">
        <f>[27]Dezembro!$H$23</f>
        <v>22.68</v>
      </c>
      <c r="U31" s="15">
        <f>[27]Dezembro!$H$24</f>
        <v>27.36</v>
      </c>
      <c r="V31" s="15">
        <f>[27]Dezembro!$H$25</f>
        <v>20.52</v>
      </c>
      <c r="W31" s="15">
        <f>[27]Dezembro!$H$26</f>
        <v>21.240000000000002</v>
      </c>
      <c r="X31" s="15">
        <f>[27]Dezembro!$H$27</f>
        <v>23.759999999999998</v>
      </c>
      <c r="Y31" s="15">
        <f>[27]Dezembro!$H$28</f>
        <v>20.52</v>
      </c>
      <c r="Z31" s="15">
        <f>[27]Dezembro!$H$29</f>
        <v>20.16</v>
      </c>
      <c r="AA31" s="15">
        <f>[27]Dezembro!$H$30</f>
        <v>23.400000000000002</v>
      </c>
      <c r="AB31" s="15">
        <f>[27]Dezembro!$H$31</f>
        <v>21.240000000000002</v>
      </c>
      <c r="AC31" s="15">
        <f>[27]Dezembro!$H$32</f>
        <v>21.96</v>
      </c>
      <c r="AD31" s="15">
        <f>[27]Dezembro!$H$33</f>
        <v>24.12</v>
      </c>
      <c r="AE31" s="15">
        <f>[27]Dezembro!$H$34</f>
        <v>24.48</v>
      </c>
      <c r="AF31" s="15">
        <f>[27]Dezembro!$H$35</f>
        <v>24.12</v>
      </c>
      <c r="AG31" s="36">
        <f>MAX(B31:AF31)</f>
        <v>37.080000000000005</v>
      </c>
    </row>
    <row r="32" spans="1:33" ht="17.100000000000001" customHeight="1" x14ac:dyDescent="0.2">
      <c r="A32" s="13" t="s">
        <v>19</v>
      </c>
      <c r="B32" s="15">
        <f>[28]Dezembro!$H$5</f>
        <v>8.64</v>
      </c>
      <c r="C32" s="15">
        <f>[28]Dezembro!$H$6</f>
        <v>12.6</v>
      </c>
      <c r="D32" s="15">
        <f>[28]Dezembro!$H$7</f>
        <v>9</v>
      </c>
      <c r="E32" s="15">
        <f>[28]Dezembro!$H$8</f>
        <v>27.720000000000002</v>
      </c>
      <c r="F32" s="15">
        <f>[28]Dezembro!$H$9</f>
        <v>14.4</v>
      </c>
      <c r="G32" s="15">
        <f>[28]Dezembro!$H$10</f>
        <v>6.84</v>
      </c>
      <c r="H32" s="15">
        <f>[28]Dezembro!$H$11</f>
        <v>7.2</v>
      </c>
      <c r="I32" s="15">
        <f>[28]Dezembro!$H$12</f>
        <v>4.6800000000000006</v>
      </c>
      <c r="J32" s="15">
        <f>[28]Dezembro!$H$13</f>
        <v>10.8</v>
      </c>
      <c r="K32" s="15">
        <f>[28]Dezembro!$H$14</f>
        <v>12.24</v>
      </c>
      <c r="L32" s="15">
        <f>[28]Dezembro!$H$15</f>
        <v>2.8800000000000003</v>
      </c>
      <c r="M32" s="15">
        <f>[28]Dezembro!$H$16</f>
        <v>19.8</v>
      </c>
      <c r="N32" s="15">
        <f>[28]Dezembro!$H$17</f>
        <v>15.48</v>
      </c>
      <c r="O32" s="15">
        <f>[28]Dezembro!$H$18</f>
        <v>3.9600000000000004</v>
      </c>
      <c r="P32" s="15">
        <f>[28]Dezembro!$H$19</f>
        <v>3.24</v>
      </c>
      <c r="Q32" s="15">
        <f>[28]Dezembro!$H$20</f>
        <v>5.4</v>
      </c>
      <c r="R32" s="15">
        <f>[28]Dezembro!$H$21</f>
        <v>7.5600000000000005</v>
      </c>
      <c r="S32" s="15">
        <f>[28]Dezembro!$H$22</f>
        <v>3.9600000000000004</v>
      </c>
      <c r="T32" s="15">
        <f>[28]Dezembro!$H$23</f>
        <v>0.36000000000000004</v>
      </c>
      <c r="U32" s="15">
        <f>[28]Dezembro!$H$24</f>
        <v>0.36000000000000004</v>
      </c>
      <c r="V32" s="15">
        <f>[28]Dezembro!$H$25</f>
        <v>1.8</v>
      </c>
      <c r="W32" s="15">
        <f>[28]Dezembro!$H$26</f>
        <v>10.08</v>
      </c>
      <c r="X32" s="15">
        <f>[28]Dezembro!$H$27</f>
        <v>23.759999999999998</v>
      </c>
      <c r="Y32" s="15">
        <f>[28]Dezembro!$H$28</f>
        <v>10.8</v>
      </c>
      <c r="Z32" s="15">
        <f>[28]Dezembro!$H$29</f>
        <v>12.6</v>
      </c>
      <c r="AA32" s="15">
        <f>[28]Dezembro!$H$30</f>
        <v>0</v>
      </c>
      <c r="AB32" s="15">
        <f>[28]Dezembro!$H$31</f>
        <v>0</v>
      </c>
      <c r="AC32" s="15">
        <f>[28]Dezembro!$H$32</f>
        <v>12.6</v>
      </c>
      <c r="AD32" s="15">
        <f>[28]Dezembro!$H$33</f>
        <v>9</v>
      </c>
      <c r="AE32" s="15">
        <f>[28]Dezembro!$H$34</f>
        <v>2.52</v>
      </c>
      <c r="AF32" s="15">
        <f>[28]Dezembro!$H$35</f>
        <v>0</v>
      </c>
      <c r="AG32" s="36">
        <f t="shared" si="2"/>
        <v>27.720000000000002</v>
      </c>
    </row>
    <row r="33" spans="1:33" s="5" customFormat="1" ht="17.100000000000001" customHeight="1" thickBot="1" x14ac:dyDescent="0.25">
      <c r="A33" s="64" t="s">
        <v>32</v>
      </c>
      <c r="B33" s="65">
        <f t="shared" ref="B33:AG33" si="3">MAX(B5:B32)</f>
        <v>20.52</v>
      </c>
      <c r="C33" s="65">
        <f t="shared" si="3"/>
        <v>28.8</v>
      </c>
      <c r="D33" s="65">
        <f t="shared" si="3"/>
        <v>32.76</v>
      </c>
      <c r="E33" s="65">
        <f t="shared" si="3"/>
        <v>37.440000000000005</v>
      </c>
      <c r="F33" s="65">
        <f t="shared" si="3"/>
        <v>33.480000000000004</v>
      </c>
      <c r="G33" s="65">
        <f t="shared" si="3"/>
        <v>37.080000000000005</v>
      </c>
      <c r="H33" s="65">
        <f t="shared" si="3"/>
        <v>19.8</v>
      </c>
      <c r="I33" s="65">
        <f t="shared" si="3"/>
        <v>22.68</v>
      </c>
      <c r="J33" s="65">
        <f t="shared" si="3"/>
        <v>26.64</v>
      </c>
      <c r="K33" s="65">
        <f t="shared" si="3"/>
        <v>31.319999999999997</v>
      </c>
      <c r="L33" s="65">
        <f t="shared" si="3"/>
        <v>27</v>
      </c>
      <c r="M33" s="65">
        <f t="shared" si="3"/>
        <v>35.64</v>
      </c>
      <c r="N33" s="65">
        <f t="shared" si="3"/>
        <v>41.4</v>
      </c>
      <c r="O33" s="65">
        <f t="shared" si="3"/>
        <v>30.6</v>
      </c>
      <c r="P33" s="65">
        <f t="shared" si="3"/>
        <v>33.840000000000003</v>
      </c>
      <c r="Q33" s="65">
        <f t="shared" si="3"/>
        <v>23.400000000000002</v>
      </c>
      <c r="R33" s="65">
        <f t="shared" si="3"/>
        <v>25.56</v>
      </c>
      <c r="S33" s="65">
        <f t="shared" si="3"/>
        <v>29.880000000000003</v>
      </c>
      <c r="T33" s="65">
        <f t="shared" si="3"/>
        <v>34.200000000000003</v>
      </c>
      <c r="U33" s="65">
        <f t="shared" si="3"/>
        <v>27.36</v>
      </c>
      <c r="V33" s="65">
        <f t="shared" si="3"/>
        <v>20.52</v>
      </c>
      <c r="W33" s="65">
        <f t="shared" si="3"/>
        <v>22.68</v>
      </c>
      <c r="X33" s="65">
        <f t="shared" si="3"/>
        <v>23.759999999999998</v>
      </c>
      <c r="Y33" s="65">
        <f t="shared" si="3"/>
        <v>29.16</v>
      </c>
      <c r="Z33" s="65">
        <f t="shared" si="3"/>
        <v>30.240000000000002</v>
      </c>
      <c r="AA33" s="65">
        <f t="shared" si="3"/>
        <v>30.6</v>
      </c>
      <c r="AB33" s="65">
        <f t="shared" si="3"/>
        <v>26.28</v>
      </c>
      <c r="AC33" s="65">
        <f t="shared" si="3"/>
        <v>28.8</v>
      </c>
      <c r="AD33" s="65">
        <f t="shared" si="3"/>
        <v>34.92</v>
      </c>
      <c r="AE33" s="65">
        <f t="shared" si="3"/>
        <v>25.56</v>
      </c>
      <c r="AF33" s="65">
        <f t="shared" si="3"/>
        <v>31.680000000000003</v>
      </c>
      <c r="AG33" s="66">
        <f t="shared" si="3"/>
        <v>41.4</v>
      </c>
    </row>
    <row r="34" spans="1:33" x14ac:dyDescent="0.2">
      <c r="A34" s="81"/>
      <c r="B34" s="100"/>
      <c r="C34" s="68"/>
      <c r="D34" s="68"/>
      <c r="E34" s="68" t="s">
        <v>64</v>
      </c>
      <c r="F34" s="68"/>
      <c r="G34" s="68"/>
      <c r="H34" s="68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70"/>
    </row>
    <row r="35" spans="1:33" x14ac:dyDescent="0.2">
      <c r="A35" s="71"/>
      <c r="B35" s="104"/>
      <c r="C35" s="72"/>
      <c r="D35" s="72"/>
      <c r="E35" s="72"/>
      <c r="F35" s="72"/>
      <c r="G35" s="72"/>
      <c r="H35" s="72"/>
      <c r="I35" s="112"/>
      <c r="J35" s="112"/>
      <c r="K35" s="72"/>
      <c r="L35" s="72"/>
      <c r="M35" s="72"/>
      <c r="N35" s="72" t="s">
        <v>52</v>
      </c>
      <c r="O35" s="72"/>
      <c r="P35" s="72"/>
      <c r="Q35" s="72"/>
      <c r="R35" s="112"/>
      <c r="S35" s="112"/>
      <c r="T35" s="112"/>
      <c r="U35" s="112"/>
      <c r="V35" s="72"/>
      <c r="W35" s="72"/>
      <c r="X35" s="72" t="s">
        <v>58</v>
      </c>
      <c r="Y35" s="72"/>
      <c r="Z35" s="72"/>
      <c r="AA35" s="72"/>
      <c r="AB35" s="112"/>
      <c r="AC35" s="112"/>
      <c r="AD35" s="112"/>
      <c r="AE35" s="112"/>
      <c r="AF35" s="112"/>
      <c r="AG35" s="73"/>
    </row>
    <row r="36" spans="1:33" ht="13.5" thickBot="1" x14ac:dyDescent="0.25">
      <c r="A36" s="93"/>
      <c r="B36" s="113"/>
      <c r="C36" s="87"/>
      <c r="D36" s="87" t="s">
        <v>65</v>
      </c>
      <c r="E36" s="87"/>
      <c r="F36" s="87"/>
      <c r="G36" s="87"/>
      <c r="H36" s="87"/>
      <c r="I36" s="114"/>
      <c r="J36" s="114"/>
      <c r="K36" s="78"/>
      <c r="L36" s="78"/>
      <c r="M36" s="78"/>
      <c r="N36" s="78" t="s">
        <v>53</v>
      </c>
      <c r="O36" s="78"/>
      <c r="P36" s="78"/>
      <c r="Q36" s="78"/>
      <c r="R36" s="114"/>
      <c r="S36" s="114"/>
      <c r="T36" s="114"/>
      <c r="U36" s="114"/>
      <c r="V36" s="77"/>
      <c r="W36" s="77"/>
      <c r="X36" s="78" t="s">
        <v>59</v>
      </c>
      <c r="Y36" s="78"/>
      <c r="Z36" s="78"/>
      <c r="AA36" s="78"/>
      <c r="AB36" s="114"/>
      <c r="AC36" s="114"/>
      <c r="AD36" s="114"/>
      <c r="AE36" s="114"/>
      <c r="AF36" s="114"/>
      <c r="AG36" s="79"/>
    </row>
    <row r="39" spans="1:33" x14ac:dyDescent="0.2">
      <c r="E39" s="3" t="s">
        <v>51</v>
      </c>
      <c r="N39" s="3" t="s">
        <v>51</v>
      </c>
    </row>
    <row r="40" spans="1:33" x14ac:dyDescent="0.2">
      <c r="G40" s="3" t="s">
        <v>51</v>
      </c>
      <c r="X40" s="3" t="s">
        <v>51</v>
      </c>
    </row>
    <row r="45" spans="1:33" x14ac:dyDescent="0.2">
      <c r="I45" s="3" t="s">
        <v>51</v>
      </c>
    </row>
  </sheetData>
  <sheetProtection password="C6EC" sheet="1" objects="1" scenarios="1"/>
  <mergeCells count="34">
    <mergeCell ref="B2:AG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opLeftCell="A19" zoomScaleNormal="100" workbookViewId="0">
      <selection activeCell="AG42" sqref="AG42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</cols>
  <sheetData>
    <row r="1" spans="1:36" ht="20.100000000000001" customHeight="1" x14ac:dyDescent="0.2">
      <c r="A1" s="145" t="s">
        <v>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6" s="4" customFormat="1" ht="15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36" s="5" customFormat="1" ht="14.25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58" t="s">
        <v>42</v>
      </c>
    </row>
    <row r="4" spans="1:36" s="5" customFormat="1" ht="12.75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58" t="s">
        <v>38</v>
      </c>
    </row>
    <row r="5" spans="1:36" s="5" customFormat="1" ht="13.5" customHeight="1" x14ac:dyDescent="0.2">
      <c r="A5" s="13" t="s">
        <v>46</v>
      </c>
      <c r="B5" s="18" t="str">
        <f>[1]Dezembro!$I$5</f>
        <v>SO</v>
      </c>
      <c r="C5" s="18" t="str">
        <f>[1]Dezembro!$I$6</f>
        <v>NE</v>
      </c>
      <c r="D5" s="18" t="str">
        <f>[1]Dezembro!$I$7</f>
        <v>SE</v>
      </c>
      <c r="E5" s="18" t="str">
        <f>[1]Dezembro!$I$8</f>
        <v>L</v>
      </c>
      <c r="F5" s="18" t="str">
        <f>[1]Dezembro!$I$9</f>
        <v>NE</v>
      </c>
      <c r="G5" s="18" t="str">
        <f>[1]Dezembro!$I$10</f>
        <v>NE</v>
      </c>
      <c r="H5" s="18" t="str">
        <f>[1]Dezembro!$I$11</f>
        <v>L</v>
      </c>
      <c r="I5" s="18" t="str">
        <f>[1]Dezembro!$I$12</f>
        <v>S</v>
      </c>
      <c r="J5" s="18" t="str">
        <f>[1]Dezembro!$I$13</f>
        <v>L</v>
      </c>
      <c r="K5" s="18" t="str">
        <f>[1]Dezembro!$I$14</f>
        <v>O</v>
      </c>
      <c r="L5" s="18" t="str">
        <f>[1]Dezembro!$I$15</f>
        <v>O</v>
      </c>
      <c r="M5" s="18" t="str">
        <f>[1]Dezembro!$I$16</f>
        <v>O</v>
      </c>
      <c r="N5" s="18" t="str">
        <f>[1]Dezembro!$I$17</f>
        <v>SE</v>
      </c>
      <c r="O5" s="18" t="str">
        <f>[1]Dezembro!$I$18</f>
        <v>L</v>
      </c>
      <c r="P5" s="18" t="str">
        <f>[1]Dezembro!$I$19</f>
        <v>SE</v>
      </c>
      <c r="Q5" s="18" t="str">
        <f>[1]Dezembro!$I$20</f>
        <v>SE</v>
      </c>
      <c r="R5" s="18" t="str">
        <f>[1]Dezembro!$I$21</f>
        <v>SO</v>
      </c>
      <c r="S5" s="18" t="str">
        <f>[1]Dezembro!$I$22</f>
        <v>SE</v>
      </c>
      <c r="T5" s="18" t="str">
        <f>[1]Dezembro!$I$23</f>
        <v>L</v>
      </c>
      <c r="U5" s="18" t="str">
        <f>[1]Dezembro!$I$24</f>
        <v>L</v>
      </c>
      <c r="V5" s="18" t="str">
        <f>[1]Dezembro!$I$25</f>
        <v>SE</v>
      </c>
      <c r="W5" s="18" t="str">
        <f>[1]Dezembro!$I$26</f>
        <v>S</v>
      </c>
      <c r="X5" s="18" t="str">
        <f>[1]Dezembro!$I$27</f>
        <v>SE</v>
      </c>
      <c r="Y5" s="18" t="str">
        <f>[1]Dezembro!$I$28</f>
        <v>L</v>
      </c>
      <c r="Z5" s="18" t="str">
        <f>[1]Dezembro!$I$29</f>
        <v>NO</v>
      </c>
      <c r="AA5" s="18" t="str">
        <f>[1]Dezembro!$I$30</f>
        <v>SO</v>
      </c>
      <c r="AB5" s="18" t="str">
        <f>[1]Dezembro!$I$31</f>
        <v>O</v>
      </c>
      <c r="AC5" s="18" t="str">
        <f>[1]Dezembro!$I$32</f>
        <v>NE</v>
      </c>
      <c r="AD5" s="18" t="str">
        <f>[1]Dezembro!$I$33</f>
        <v>L</v>
      </c>
      <c r="AE5" s="18" t="str">
        <f>[1]Dezembro!$I$34</f>
        <v>L</v>
      </c>
      <c r="AF5" s="18" t="str">
        <f>[1]Dezembro!$I$35</f>
        <v>SE</v>
      </c>
      <c r="AG5" s="42" t="str">
        <f>[1]Dezembro!$I$36</f>
        <v>L</v>
      </c>
      <c r="AJ5" s="5" t="s">
        <v>51</v>
      </c>
    </row>
    <row r="6" spans="1:36" s="1" customFormat="1" ht="12.75" customHeight="1" x14ac:dyDescent="0.2">
      <c r="A6" s="13" t="s">
        <v>0</v>
      </c>
      <c r="B6" s="15" t="str">
        <f>[2]Dezembro!$I$5</f>
        <v>SO</v>
      </c>
      <c r="C6" s="15" t="str">
        <f>[2]Dezembro!$I$6</f>
        <v>SO</v>
      </c>
      <c r="D6" s="15" t="str">
        <f>[2]Dezembro!$I$7</f>
        <v>*</v>
      </c>
      <c r="E6" s="15" t="str">
        <f>[2]Dezembro!$I$8</f>
        <v>*</v>
      </c>
      <c r="F6" s="15" t="str">
        <f>[2]Dezembro!$I$9</f>
        <v>*</v>
      </c>
      <c r="G6" s="15" t="str">
        <f>[2]Dezembro!$I$10</f>
        <v>*</v>
      </c>
      <c r="H6" s="15" t="str">
        <f>[2]Dezembro!$I$11</f>
        <v>*</v>
      </c>
      <c r="I6" s="15" t="str">
        <f>[2]Dezembro!$I$12</f>
        <v>*</v>
      </c>
      <c r="J6" s="15" t="str">
        <f>[2]Dezembro!$I$13</f>
        <v>*</v>
      </c>
      <c r="K6" s="15" t="str">
        <f>[2]Dezembro!$I$14</f>
        <v>*</v>
      </c>
      <c r="L6" s="15" t="str">
        <f>[2]Dezembro!$I$15</f>
        <v>*</v>
      </c>
      <c r="M6" s="15" t="str">
        <f>[2]Dezembro!$I$16</f>
        <v>*</v>
      </c>
      <c r="N6" s="15" t="str">
        <f>[2]Dezembro!$I$17</f>
        <v>*</v>
      </c>
      <c r="O6" s="15" t="str">
        <f>[2]Dezembro!$I$18</f>
        <v>*</v>
      </c>
      <c r="P6" s="15" t="str">
        <f>[2]Dezembro!$I$19</f>
        <v>*</v>
      </c>
      <c r="Q6" s="15" t="str">
        <f>[2]Dezembro!$I$20</f>
        <v>*</v>
      </c>
      <c r="R6" s="15" t="str">
        <f>[2]Dezembro!$I$21</f>
        <v>*</v>
      </c>
      <c r="S6" s="15" t="str">
        <f>[2]Dezembro!$I$22</f>
        <v>*</v>
      </c>
      <c r="T6" s="19" t="str">
        <f>[2]Dezembro!$I$23</f>
        <v>*</v>
      </c>
      <c r="U6" s="19" t="str">
        <f>[2]Dezembro!$I$24</f>
        <v>*</v>
      </c>
      <c r="V6" s="19" t="str">
        <f>[2]Dezembro!$I$25</f>
        <v>*</v>
      </c>
      <c r="W6" s="19" t="str">
        <f>[2]Dezembro!$I$26</f>
        <v>*</v>
      </c>
      <c r="X6" s="19" t="str">
        <f>[2]Dezembro!$I$27</f>
        <v>*</v>
      </c>
      <c r="Y6" s="19" t="str">
        <f>[2]Dezembro!$I$28</f>
        <v>*</v>
      </c>
      <c r="Z6" s="19" t="str">
        <f>[2]Dezembro!$I$29</f>
        <v>*</v>
      </c>
      <c r="AA6" s="19" t="str">
        <f>[2]Dezembro!$I$30</f>
        <v>*</v>
      </c>
      <c r="AB6" s="19" t="str">
        <f>[2]Dezembro!$I$31</f>
        <v>*</v>
      </c>
      <c r="AC6" s="19" t="str">
        <f>[2]Dezembro!$I$32</f>
        <v>*</v>
      </c>
      <c r="AD6" s="19" t="str">
        <f>[2]Dezembro!$I$33</f>
        <v>*</v>
      </c>
      <c r="AE6" s="19" t="str">
        <f>[2]Dezembro!$I$34</f>
        <v>*</v>
      </c>
      <c r="AF6" s="19" t="str">
        <f>[2]Dezembro!$I$35</f>
        <v>*</v>
      </c>
      <c r="AG6" s="42" t="str">
        <f>[2]Dezembro!$I$36</f>
        <v>SO</v>
      </c>
    </row>
    <row r="7" spans="1:36" ht="12.75" customHeight="1" x14ac:dyDescent="0.2">
      <c r="A7" s="13" t="s">
        <v>1</v>
      </c>
      <c r="B7" s="17" t="str">
        <f>[3]Dezembro!$I$5</f>
        <v>SE</v>
      </c>
      <c r="C7" s="17" t="str">
        <f>[3]Dezembro!$I$6</f>
        <v>SE</v>
      </c>
      <c r="D7" s="17" t="str">
        <f>[3]Dezembro!$I$7</f>
        <v>SE</v>
      </c>
      <c r="E7" s="17" t="str">
        <f>[3]Dezembro!$I$8</f>
        <v>N</v>
      </c>
      <c r="F7" s="17" t="str">
        <f>[3]Dezembro!$I$9</f>
        <v>L</v>
      </c>
      <c r="G7" s="17" t="str">
        <f>[3]Dezembro!$I$10</f>
        <v>NO</v>
      </c>
      <c r="H7" s="17" t="str">
        <f>[3]Dezembro!$I$11</f>
        <v>N</v>
      </c>
      <c r="I7" s="17" t="str">
        <f>[3]Dezembro!$I$12</f>
        <v>NO</v>
      </c>
      <c r="J7" s="17" t="str">
        <f>[3]Dezembro!$I$13</f>
        <v>N</v>
      </c>
      <c r="K7" s="17" t="str">
        <f>[3]Dezembro!$I$14</f>
        <v>N</v>
      </c>
      <c r="L7" s="17" t="str">
        <f>[3]Dezembro!$I$15</f>
        <v>N</v>
      </c>
      <c r="M7" s="17" t="str">
        <f>[3]Dezembro!$I$16</f>
        <v>SE</v>
      </c>
      <c r="N7" s="17" t="str">
        <f>[3]Dezembro!$I$17</f>
        <v>N</v>
      </c>
      <c r="O7" s="17" t="str">
        <f>[3]Dezembro!$I$18</f>
        <v>N</v>
      </c>
      <c r="P7" s="17" t="str">
        <f>[3]Dezembro!$I$19</f>
        <v>N</v>
      </c>
      <c r="Q7" s="17" t="str">
        <f>[3]Dezembro!$I$20</f>
        <v>N</v>
      </c>
      <c r="R7" s="17" t="str">
        <f>[3]Dezembro!$I$21</f>
        <v>N</v>
      </c>
      <c r="S7" s="17" t="str">
        <f>[3]Dezembro!$I$22</f>
        <v>N</v>
      </c>
      <c r="T7" s="20" t="str">
        <f>[3]Dezembro!$I$23</f>
        <v>N</v>
      </c>
      <c r="U7" s="20" t="str">
        <f>[3]Dezembro!$I$24</f>
        <v>N</v>
      </c>
      <c r="V7" s="20" t="str">
        <f>[3]Dezembro!$I$25</f>
        <v>N</v>
      </c>
      <c r="W7" s="20" t="str">
        <f>[3]Dezembro!$I$26</f>
        <v>N</v>
      </c>
      <c r="X7" s="20" t="str">
        <f>[3]Dezembro!$I$27</f>
        <v>N</v>
      </c>
      <c r="Y7" s="20" t="str">
        <f>[3]Dezembro!$I$28</f>
        <v>N</v>
      </c>
      <c r="Z7" s="20" t="str">
        <f>[3]Dezembro!$I$29</f>
        <v>N</v>
      </c>
      <c r="AA7" s="20" t="str">
        <f>[3]Dezembro!$I$30</f>
        <v>N</v>
      </c>
      <c r="AB7" s="20" t="str">
        <f>[3]Dezembro!$I$31</f>
        <v>N</v>
      </c>
      <c r="AC7" s="20" t="str">
        <f>[3]Dezembro!$I$32</f>
        <v>N</v>
      </c>
      <c r="AD7" s="20" t="str">
        <f>[3]Dezembro!$I$33</f>
        <v>N</v>
      </c>
      <c r="AE7" s="20" t="str">
        <f>[3]Dezembro!$I$34</f>
        <v>N</v>
      </c>
      <c r="AF7" s="20" t="str">
        <f>[3]Dezembro!$I$35</f>
        <v>N</v>
      </c>
      <c r="AG7" s="42" t="str">
        <f>[3]Dezembro!$I$36</f>
        <v>N</v>
      </c>
    </row>
    <row r="8" spans="1:36" ht="12.75" customHeight="1" x14ac:dyDescent="0.2">
      <c r="A8" s="13" t="s">
        <v>54</v>
      </c>
      <c r="B8" s="17" t="str">
        <f>[4]Dezembro!$I$5</f>
        <v>L</v>
      </c>
      <c r="C8" s="17" t="str">
        <f>[4]Dezembro!$I$6</f>
        <v>N</v>
      </c>
      <c r="D8" s="17" t="str">
        <f>[4]Dezembro!$I$7</f>
        <v>SE</v>
      </c>
      <c r="E8" s="17" t="str">
        <f>[4]Dezembro!$I$8</f>
        <v>N</v>
      </c>
      <c r="F8" s="17" t="str">
        <f>[4]Dezembro!$I$9</f>
        <v>SO</v>
      </c>
      <c r="G8" s="17" t="str">
        <f>[4]Dezembro!$I$10</f>
        <v>O</v>
      </c>
      <c r="H8" s="17" t="str">
        <f>[4]Dezembro!$I$11</f>
        <v>O</v>
      </c>
      <c r="I8" s="17" t="str">
        <f>[4]Dezembro!$I$12</f>
        <v>NE</v>
      </c>
      <c r="J8" s="17" t="str">
        <f>[4]Dezembro!$I$13</f>
        <v>NO</v>
      </c>
      <c r="K8" s="17" t="str">
        <f>[4]Dezembro!$I$14</f>
        <v>NO</v>
      </c>
      <c r="L8" s="17" t="str">
        <f>[4]Dezembro!$I$15</f>
        <v>N</v>
      </c>
      <c r="M8" s="17" t="str">
        <f>[4]Dezembro!$I$16</f>
        <v>N</v>
      </c>
      <c r="N8" s="17" t="str">
        <f>[4]Dezembro!$I$17</f>
        <v>N</v>
      </c>
      <c r="O8" s="17" t="str">
        <f>[4]Dezembro!$I$18</f>
        <v>N</v>
      </c>
      <c r="P8" s="17" t="str">
        <f>[4]Dezembro!$I$19</f>
        <v>SO</v>
      </c>
      <c r="Q8" s="17" t="str">
        <f>[4]Dezembro!$I$20</f>
        <v>L</v>
      </c>
      <c r="R8" s="17" t="str">
        <f>[4]Dezembro!$I$21</f>
        <v>N</v>
      </c>
      <c r="S8" s="17" t="str">
        <f>[4]Dezembro!$I$22</f>
        <v>N</v>
      </c>
      <c r="T8" s="20" t="str">
        <f>[4]Dezembro!$I$23</f>
        <v>NE</v>
      </c>
      <c r="U8" s="20" t="str">
        <f>[4]Dezembro!$I$24</f>
        <v>L</v>
      </c>
      <c r="V8" s="20" t="str">
        <f>[4]Dezembro!$I$25</f>
        <v>L</v>
      </c>
      <c r="W8" s="20" t="str">
        <f>[4]Dezembro!$I$26</f>
        <v>NE</v>
      </c>
      <c r="X8" s="20" t="str">
        <f>[4]Dezembro!$I$27</f>
        <v>NO</v>
      </c>
      <c r="Y8" s="20" t="str">
        <f>[4]Dezembro!$I$28</f>
        <v>N</v>
      </c>
      <c r="Z8" s="20" t="str">
        <f>[4]Dezembro!$I$29</f>
        <v>O</v>
      </c>
      <c r="AA8" s="20" t="str">
        <f>[4]Dezembro!$I$30</f>
        <v>L</v>
      </c>
      <c r="AB8" s="20" t="str">
        <f>[4]Dezembro!$I$31</f>
        <v>*</v>
      </c>
      <c r="AC8" s="20" t="str">
        <f>[4]Dezembro!$I$32</f>
        <v>*</v>
      </c>
      <c r="AD8" s="20" t="str">
        <f>[4]Dezembro!$I$33</f>
        <v>*</v>
      </c>
      <c r="AE8" s="20" t="str">
        <f>[4]Dezembro!$I$34</f>
        <v>*</v>
      </c>
      <c r="AF8" s="20" t="str">
        <f>[4]Dezembro!$I$35</f>
        <v>*</v>
      </c>
      <c r="AG8" s="42" t="str">
        <f>[4]Dezembro!$I$36</f>
        <v>N</v>
      </c>
    </row>
    <row r="9" spans="1:36" ht="12" customHeight="1" x14ac:dyDescent="0.2">
      <c r="A9" s="13" t="s">
        <v>47</v>
      </c>
      <c r="B9" s="21" t="str">
        <f>[5]Dezembro!$I$5</f>
        <v>N</v>
      </c>
      <c r="C9" s="21" t="str">
        <f>[5]Dezembro!$I$6</f>
        <v>NE</v>
      </c>
      <c r="D9" s="21" t="str">
        <f>[5]Dezembro!$I$7</f>
        <v>NE</v>
      </c>
      <c r="E9" s="21" t="str">
        <f>[5]Dezembro!$I$8</f>
        <v>NE</v>
      </c>
      <c r="F9" s="21" t="str">
        <f>[5]Dezembro!$I$9</f>
        <v>NE</v>
      </c>
      <c r="G9" s="21" t="str">
        <f>[5]Dezembro!$I$10</f>
        <v>NE</v>
      </c>
      <c r="H9" s="21" t="str">
        <f>[5]Dezembro!$I$11</f>
        <v>NE</v>
      </c>
      <c r="I9" s="21" t="str">
        <f>[5]Dezembro!$I$12</f>
        <v>N</v>
      </c>
      <c r="J9" s="21" t="str">
        <f>[5]Dezembro!$I$13</f>
        <v>N</v>
      </c>
      <c r="K9" s="21" t="str">
        <f>[5]Dezembro!$I$14</f>
        <v>N</v>
      </c>
      <c r="L9" s="21" t="str">
        <f>[5]Dezembro!$I$15</f>
        <v>N</v>
      </c>
      <c r="M9" s="21" t="str">
        <f>[5]Dezembro!$I$16</f>
        <v>N</v>
      </c>
      <c r="N9" s="21" t="str">
        <f>[5]Dezembro!$I$17</f>
        <v>N</v>
      </c>
      <c r="O9" s="21" t="str">
        <f>[5]Dezembro!$I$18</f>
        <v>N</v>
      </c>
      <c r="P9" s="21" t="str">
        <f>[5]Dezembro!$I$19</f>
        <v>N</v>
      </c>
      <c r="Q9" s="21" t="str">
        <f>[5]Dezembro!$I$20</f>
        <v>N</v>
      </c>
      <c r="R9" s="21" t="str">
        <f>[5]Dezembro!$I$21</f>
        <v>N</v>
      </c>
      <c r="S9" s="21" t="str">
        <f>[5]Dezembro!$I$22</f>
        <v>N</v>
      </c>
      <c r="T9" s="20" t="str">
        <f>[5]Dezembro!$I$23</f>
        <v>N</v>
      </c>
      <c r="U9" s="20" t="str">
        <f>[5]Dezembro!$I$24</f>
        <v>N</v>
      </c>
      <c r="V9" s="20" t="str">
        <f>[5]Dezembro!$I$25</f>
        <v>N</v>
      </c>
      <c r="W9" s="20" t="str">
        <f>[5]Dezembro!$I$26</f>
        <v>N</v>
      </c>
      <c r="X9" s="20" t="str">
        <f>[5]Dezembro!$I$27</f>
        <v>N</v>
      </c>
      <c r="Y9" s="20" t="str">
        <f>[5]Dezembro!$I$28</f>
        <v>N</v>
      </c>
      <c r="Z9" s="20" t="str">
        <f>[5]Dezembro!$I$29</f>
        <v>N</v>
      </c>
      <c r="AA9" s="20" t="str">
        <f>[5]Dezembro!$I$30</f>
        <v>N</v>
      </c>
      <c r="AB9" s="20" t="str">
        <f>[5]Dezembro!$I$31</f>
        <v>N</v>
      </c>
      <c r="AC9" s="20" t="str">
        <f>[5]Dezembro!$I$32</f>
        <v>N</v>
      </c>
      <c r="AD9" s="20" t="str">
        <f>[5]Dezembro!$I$33</f>
        <v>N</v>
      </c>
      <c r="AE9" s="20" t="str">
        <f>[5]Dezembro!$I$34</f>
        <v>N</v>
      </c>
      <c r="AF9" s="20" t="str">
        <f>[5]Dezembro!$I$35</f>
        <v>N</v>
      </c>
      <c r="AG9" s="42" t="str">
        <f>[5]Dezembro!$I$36</f>
        <v>N</v>
      </c>
    </row>
    <row r="10" spans="1:36" ht="13.5" customHeight="1" x14ac:dyDescent="0.2">
      <c r="A10" s="13" t="s">
        <v>2</v>
      </c>
      <c r="B10" s="15" t="str">
        <f>[6]Dezembro!$I$5</f>
        <v>L</v>
      </c>
      <c r="C10" s="15" t="str">
        <f>[6]Dezembro!$I$6</f>
        <v>N</v>
      </c>
      <c r="D10" s="15" t="str">
        <f>[6]Dezembro!$I$7</f>
        <v>N</v>
      </c>
      <c r="E10" s="15" t="str">
        <f>[6]Dezembro!$I$8</f>
        <v>N</v>
      </c>
      <c r="F10" s="15" t="str">
        <f>[6]Dezembro!$I$9</f>
        <v>N</v>
      </c>
      <c r="G10" s="15" t="str">
        <f>[6]Dezembro!$I$10</f>
        <v>N</v>
      </c>
      <c r="H10" s="15" t="str">
        <f>[6]Dezembro!$I$11</f>
        <v>N</v>
      </c>
      <c r="I10" s="15" t="str">
        <f>[6]Dezembro!$I$12</f>
        <v>N</v>
      </c>
      <c r="J10" s="15" t="str">
        <f>[6]Dezembro!$I$13</f>
        <v>N</v>
      </c>
      <c r="K10" s="15" t="str">
        <f>[6]Dezembro!$I$14</f>
        <v>N</v>
      </c>
      <c r="L10" s="15" t="str">
        <f>[6]Dezembro!$I$15</f>
        <v>N</v>
      </c>
      <c r="M10" s="15" t="str">
        <f>[6]Dezembro!$I$16</f>
        <v>L</v>
      </c>
      <c r="N10" s="15" t="str">
        <f>[6]Dezembro!$I$17</f>
        <v>N</v>
      </c>
      <c r="O10" s="15" t="str">
        <f>[6]Dezembro!$I$18</f>
        <v>N</v>
      </c>
      <c r="P10" s="15" t="str">
        <f>[6]Dezembro!$I$19</f>
        <v>N</v>
      </c>
      <c r="Q10" s="15" t="str">
        <f>[6]Dezembro!$I$20</f>
        <v>L</v>
      </c>
      <c r="R10" s="15" t="str">
        <f>[6]Dezembro!$I$21</f>
        <v>N</v>
      </c>
      <c r="S10" s="15" t="str">
        <f>[6]Dezembro!$I$22</f>
        <v>NE</v>
      </c>
      <c r="T10" s="19" t="str">
        <f>[6]Dezembro!$I$23</f>
        <v>N</v>
      </c>
      <c r="U10" s="19" t="str">
        <f>[6]Dezembro!$I$24</f>
        <v>N</v>
      </c>
      <c r="V10" s="15" t="str">
        <f>[6]Dezembro!$I$25</f>
        <v>L</v>
      </c>
      <c r="W10" s="19" t="str">
        <f>[6]Dezembro!$I$26</f>
        <v>N</v>
      </c>
      <c r="X10" s="19" t="str">
        <f>[6]Dezembro!$I$27</f>
        <v>N</v>
      </c>
      <c r="Y10" s="19" t="str">
        <f>[6]Dezembro!$I$28</f>
        <v>N</v>
      </c>
      <c r="Z10" s="19" t="str">
        <f>[6]Dezembro!$I$29</f>
        <v>N</v>
      </c>
      <c r="AA10" s="19" t="str">
        <f>[6]Dezembro!$I$30</f>
        <v>N</v>
      </c>
      <c r="AB10" s="19" t="str">
        <f>[6]Dezembro!$I$31</f>
        <v>N</v>
      </c>
      <c r="AC10" s="19" t="str">
        <f>[6]Dezembro!$I$32</f>
        <v>N</v>
      </c>
      <c r="AD10" s="19" t="str">
        <f>[6]Dezembro!$I$33</f>
        <v>N</v>
      </c>
      <c r="AE10" s="19" t="str">
        <f>[6]Dezembro!$I$34</f>
        <v>N</v>
      </c>
      <c r="AF10" s="19" t="str">
        <f>[6]Dezembro!$I$35</f>
        <v>N</v>
      </c>
      <c r="AG10" s="42" t="s">
        <v>57</v>
      </c>
    </row>
    <row r="11" spans="1:36" ht="12.75" customHeight="1" x14ac:dyDescent="0.2">
      <c r="A11" s="13" t="s">
        <v>3</v>
      </c>
      <c r="B11" s="16" t="str">
        <f>[7]Dezembro!$I$5</f>
        <v>L</v>
      </c>
      <c r="C11" s="16" t="str">
        <f>[7]Dezembro!$I$6</f>
        <v>O</v>
      </c>
      <c r="D11" s="16" t="str">
        <f>[7]Dezembro!$I$7</f>
        <v>L</v>
      </c>
      <c r="E11" s="16" t="str">
        <f>[7]Dezembro!$I$8</f>
        <v>L</v>
      </c>
      <c r="F11" s="16" t="str">
        <f>[7]Dezembro!$I$9</f>
        <v>O</v>
      </c>
      <c r="G11" s="16" t="str">
        <f>[7]Dezembro!$I$10</f>
        <v>O</v>
      </c>
      <c r="H11" s="16" t="str">
        <f>[7]Dezembro!$I$11</f>
        <v>NO</v>
      </c>
      <c r="I11" s="16" t="str">
        <f>[7]Dezembro!$I$12</f>
        <v>SO</v>
      </c>
      <c r="J11" s="16" t="str">
        <f>[7]Dezembro!$I$13</f>
        <v>NO</v>
      </c>
      <c r="K11" s="16" t="str">
        <f>[7]Dezembro!$I$14</f>
        <v>O</v>
      </c>
      <c r="L11" s="16" t="str">
        <f>[7]Dezembro!$I$15</f>
        <v>N</v>
      </c>
      <c r="M11" s="16" t="str">
        <f>[7]Dezembro!$I$16</f>
        <v>S</v>
      </c>
      <c r="N11" s="16" t="str">
        <f>[7]Dezembro!$I$17</f>
        <v>SE</v>
      </c>
      <c r="O11" s="16" t="str">
        <f>[7]Dezembro!$I$18</f>
        <v>SE</v>
      </c>
      <c r="P11" s="15" t="str">
        <f>[6]Dezembro!$I$19</f>
        <v>N</v>
      </c>
      <c r="Q11" s="16" t="str">
        <f>[7]Dezembro!$I$20</f>
        <v>L</v>
      </c>
      <c r="R11" s="16" t="str">
        <f>[7]Dezembro!$I$21</f>
        <v>SE</v>
      </c>
      <c r="S11" s="16" t="str">
        <f>[7]Dezembro!$I$22</f>
        <v>O</v>
      </c>
      <c r="T11" s="19" t="str">
        <f>[7]Dezembro!$I$23</f>
        <v>O</v>
      </c>
      <c r="U11" s="19" t="str">
        <f>[7]Dezembro!$I$24</f>
        <v>O</v>
      </c>
      <c r="V11" s="19" t="str">
        <f>[7]Dezembro!$I$25</f>
        <v>L</v>
      </c>
      <c r="W11" s="19" t="str">
        <f>[7]Dezembro!$I$26</f>
        <v>N</v>
      </c>
      <c r="X11" s="19" t="str">
        <f>[7]Dezembro!$I$27</f>
        <v>NE</v>
      </c>
      <c r="Y11" s="19" t="str">
        <f>[7]Dezembro!$I$28</f>
        <v>O</v>
      </c>
      <c r="Z11" s="19" t="str">
        <f>[7]Dezembro!$I$29</f>
        <v>O</v>
      </c>
      <c r="AA11" s="19" t="str">
        <f>[7]Dezembro!$I$30</f>
        <v>L</v>
      </c>
      <c r="AB11" s="19" t="str">
        <f>[7]Dezembro!$I$31</f>
        <v>O</v>
      </c>
      <c r="AC11" s="19" t="str">
        <f>[7]Dezembro!$I$32</f>
        <v>L</v>
      </c>
      <c r="AD11" s="19" t="str">
        <f>[7]Dezembro!$I$33</f>
        <v>NO</v>
      </c>
      <c r="AE11" s="19" t="str">
        <f>[7]Dezembro!$I$34</f>
        <v>SE</v>
      </c>
      <c r="AF11" s="19" t="str">
        <f>[7]Dezembro!$I$35</f>
        <v>L</v>
      </c>
      <c r="AG11" s="42" t="str">
        <f>[7]Dezembro!$I$36</f>
        <v>O</v>
      </c>
      <c r="AI11" s="10"/>
    </row>
    <row r="12" spans="1:36" ht="14.25" customHeight="1" x14ac:dyDescent="0.2">
      <c r="A12" s="13" t="s">
        <v>4</v>
      </c>
      <c r="B12" s="16" t="str">
        <f>[8]Dezembro!$I$5</f>
        <v>NO</v>
      </c>
      <c r="C12" s="16" t="str">
        <f>[8]Dezembro!$I$6</f>
        <v>SE</v>
      </c>
      <c r="D12" s="16" t="str">
        <f>[8]Dezembro!$I$7</f>
        <v>O</v>
      </c>
      <c r="E12" s="16" t="str">
        <f>[8]Dezembro!$I$8</f>
        <v>O</v>
      </c>
      <c r="F12" s="16" t="str">
        <f>[8]Dezembro!$I$9</f>
        <v>S</v>
      </c>
      <c r="G12" s="16" t="str">
        <f>[8]Dezembro!$I$10</f>
        <v>SE</v>
      </c>
      <c r="H12" s="16" t="str">
        <f>[8]Dezembro!$I$11</f>
        <v>SE</v>
      </c>
      <c r="I12" s="16" t="str">
        <f>[8]Dezembro!$I$12</f>
        <v>S</v>
      </c>
      <c r="J12" s="16" t="str">
        <f>[8]Dezembro!$I$13</f>
        <v>S</v>
      </c>
      <c r="K12" s="16" t="str">
        <f>[8]Dezembro!$I$14</f>
        <v>S</v>
      </c>
      <c r="L12" s="16" t="str">
        <f>[8]Dezembro!$I$15</f>
        <v>SO</v>
      </c>
      <c r="M12" s="16" t="str">
        <f>[8]Dezembro!$I$16</f>
        <v>O</v>
      </c>
      <c r="N12" s="16" t="str">
        <f>[8]Dezembro!$I$17</f>
        <v>SO</v>
      </c>
      <c r="O12" s="16" t="str">
        <f>[8]Dezembro!$I$18</f>
        <v>SO</v>
      </c>
      <c r="P12" s="16" t="str">
        <f>[8]Dezembro!$I$19</f>
        <v>S</v>
      </c>
      <c r="Q12" s="16" t="str">
        <f>[8]Dezembro!$I$20</f>
        <v>O</v>
      </c>
      <c r="R12" s="16" t="str">
        <f>[8]Dezembro!$I$21</f>
        <v>O</v>
      </c>
      <c r="S12" s="16" t="str">
        <f>[8]Dezembro!$I$22</f>
        <v>O</v>
      </c>
      <c r="T12" s="19" t="str">
        <f>[8]Dezembro!$I$23</f>
        <v>S</v>
      </c>
      <c r="U12" s="19" t="str">
        <f>[8]Dezembro!$I$24</f>
        <v>NO</v>
      </c>
      <c r="V12" s="19" t="str">
        <f>[8]Dezembro!$I$25</f>
        <v>O</v>
      </c>
      <c r="W12" s="19" t="str">
        <f>[8]Dezembro!$I$26</f>
        <v>S</v>
      </c>
      <c r="X12" s="19" t="str">
        <f>[8]Dezembro!$I$27</f>
        <v>S</v>
      </c>
      <c r="Y12" s="19" t="str">
        <f>[8]Dezembro!$I$28</f>
        <v>SO</v>
      </c>
      <c r="Z12" s="19" t="str">
        <f>[8]Dezembro!$I$29</f>
        <v>O</v>
      </c>
      <c r="AA12" s="19" t="str">
        <f>[8]Dezembro!$I$30</f>
        <v>NO</v>
      </c>
      <c r="AB12" s="19" t="str">
        <f>[8]Dezembro!$I$31</f>
        <v>S</v>
      </c>
      <c r="AC12" s="19" t="str">
        <f>[8]Dezembro!$I$32</f>
        <v>N</v>
      </c>
      <c r="AD12" s="19" t="str">
        <f>[8]Dezembro!$I$33</f>
        <v>S</v>
      </c>
      <c r="AE12" s="19" t="str">
        <f>[8]Dezembro!$I$34</f>
        <v>SO</v>
      </c>
      <c r="AF12" s="19" t="str">
        <f>[8]Dezembro!$I$35</f>
        <v>S</v>
      </c>
      <c r="AG12" s="42" t="str">
        <f>[8]Dezembro!$I$36</f>
        <v>S</v>
      </c>
    </row>
    <row r="13" spans="1:36" ht="12.75" customHeight="1" x14ac:dyDescent="0.2">
      <c r="A13" s="13" t="s">
        <v>5</v>
      </c>
      <c r="B13" s="19" t="str">
        <f>[9]Dezembro!$I$5</f>
        <v>NE</v>
      </c>
      <c r="C13" s="19" t="str">
        <f>[9]Dezembro!$I$6</f>
        <v>L</v>
      </c>
      <c r="D13" s="19" t="str">
        <f>[9]Dezembro!$I$7</f>
        <v>L</v>
      </c>
      <c r="E13" s="19" t="str">
        <f>[9]Dezembro!$I$8</f>
        <v>L</v>
      </c>
      <c r="F13" s="19" t="str">
        <f>[9]Dezembro!$I$9</f>
        <v>L</v>
      </c>
      <c r="G13" s="19" t="str">
        <f>[9]Dezembro!$I$10</f>
        <v>SO</v>
      </c>
      <c r="H13" s="19" t="str">
        <f>[9]Dezembro!$I$11</f>
        <v>NO</v>
      </c>
      <c r="I13" s="19" t="str">
        <f>[9]Dezembro!$I$12</f>
        <v>L</v>
      </c>
      <c r="J13" s="19" t="str">
        <f>[9]Dezembro!$I$13</f>
        <v>L</v>
      </c>
      <c r="K13" s="19" t="str">
        <f>[9]Dezembro!$I$14</f>
        <v>NO</v>
      </c>
      <c r="L13" s="19" t="str">
        <f>[9]Dezembro!$I$15</f>
        <v>N</v>
      </c>
      <c r="M13" s="19" t="str">
        <f>[9]Dezembro!$I$16</f>
        <v>N</v>
      </c>
      <c r="N13" s="19" t="str">
        <f>[9]Dezembro!$I$17</f>
        <v>L</v>
      </c>
      <c r="O13" s="19" t="str">
        <f>[9]Dezembro!$I$18</f>
        <v>L</v>
      </c>
      <c r="P13" s="19" t="str">
        <f>[9]Dezembro!$I$19</f>
        <v>L</v>
      </c>
      <c r="Q13" s="19" t="str">
        <f>[9]Dezembro!$I$20</f>
        <v>NE</v>
      </c>
      <c r="R13" s="19" t="str">
        <f>[9]Dezembro!$I$21</f>
        <v>N</v>
      </c>
      <c r="S13" s="19" t="str">
        <f>[9]Dezembro!$I$22</f>
        <v>N</v>
      </c>
      <c r="T13" s="19" t="str">
        <f>[9]Dezembro!$I$23</f>
        <v>NO</v>
      </c>
      <c r="U13" s="19" t="str">
        <f>[9]Dezembro!$I$24</f>
        <v>O</v>
      </c>
      <c r="V13" s="19" t="str">
        <f>[9]Dezembro!$I$25</f>
        <v>N</v>
      </c>
      <c r="W13" s="19" t="str">
        <f>[9]Dezembro!$I$26</f>
        <v>L</v>
      </c>
      <c r="X13" s="19" t="str">
        <f>[9]Dezembro!$I$27</f>
        <v>N</v>
      </c>
      <c r="Y13" s="19" t="str">
        <f>[9]Dezembro!$I$28</f>
        <v>NE</v>
      </c>
      <c r="Z13" s="19" t="str">
        <f>[9]Dezembro!$I$29</f>
        <v>SO</v>
      </c>
      <c r="AA13" s="19" t="str">
        <f>[9]Dezembro!$I$30</f>
        <v>L</v>
      </c>
      <c r="AB13" s="19" t="str">
        <f>[9]Dezembro!$I$31</f>
        <v>L</v>
      </c>
      <c r="AC13" s="19" t="str">
        <f>[9]Dezembro!$I$32</f>
        <v>L</v>
      </c>
      <c r="AD13" s="19" t="str">
        <f>[9]Dezembro!$I$33</f>
        <v>L</v>
      </c>
      <c r="AE13" s="19" t="str">
        <f>[9]Dezembro!$I$34</f>
        <v>L</v>
      </c>
      <c r="AF13" s="19" t="str">
        <f>[9]Dezembro!$I$35</f>
        <v>L</v>
      </c>
      <c r="AG13" s="42" t="str">
        <f>[9]Dezembro!$I$36</f>
        <v>L</v>
      </c>
    </row>
    <row r="14" spans="1:36" ht="14.25" customHeight="1" x14ac:dyDescent="0.2">
      <c r="A14" s="13" t="s">
        <v>49</v>
      </c>
      <c r="B14" s="19" t="str">
        <f>[10]Dezembro!$I$5</f>
        <v>NE</v>
      </c>
      <c r="C14" s="19" t="str">
        <f>[10]Dezembro!$I$6</f>
        <v>NE</v>
      </c>
      <c r="D14" s="19" t="str">
        <f>[10]Dezembro!$I$7</f>
        <v>NE</v>
      </c>
      <c r="E14" s="19" t="str">
        <f>[10]Dezembro!$I$8</f>
        <v>NE</v>
      </c>
      <c r="F14" s="19" t="str">
        <f>[10]Dezembro!$I$9</f>
        <v>NO</v>
      </c>
      <c r="G14" s="19" t="str">
        <f>[10]Dezembro!$I$10</f>
        <v>O</v>
      </c>
      <c r="H14" s="19" t="str">
        <f>[10]Dezembro!$I$11</f>
        <v>NO</v>
      </c>
      <c r="I14" s="19" t="str">
        <f>[10]Dezembro!$I$12</f>
        <v>NE</v>
      </c>
      <c r="J14" s="19" t="str">
        <f>[10]Dezembro!$I$13</f>
        <v>NE</v>
      </c>
      <c r="K14" s="19" t="str">
        <f>[10]Dezembro!$I$14</f>
        <v>NO</v>
      </c>
      <c r="L14" s="19" t="str">
        <f>[10]Dezembro!$I$15</f>
        <v>NE</v>
      </c>
      <c r="M14" s="19" t="str">
        <f>[10]Dezembro!$I$16</f>
        <v>NE</v>
      </c>
      <c r="N14" s="19" t="str">
        <f>[10]Dezembro!$I$17</f>
        <v>NE</v>
      </c>
      <c r="O14" s="19" t="str">
        <f>[10]Dezembro!$I$18</f>
        <v>NE</v>
      </c>
      <c r="P14" s="19" t="str">
        <f>[10]Dezembro!$I$19</f>
        <v>NE</v>
      </c>
      <c r="Q14" s="19" t="str">
        <f>[10]Dezembro!$I$20</f>
        <v>L</v>
      </c>
      <c r="R14" s="19" t="str">
        <f>[10]Dezembro!$I$21</f>
        <v>NE</v>
      </c>
      <c r="S14" s="19" t="str">
        <f>[10]Dezembro!$I$22</f>
        <v>NE</v>
      </c>
      <c r="T14" s="19" t="str">
        <f>[10]Dezembro!$I$23</f>
        <v>NE</v>
      </c>
      <c r="U14" s="19" t="str">
        <f>[10]Dezembro!$I$24</f>
        <v>NE</v>
      </c>
      <c r="V14" s="19" t="str">
        <f>[10]Dezembro!$I$25</f>
        <v>NE</v>
      </c>
      <c r="W14" s="19" t="str">
        <f>[10]Dezembro!$I$26</f>
        <v>N</v>
      </c>
      <c r="X14" s="19" t="str">
        <f>[10]Dezembro!$I$27</f>
        <v>N</v>
      </c>
      <c r="Y14" s="19" t="str">
        <f>[10]Dezembro!$I$28</f>
        <v>NE</v>
      </c>
      <c r="Z14" s="19" t="str">
        <f>[10]Dezembro!$I$29</f>
        <v>NE</v>
      </c>
      <c r="AA14" s="19" t="str">
        <f>[10]Dezembro!$I$30</f>
        <v>SE</v>
      </c>
      <c r="AB14" s="19" t="str">
        <f>[10]Dezembro!$I$31</f>
        <v>NE</v>
      </c>
      <c r="AC14" s="19" t="str">
        <f>[10]Dezembro!$I$32</f>
        <v>NE</v>
      </c>
      <c r="AD14" s="19" t="str">
        <f>[10]Dezembro!$I$33</f>
        <v>N</v>
      </c>
      <c r="AE14" s="19" t="str">
        <f>[10]Dezembro!$I$34</f>
        <v>N</v>
      </c>
      <c r="AF14" s="19" t="str">
        <f>[10]Dezembro!$I$35</f>
        <v>N</v>
      </c>
      <c r="AG14" s="42" t="str">
        <f>[10]Dezembro!$I$36</f>
        <v>NE</v>
      </c>
    </row>
    <row r="15" spans="1:36" ht="12" customHeight="1" x14ac:dyDescent="0.2">
      <c r="A15" s="13" t="s">
        <v>6</v>
      </c>
      <c r="B15" s="19" t="str">
        <f>[11]Dezembro!$I$5</f>
        <v>SE</v>
      </c>
      <c r="C15" s="19" t="str">
        <f>[11]Dezembro!$I$6</f>
        <v>L</v>
      </c>
      <c r="D15" s="19" t="str">
        <f>[11]Dezembro!$I$7</f>
        <v>L</v>
      </c>
      <c r="E15" s="19" t="str">
        <f>[11]Dezembro!$I$8</f>
        <v>SE</v>
      </c>
      <c r="F15" s="19" t="str">
        <f>[11]Dezembro!$I$9</f>
        <v>L</v>
      </c>
      <c r="G15" s="19" t="str">
        <f>[11]Dezembro!$I$10</f>
        <v>O</v>
      </c>
      <c r="H15" s="19" t="str">
        <f>[11]Dezembro!$I$11</f>
        <v>O</v>
      </c>
      <c r="I15" s="19" t="str">
        <f>[11]Dezembro!$I$12</f>
        <v>O</v>
      </c>
      <c r="J15" s="19" t="str">
        <f>[11]Dezembro!$I$13</f>
        <v>SE</v>
      </c>
      <c r="K15" s="19" t="str">
        <f>[11]Dezembro!$I$14</f>
        <v>NE</v>
      </c>
      <c r="L15" s="19" t="str">
        <f>[11]Dezembro!$I$15</f>
        <v>S</v>
      </c>
      <c r="M15" s="19" t="str">
        <f>[11]Dezembro!$I$16</f>
        <v>L</v>
      </c>
      <c r="N15" s="19" t="str">
        <f>[11]Dezembro!$I$17</f>
        <v>S</v>
      </c>
      <c r="O15" s="19" t="str">
        <f>[11]Dezembro!$I$18</f>
        <v>L</v>
      </c>
      <c r="P15" s="19" t="str">
        <f>[11]Dezembro!$I$19</f>
        <v>SE</v>
      </c>
      <c r="Q15" s="19" t="str">
        <f>[11]Dezembro!$I$20</f>
        <v>L</v>
      </c>
      <c r="R15" s="19" t="str">
        <f>[11]Dezembro!$I$21</f>
        <v>L</v>
      </c>
      <c r="S15" s="19" t="str">
        <f>[11]Dezembro!$I$22</f>
        <v>L</v>
      </c>
      <c r="T15" s="19" t="str">
        <f>[11]Dezembro!$I$23</f>
        <v>SE</v>
      </c>
      <c r="U15" s="19" t="str">
        <f>[11]Dezembro!$I$24</f>
        <v>NE</v>
      </c>
      <c r="V15" s="19" t="str">
        <f>[11]Dezembro!$I$25</f>
        <v>SE</v>
      </c>
      <c r="W15" s="19" t="str">
        <f>[11]Dezembro!$I$26</f>
        <v>NO</v>
      </c>
      <c r="X15" s="19" t="str">
        <f>[11]Dezembro!$I$27</f>
        <v>NE</v>
      </c>
      <c r="Y15" s="19" t="str">
        <f>[11]Dezembro!$I$28</f>
        <v>L</v>
      </c>
      <c r="Z15" s="19" t="str">
        <f>[11]Dezembro!$I$29</f>
        <v>SE</v>
      </c>
      <c r="AA15" s="19" t="str">
        <f>[11]Dezembro!$I$30</f>
        <v>S</v>
      </c>
      <c r="AB15" s="19" t="str">
        <f>[11]Dezembro!$I$31</f>
        <v>L</v>
      </c>
      <c r="AC15" s="19" t="str">
        <f>[11]Dezembro!$I$32</f>
        <v>L</v>
      </c>
      <c r="AD15" s="19" t="str">
        <f>[11]Dezembro!$I$33</f>
        <v>NE</v>
      </c>
      <c r="AE15" s="19" t="str">
        <f>[11]Dezembro!$I$34</f>
        <v>NO</v>
      </c>
      <c r="AF15" s="19" t="str">
        <f>[11]Dezembro!$I$35</f>
        <v>NE</v>
      </c>
      <c r="AG15" s="42" t="str">
        <f>[11]Dezembro!$I$36</f>
        <v>L</v>
      </c>
    </row>
    <row r="16" spans="1:36" ht="12.75" customHeight="1" x14ac:dyDescent="0.2">
      <c r="A16" s="13" t="s">
        <v>7</v>
      </c>
      <c r="B16" s="16" t="str">
        <f>[12]Dezembro!$I$5</f>
        <v>NE</v>
      </c>
      <c r="C16" s="16" t="str">
        <f>[12]Dezembro!$I$6</f>
        <v>N</v>
      </c>
      <c r="D16" s="16" t="str">
        <f>[12]Dezembro!$I$7</f>
        <v>N</v>
      </c>
      <c r="E16" s="16" t="str">
        <f>[12]Dezembro!$I$8</f>
        <v>NE</v>
      </c>
      <c r="F16" s="16" t="str">
        <f>[12]Dezembro!$I$9</f>
        <v>NE</v>
      </c>
      <c r="G16" s="16" t="str">
        <f>[12]Dezembro!$I$10</f>
        <v>SO</v>
      </c>
      <c r="H16" s="16" t="str">
        <f>[12]Dezembro!$I$11</f>
        <v>N</v>
      </c>
      <c r="I16" s="16" t="str">
        <f>[12]Dezembro!$I$12</f>
        <v>N</v>
      </c>
      <c r="J16" s="16" t="str">
        <f>[12]Dezembro!$I$13</f>
        <v>N</v>
      </c>
      <c r="K16" s="16" t="str">
        <f>[12]Dezembro!$I$14</f>
        <v>N</v>
      </c>
      <c r="L16" s="16" t="str">
        <f>[12]Dezembro!$I$15</f>
        <v>NE</v>
      </c>
      <c r="M16" s="16" t="str">
        <f>[12]Dezembro!$I$16</f>
        <v>NE</v>
      </c>
      <c r="N16" s="16" t="str">
        <f>[12]Dezembro!$I$17</f>
        <v>NE</v>
      </c>
      <c r="O16" s="16" t="str">
        <f>[12]Dezembro!$I$18</f>
        <v>N</v>
      </c>
      <c r="P16" s="16" t="str">
        <f>[12]Dezembro!$I$19</f>
        <v>S</v>
      </c>
      <c r="Q16" s="16" t="str">
        <f>[12]Dezembro!$I$20</f>
        <v>SE</v>
      </c>
      <c r="R16" s="16" t="str">
        <f>[12]Dezembro!$I$21</f>
        <v>NE</v>
      </c>
      <c r="S16" s="16" t="str">
        <f>[12]Dezembro!$I$22</f>
        <v>N</v>
      </c>
      <c r="T16" s="19" t="str">
        <f>[12]Dezembro!$I$23</f>
        <v>N</v>
      </c>
      <c r="U16" s="19" t="str">
        <f>[12]Dezembro!$I$24</f>
        <v>NE</v>
      </c>
      <c r="V16" s="19" t="str">
        <f>[12]Dezembro!$I$25</f>
        <v>NE</v>
      </c>
      <c r="W16" s="19" t="str">
        <f>[12]Dezembro!$I$26</f>
        <v>N</v>
      </c>
      <c r="X16" s="19" t="str">
        <f>[12]Dezembro!$I$27</f>
        <v>N</v>
      </c>
      <c r="Y16" s="19" t="str">
        <f>[12]Dezembro!$I$28</f>
        <v>NE</v>
      </c>
      <c r="Z16" s="19" t="str">
        <f>[12]Dezembro!$I$29</f>
        <v>N</v>
      </c>
      <c r="AA16" s="19" t="str">
        <f>[12]Dezembro!$I$30</f>
        <v>N</v>
      </c>
      <c r="AB16" s="19" t="str">
        <f>[12]Dezembro!$I$31</f>
        <v>SE</v>
      </c>
      <c r="AC16" s="19" t="str">
        <f>[12]Dezembro!$I$32</f>
        <v>N</v>
      </c>
      <c r="AD16" s="19" t="str">
        <f>[12]Dezembro!$I$33</f>
        <v>N</v>
      </c>
      <c r="AE16" s="19" t="str">
        <f>[12]Dezembro!$I$34</f>
        <v>N</v>
      </c>
      <c r="AF16" s="19" t="str">
        <f>[12]Dezembro!$I$35</f>
        <v>N</v>
      </c>
      <c r="AG16" s="42" t="str">
        <f>[12]Dezembro!$I$36</f>
        <v>N</v>
      </c>
      <c r="AH16" s="26" t="s">
        <v>51</v>
      </c>
    </row>
    <row r="17" spans="1:36" ht="14.25" customHeight="1" x14ac:dyDescent="0.2">
      <c r="A17" s="13" t="s">
        <v>8</v>
      </c>
      <c r="B17" s="16" t="str">
        <f>[13]Dezembro!$I$5</f>
        <v>NE</v>
      </c>
      <c r="C17" s="16" t="str">
        <f>[13]Dezembro!$I$6</f>
        <v>N</v>
      </c>
      <c r="D17" s="16" t="str">
        <f>[13]Dezembro!$I$7</f>
        <v>N</v>
      </c>
      <c r="E17" s="16" t="str">
        <f>[13]Dezembro!$I$8</f>
        <v>NE</v>
      </c>
      <c r="F17" s="16" t="str">
        <f>[13]Dezembro!$I$9</f>
        <v>L</v>
      </c>
      <c r="G17" s="16" t="str">
        <f>[13]Dezembro!$I$10</f>
        <v>O</v>
      </c>
      <c r="H17" s="16" t="str">
        <f>[13]Dezembro!$I$11</f>
        <v>SE</v>
      </c>
      <c r="I17" s="16" t="str">
        <f>[13]Dezembro!$I$12</f>
        <v>NE</v>
      </c>
      <c r="J17" s="16" t="str">
        <f>[13]Dezembro!$I$13</f>
        <v>NE</v>
      </c>
      <c r="K17" s="16" t="str">
        <f>[13]Dezembro!$I$14</f>
        <v>NO</v>
      </c>
      <c r="L17" s="16" t="str">
        <f>[13]Dezembro!$I$15</f>
        <v>N</v>
      </c>
      <c r="M17" s="16" t="str">
        <f>[13]Dezembro!$I$16</f>
        <v>NE</v>
      </c>
      <c r="N17" s="16" t="str">
        <f>[13]Dezembro!$I$17</f>
        <v>N</v>
      </c>
      <c r="O17" s="16" t="str">
        <f>[13]Dezembro!$I$18</f>
        <v>NO</v>
      </c>
      <c r="P17" s="16" t="str">
        <f>[13]Dezembro!$I$19</f>
        <v>SE</v>
      </c>
      <c r="Q17" s="19" t="str">
        <f>[13]Dezembro!$I$20</f>
        <v>SE</v>
      </c>
      <c r="R17" s="19" t="str">
        <f>[13]Dezembro!$I$21</f>
        <v>N</v>
      </c>
      <c r="S17" s="19" t="str">
        <f>[13]Dezembro!$I$22</f>
        <v>NO</v>
      </c>
      <c r="T17" s="19" t="str">
        <f>[13]Dezembro!$I$23</f>
        <v>N</v>
      </c>
      <c r="U17" s="19" t="str">
        <f>[13]Dezembro!$I$24</f>
        <v>NO</v>
      </c>
      <c r="V17" s="19" t="str">
        <f>[13]Dezembro!$I$25</f>
        <v>NE</v>
      </c>
      <c r="W17" s="19" t="str">
        <f>[13]Dezembro!$I$26</f>
        <v>NE</v>
      </c>
      <c r="X17" s="19" t="str">
        <f>[13]Dezembro!$I$27</f>
        <v>NO</v>
      </c>
      <c r="Y17" s="19" t="str">
        <f>[13]Dezembro!$I$28</f>
        <v>N</v>
      </c>
      <c r="Z17" s="19" t="str">
        <f>[13]Dezembro!$I$29</f>
        <v>NO</v>
      </c>
      <c r="AA17" s="19" t="str">
        <f>[13]Dezembro!$I$30</f>
        <v>NO</v>
      </c>
      <c r="AB17" s="19" t="str">
        <f>[13]Dezembro!$I$31</f>
        <v>NO</v>
      </c>
      <c r="AC17" s="19" t="str">
        <f>[13]Dezembro!$I$32</f>
        <v>N</v>
      </c>
      <c r="AD17" s="19" t="str">
        <f>[13]Dezembro!$I$33</f>
        <v>N</v>
      </c>
      <c r="AE17" s="19" t="str">
        <f>[13]Dezembro!$I$34</f>
        <v>N</v>
      </c>
      <c r="AF17" s="19" t="str">
        <f>[13]Dezembro!$I$35</f>
        <v>N</v>
      </c>
      <c r="AG17" s="42" t="str">
        <f>[13]Dezembro!$I$36</f>
        <v>NE</v>
      </c>
    </row>
    <row r="18" spans="1:36" ht="13.5" customHeight="1" x14ac:dyDescent="0.2">
      <c r="A18" s="13" t="s">
        <v>9</v>
      </c>
      <c r="B18" s="16" t="str">
        <f>[14]Dezembro!$I$5</f>
        <v>*</v>
      </c>
      <c r="C18" s="16" t="str">
        <f>[14]Dezembro!$I$6</f>
        <v>*</v>
      </c>
      <c r="D18" s="16" t="str">
        <f>[14]Dezembro!$I$7</f>
        <v>NE</v>
      </c>
      <c r="E18" s="16" t="str">
        <f>[14]Dezembro!$I$8</f>
        <v>N</v>
      </c>
      <c r="F18" s="16" t="str">
        <f>[14]Dezembro!$I$9</f>
        <v>*</v>
      </c>
      <c r="G18" s="16" t="str">
        <f>[14]Dezembro!$I$10</f>
        <v>*</v>
      </c>
      <c r="H18" s="16" t="str">
        <f>[14]Dezembro!$I$11</f>
        <v>*</v>
      </c>
      <c r="I18" s="16" t="str">
        <f>[14]Dezembro!$I$12</f>
        <v>NO</v>
      </c>
      <c r="J18" s="16" t="str">
        <f>[14]Dezembro!$I$13</f>
        <v>NE</v>
      </c>
      <c r="K18" s="16" t="str">
        <f>[14]Dezembro!$I$14</f>
        <v>SO</v>
      </c>
      <c r="L18" s="16" t="str">
        <f>[14]Dezembro!$I$15</f>
        <v>N</v>
      </c>
      <c r="M18" s="16" t="str">
        <f>[14]Dezembro!$I$16</f>
        <v>L</v>
      </c>
      <c r="N18" s="16" t="str">
        <f>[14]Dezembro!$I$17</f>
        <v>NE</v>
      </c>
      <c r="O18" s="16" t="str">
        <f>[14]Dezembro!$I$18</f>
        <v>NE</v>
      </c>
      <c r="P18" s="16" t="str">
        <f>[14]Dezembro!$I$19</f>
        <v>SO</v>
      </c>
      <c r="Q18" s="16" t="str">
        <f>[14]Dezembro!$I$20</f>
        <v>SE</v>
      </c>
      <c r="R18" s="16" t="str">
        <f>[14]Dezembro!$I$21</f>
        <v>L</v>
      </c>
      <c r="S18" s="16" t="str">
        <f>[14]Dezembro!$I$22</f>
        <v>NE</v>
      </c>
      <c r="T18" s="19" t="str">
        <f>[14]Dezembro!$I$23</f>
        <v>N</v>
      </c>
      <c r="U18" s="19" t="str">
        <f>[14]Dezembro!$I$24</f>
        <v>N</v>
      </c>
      <c r="V18" s="19" t="str">
        <f>[14]Dezembro!$I$25</f>
        <v>NE</v>
      </c>
      <c r="W18" s="19" t="str">
        <f>[14]Dezembro!$I$26</f>
        <v>L</v>
      </c>
      <c r="X18" s="19" t="str">
        <f>[14]Dezembro!$I$27</f>
        <v>N</v>
      </c>
      <c r="Y18" s="19" t="str">
        <f>[14]Dezembro!$I$28</f>
        <v>NE</v>
      </c>
      <c r="Z18" s="19" t="str">
        <f>[14]Dezembro!$I$29</f>
        <v>N</v>
      </c>
      <c r="AA18" s="19" t="str">
        <f>[14]Dezembro!$I$30</f>
        <v>NO</v>
      </c>
      <c r="AB18" s="19" t="str">
        <f>[14]Dezembro!$I$31</f>
        <v>NO</v>
      </c>
      <c r="AC18" s="19" t="str">
        <f>[14]Dezembro!$I$32</f>
        <v>N</v>
      </c>
      <c r="AD18" s="19" t="str">
        <f>[14]Dezembro!$I$33</f>
        <v>NE</v>
      </c>
      <c r="AE18" s="19" t="str">
        <f>[14]Dezembro!$I$34</f>
        <v>N</v>
      </c>
      <c r="AF18" s="19" t="str">
        <f>[14]Dezembro!$I$35</f>
        <v>N</v>
      </c>
      <c r="AG18" s="42" t="str">
        <f>[14]Dezembro!$I$36</f>
        <v>N</v>
      </c>
    </row>
    <row r="19" spans="1:36" ht="14.25" customHeight="1" x14ac:dyDescent="0.2">
      <c r="A19" s="13" t="s">
        <v>48</v>
      </c>
      <c r="B19" s="16" t="str">
        <f>[15]Dezembro!$I$5</f>
        <v>SE</v>
      </c>
      <c r="C19" s="16" t="str">
        <f>[15]Dezembro!$I$6</f>
        <v>N</v>
      </c>
      <c r="D19" s="16" t="str">
        <f>[15]Dezembro!$I$7</f>
        <v>L</v>
      </c>
      <c r="E19" s="16" t="str">
        <f>[15]Dezembro!$I$8</f>
        <v>N</v>
      </c>
      <c r="F19" s="16" t="str">
        <f>[15]Dezembro!$I$9</f>
        <v>L</v>
      </c>
      <c r="G19" s="16" t="str">
        <f>[15]Dezembro!$I$10</f>
        <v>SE</v>
      </c>
      <c r="H19" s="16" t="str">
        <f>[15]Dezembro!$I$11</f>
        <v>NE</v>
      </c>
      <c r="I19" s="16" t="str">
        <f>[15]Dezembro!$I$12</f>
        <v>N</v>
      </c>
      <c r="J19" s="16" t="str">
        <f>[15]Dezembro!$I$13</f>
        <v>N</v>
      </c>
      <c r="K19" s="16" t="str">
        <f>[15]Dezembro!$I$14</f>
        <v>N</v>
      </c>
      <c r="L19" s="16" t="str">
        <f>[15]Dezembro!$I$15</f>
        <v>N</v>
      </c>
      <c r="M19" s="16" t="str">
        <f>[15]Dezembro!$I$16</f>
        <v>NE</v>
      </c>
      <c r="N19" s="16" t="str">
        <f>[15]Dezembro!$I$17</f>
        <v>N</v>
      </c>
      <c r="O19" s="16" t="str">
        <f>[15]Dezembro!$I$18</f>
        <v>N</v>
      </c>
      <c r="P19" s="16" t="str">
        <f>[15]Dezembro!$I$19</f>
        <v>N</v>
      </c>
      <c r="Q19" s="16" t="str">
        <f>[15]Dezembro!$I$20</f>
        <v>S</v>
      </c>
      <c r="R19" s="16" t="str">
        <f>[15]Dezembro!$I$21</f>
        <v>N</v>
      </c>
      <c r="S19" s="16" t="str">
        <f>[15]Dezembro!$I$22</f>
        <v>N</v>
      </c>
      <c r="T19" s="19" t="str">
        <f>[15]Dezembro!$I$23</f>
        <v>N</v>
      </c>
      <c r="U19" s="19" t="str">
        <f>[15]Dezembro!$I$24</f>
        <v>N</v>
      </c>
      <c r="V19" s="19" t="str">
        <f>[15]Dezembro!$I$25</f>
        <v>SE</v>
      </c>
      <c r="W19" s="19" t="str">
        <f>[15]Dezembro!$I$26</f>
        <v>N</v>
      </c>
      <c r="X19" s="19" t="str">
        <f>[15]Dezembro!$I$27</f>
        <v>N</v>
      </c>
      <c r="Y19" s="19" t="str">
        <f>[15]Dezembro!$I$28</f>
        <v>N</v>
      </c>
      <c r="Z19" s="19" t="str">
        <f>[15]Dezembro!$I$29</f>
        <v>N</v>
      </c>
      <c r="AA19" s="19" t="str">
        <f>[15]Dezembro!$I$30</f>
        <v>N</v>
      </c>
      <c r="AB19" s="19" t="str">
        <f>[15]Dezembro!$I$31</f>
        <v>N</v>
      </c>
      <c r="AC19" s="19" t="str">
        <f>[15]Dezembro!$I$32</f>
        <v>L</v>
      </c>
      <c r="AD19" s="19" t="str">
        <f>[15]Dezembro!$I$33</f>
        <v>N</v>
      </c>
      <c r="AE19" s="19" t="str">
        <f>[15]Dezembro!$I$34</f>
        <v>N</v>
      </c>
      <c r="AF19" s="19" t="str">
        <f>[15]Dezembro!$I$35</f>
        <v>N</v>
      </c>
      <c r="AG19" s="42" t="str">
        <f>[15]Dezembro!$I$36</f>
        <v>N</v>
      </c>
    </row>
    <row r="20" spans="1:36" ht="12" customHeight="1" x14ac:dyDescent="0.2">
      <c r="A20" s="13" t="s">
        <v>10</v>
      </c>
      <c r="B20" s="15" t="str">
        <f>[16]Dezembro!$I$5</f>
        <v>O</v>
      </c>
      <c r="C20" s="15" t="str">
        <f>[16]Dezembro!$I$6</f>
        <v>S</v>
      </c>
      <c r="D20" s="15" t="str">
        <f>[16]Dezembro!$I$7</f>
        <v>S</v>
      </c>
      <c r="E20" s="15" t="str">
        <f>[16]Dezembro!$I$8</f>
        <v>SO</v>
      </c>
      <c r="F20" s="15" t="str">
        <f>[16]Dezembro!$I$9</f>
        <v>O</v>
      </c>
      <c r="G20" s="15" t="str">
        <f>[16]Dezembro!$I$10</f>
        <v>NE</v>
      </c>
      <c r="H20" s="15" t="str">
        <f>[16]Dezembro!$I$11</f>
        <v>NE</v>
      </c>
      <c r="I20" s="15" t="str">
        <f>[16]Dezembro!$I$12</f>
        <v>O</v>
      </c>
      <c r="J20" s="15" t="str">
        <f>[16]Dezembro!$I$13</f>
        <v>SO</v>
      </c>
      <c r="K20" s="15" t="str">
        <f>[16]Dezembro!$I$14</f>
        <v>S</v>
      </c>
      <c r="L20" s="15" t="str">
        <f>[16]Dezembro!$I$15</f>
        <v>SO</v>
      </c>
      <c r="M20" s="15" t="str">
        <f>[16]Dezembro!$I$16</f>
        <v>NO</v>
      </c>
      <c r="N20" s="15" t="str">
        <f>[16]Dezembro!$I$17</f>
        <v>SO</v>
      </c>
      <c r="O20" s="15" t="str">
        <f>[16]Dezembro!$I$18</f>
        <v>SO</v>
      </c>
      <c r="P20" s="15" t="str">
        <f>[16]Dezembro!$I$19</f>
        <v>SO</v>
      </c>
      <c r="Q20" s="15" t="str">
        <f>[16]Dezembro!$I$20</f>
        <v>NO</v>
      </c>
      <c r="R20" s="15" t="str">
        <f>[16]Dezembro!$I$21</f>
        <v>SO</v>
      </c>
      <c r="S20" s="15" t="str">
        <f>[16]Dezembro!$I$22</f>
        <v>SO</v>
      </c>
      <c r="T20" s="19" t="str">
        <f>[16]Dezembro!$I$23</f>
        <v>SO</v>
      </c>
      <c r="U20" s="19" t="str">
        <f>[16]Dezembro!$I$24</f>
        <v>SO</v>
      </c>
      <c r="V20" s="19" t="str">
        <f>[16]Dezembro!$I$25</f>
        <v>O</v>
      </c>
      <c r="W20" s="19" t="str">
        <f>[16]Dezembro!$I$26</f>
        <v>O</v>
      </c>
      <c r="X20" s="19" t="str">
        <f>[16]Dezembro!$I$27</f>
        <v>SO</v>
      </c>
      <c r="Y20" s="19" t="str">
        <f>[16]Dezembro!$I$28</f>
        <v>SO</v>
      </c>
      <c r="Z20" s="19" t="str">
        <f>[16]Dezembro!$I$29</f>
        <v>SO</v>
      </c>
      <c r="AA20" s="19" t="str">
        <f>[16]Dezembro!$I$30</f>
        <v>SE</v>
      </c>
      <c r="AB20" s="19" t="str">
        <f>[16]Dezembro!$I$31</f>
        <v>SO</v>
      </c>
      <c r="AC20" s="19" t="str">
        <f>[16]Dezembro!$I$32</f>
        <v>SO</v>
      </c>
      <c r="AD20" s="19" t="str">
        <f>[16]Dezembro!$I$33</f>
        <v>O</v>
      </c>
      <c r="AE20" s="19" t="str">
        <f>[16]Dezembro!$I$34</f>
        <v>SO</v>
      </c>
      <c r="AF20" s="19" t="str">
        <f>[16]Dezembro!$I$35</f>
        <v>SO</v>
      </c>
      <c r="AG20" s="42" t="str">
        <f>[16]Dezembro!$I$36</f>
        <v>SO</v>
      </c>
    </row>
    <row r="21" spans="1:36" ht="13.5" customHeight="1" x14ac:dyDescent="0.2">
      <c r="A21" s="13" t="s">
        <v>11</v>
      </c>
      <c r="B21" s="16" t="str">
        <f>[17]Dezembro!$I$5</f>
        <v>SO</v>
      </c>
      <c r="C21" s="16" t="str">
        <f>[17]Dezembro!$I$6</f>
        <v>NE</v>
      </c>
      <c r="D21" s="16" t="str">
        <f>[17]Dezembro!$I$7</f>
        <v>L</v>
      </c>
      <c r="E21" s="16" t="str">
        <f>[17]Dezembro!$I$8</f>
        <v>L</v>
      </c>
      <c r="F21" s="16" t="str">
        <f>[17]Dezembro!$I$9</f>
        <v>SO</v>
      </c>
      <c r="G21" s="16" t="str">
        <f>[17]Dezembro!$I$10</f>
        <v>NE</v>
      </c>
      <c r="H21" s="16" t="str">
        <f>[17]Dezembro!$I$11</f>
        <v>NE</v>
      </c>
      <c r="I21" s="16" t="str">
        <f>[17]Dezembro!$I$12</f>
        <v>L</v>
      </c>
      <c r="J21" s="16" t="str">
        <f>[17]Dezembro!$I$13</f>
        <v>L</v>
      </c>
      <c r="K21" s="16" t="str">
        <f>[17]Dezembro!$I$14</f>
        <v>SO</v>
      </c>
      <c r="L21" s="16" t="str">
        <f>[17]Dezembro!$I$15</f>
        <v>SO</v>
      </c>
      <c r="M21" s="16" t="str">
        <f>[17]Dezembro!$I$16</f>
        <v>SO</v>
      </c>
      <c r="N21" s="16" t="str">
        <f>[17]Dezembro!$I$17</f>
        <v>SO</v>
      </c>
      <c r="O21" s="16" t="str">
        <f>[17]Dezembro!$I$18</f>
        <v>L</v>
      </c>
      <c r="P21" s="16" t="str">
        <f>[17]Dezembro!$I$19</f>
        <v>NE</v>
      </c>
      <c r="Q21" s="16" t="str">
        <f>[17]Dezembro!$I$20</f>
        <v>SO</v>
      </c>
      <c r="R21" s="16" t="str">
        <f>[17]Dezembro!$I$21</f>
        <v>L</v>
      </c>
      <c r="S21" s="16" t="str">
        <f>[17]Dezembro!$I$22</f>
        <v>L</v>
      </c>
      <c r="T21" s="19" t="str">
        <f>[17]Dezembro!$I$23</f>
        <v>L</v>
      </c>
      <c r="U21" s="19" t="str">
        <f>[17]Dezembro!$I$24</f>
        <v>NE</v>
      </c>
      <c r="V21" s="19" t="str">
        <f>[17]Dezembro!$I$25</f>
        <v>SO</v>
      </c>
      <c r="W21" s="19" t="str">
        <f>[17]Dezembro!$I$26</f>
        <v>L</v>
      </c>
      <c r="X21" s="19" t="str">
        <f>[17]Dezembro!$I$27</f>
        <v>L</v>
      </c>
      <c r="Y21" s="19" t="str">
        <f>[17]Dezembro!$I$28</f>
        <v>NE</v>
      </c>
      <c r="Z21" s="19" t="str">
        <f>[17]Dezembro!$I$29</f>
        <v>NE</v>
      </c>
      <c r="AA21" s="19" t="str">
        <f>[17]Dezembro!$I$30</f>
        <v>NE</v>
      </c>
      <c r="AB21" s="19" t="str">
        <f>[17]Dezembro!$I$31</f>
        <v>NE</v>
      </c>
      <c r="AC21" s="19" t="str">
        <f>[17]Dezembro!$I$32</f>
        <v>L</v>
      </c>
      <c r="AD21" s="19" t="str">
        <f>[17]Dezembro!$I$33</f>
        <v>L</v>
      </c>
      <c r="AE21" s="19" t="str">
        <f>[17]Dezembro!$I$34</f>
        <v>L</v>
      </c>
      <c r="AF21" s="19" t="str">
        <f>[17]Dezembro!$I$35</f>
        <v>L</v>
      </c>
      <c r="AG21" s="42" t="str">
        <f>[17]Dezembro!$I$36</f>
        <v>SO</v>
      </c>
    </row>
    <row r="22" spans="1:36" ht="14.25" customHeight="1" x14ac:dyDescent="0.2">
      <c r="A22" s="13" t="s">
        <v>12</v>
      </c>
      <c r="B22" s="16" t="str">
        <f>[18]Dezembro!$I$5</f>
        <v>SO</v>
      </c>
      <c r="C22" s="16" t="str">
        <f>[18]Dezembro!$I$6</f>
        <v>S</v>
      </c>
      <c r="D22" s="16" t="str">
        <f>[18]Dezembro!$I$7</f>
        <v>SE</v>
      </c>
      <c r="E22" s="16" t="str">
        <f>[18]Dezembro!$I$8</f>
        <v>N</v>
      </c>
      <c r="F22" s="16" t="str">
        <f>[18]Dezembro!$I$9</f>
        <v>S</v>
      </c>
      <c r="G22" s="16" t="str">
        <f>[18]Dezembro!$I$10</f>
        <v>O</v>
      </c>
      <c r="H22" s="16" t="str">
        <f>[18]Dezembro!$I$11</f>
        <v>NO</v>
      </c>
      <c r="I22" s="16" t="str">
        <f>[18]Dezembro!$I$12</f>
        <v>N</v>
      </c>
      <c r="J22" s="16" t="str">
        <f>[18]Dezembro!$I$13</f>
        <v>N</v>
      </c>
      <c r="K22" s="16" t="str">
        <f>[18]Dezembro!$I$14</f>
        <v>N</v>
      </c>
      <c r="L22" s="16" t="str">
        <f>[18]Dezembro!$I$15</f>
        <v>N</v>
      </c>
      <c r="M22" s="16" t="str">
        <f>[18]Dezembro!$I$16</f>
        <v>NE</v>
      </c>
      <c r="N22" s="16" t="str">
        <f>[18]Dezembro!$I$17</f>
        <v>N</v>
      </c>
      <c r="O22" s="16" t="str">
        <f>[18]Dezembro!$I$18</f>
        <v>N</v>
      </c>
      <c r="P22" s="16" t="str">
        <f>[18]Dezembro!$I$19</f>
        <v>NE</v>
      </c>
      <c r="Q22" s="16" t="str">
        <f>[18]Dezembro!$I$20</f>
        <v>O</v>
      </c>
      <c r="R22" s="16" t="str">
        <f>[18]Dezembro!$I$21</f>
        <v>N</v>
      </c>
      <c r="S22" s="16" t="str">
        <f>[18]Dezembro!$I$22</f>
        <v>N</v>
      </c>
      <c r="T22" s="16" t="str">
        <f>[18]Dezembro!$I$23</f>
        <v>N</v>
      </c>
      <c r="U22" s="16" t="str">
        <f>[18]Dezembro!$I$24</f>
        <v>N</v>
      </c>
      <c r="V22" s="16" t="str">
        <f>[18]Dezembro!$I$25</f>
        <v>N</v>
      </c>
      <c r="W22" s="16" t="str">
        <f>[18]Dezembro!$I$26</f>
        <v>NE</v>
      </c>
      <c r="X22" s="16" t="str">
        <f>[18]Dezembro!$I$27</f>
        <v>N</v>
      </c>
      <c r="Y22" s="16" t="str">
        <f>[18]Dezembro!$I$28</f>
        <v>N</v>
      </c>
      <c r="Z22" s="16" t="str">
        <f>[18]Dezembro!$I$29</f>
        <v>S</v>
      </c>
      <c r="AA22" s="16" t="str">
        <f>[18]Dezembro!$I$30</f>
        <v>N</v>
      </c>
      <c r="AB22" s="16" t="str">
        <f>[18]Dezembro!$I$31</f>
        <v>N</v>
      </c>
      <c r="AC22" s="16" t="str">
        <f>[18]Dezembro!$I$32</f>
        <v>NO</v>
      </c>
      <c r="AD22" s="16" t="str">
        <f>[18]Dezembro!$I$33</f>
        <v>NE</v>
      </c>
      <c r="AE22" s="16" t="str">
        <f>[18]Dezembro!$I$34</f>
        <v>N</v>
      </c>
      <c r="AF22" s="16" t="str">
        <f>[18]Dezembro!$I$35</f>
        <v>N</v>
      </c>
      <c r="AG22" s="42" t="str">
        <f>[18]Dezembro!$I$36</f>
        <v>N</v>
      </c>
    </row>
    <row r="23" spans="1:36" ht="13.5" customHeight="1" x14ac:dyDescent="0.2">
      <c r="A23" s="13" t="s">
        <v>13</v>
      </c>
      <c r="B23" s="19" t="str">
        <f>[19]Dezembro!$I$5</f>
        <v>*</v>
      </c>
      <c r="C23" s="19" t="str">
        <f>[19]Dezembro!$I$6</f>
        <v>*</v>
      </c>
      <c r="D23" s="19" t="str">
        <f>[19]Dezembro!$I$7</f>
        <v>*</v>
      </c>
      <c r="E23" s="19" t="str">
        <f>[19]Dezembro!$I$8</f>
        <v>*</v>
      </c>
      <c r="F23" s="19" t="str">
        <f>[19]Dezembro!$I$9</f>
        <v>*</v>
      </c>
      <c r="G23" s="19" t="str">
        <f>[19]Dezembro!$I$10</f>
        <v>*</v>
      </c>
      <c r="H23" s="19" t="str">
        <f>[19]Dezembro!$I$11</f>
        <v>*</v>
      </c>
      <c r="I23" s="19" t="str">
        <f>[19]Dezembro!$I$12</f>
        <v>*</v>
      </c>
      <c r="J23" s="19" t="str">
        <f>[19]Dezembro!$I$13</f>
        <v>*</v>
      </c>
      <c r="K23" s="19" t="str">
        <f>[19]Dezembro!$I$14</f>
        <v>*</v>
      </c>
      <c r="L23" s="19" t="str">
        <f>[19]Dezembro!$I$15</f>
        <v>*</v>
      </c>
      <c r="M23" s="19" t="str">
        <f>[19]Dezembro!$I$16</f>
        <v>*</v>
      </c>
      <c r="N23" s="19" t="str">
        <f>[19]Dezembro!$I$17</f>
        <v>*</v>
      </c>
      <c r="O23" s="19" t="str">
        <f>[19]Dezembro!$I$18</f>
        <v>*</v>
      </c>
      <c r="P23" s="19" t="str">
        <f>[19]Dezembro!$I$19</f>
        <v>*</v>
      </c>
      <c r="Q23" s="19" t="str">
        <f>[19]Dezembro!$I$20</f>
        <v>*</v>
      </c>
      <c r="R23" s="19" t="str">
        <f>[19]Dezembro!$I$21</f>
        <v>*</v>
      </c>
      <c r="S23" s="19" t="str">
        <f>[19]Dezembro!$I$22</f>
        <v>*</v>
      </c>
      <c r="T23" s="19" t="str">
        <f>[19]Dezembro!$I$23</f>
        <v>*</v>
      </c>
      <c r="U23" s="19" t="str">
        <f>[19]Dezembro!$I$24</f>
        <v>*</v>
      </c>
      <c r="V23" s="19" t="str">
        <f>[19]Dezembro!$I$25</f>
        <v>*</v>
      </c>
      <c r="W23" s="19" t="str">
        <f>[19]Dezembro!$I$26</f>
        <v>*</v>
      </c>
      <c r="X23" s="19" t="str">
        <f>[19]Dezembro!$I$27</f>
        <v>*</v>
      </c>
      <c r="Y23" s="19" t="str">
        <f>[19]Dezembro!$I$28</f>
        <v>*</v>
      </c>
      <c r="Z23" s="19" t="str">
        <f>[19]Dezembro!$I$29</f>
        <v>*</v>
      </c>
      <c r="AA23" s="19" t="str">
        <f>[19]Dezembro!$I$30</f>
        <v>*</v>
      </c>
      <c r="AB23" s="19" t="str">
        <f>[19]Dezembro!$I$31</f>
        <v>*</v>
      </c>
      <c r="AC23" s="19" t="str">
        <f>[19]Dezembro!$I$32</f>
        <v>*</v>
      </c>
      <c r="AD23" s="19" t="str">
        <f>[19]Dezembro!$I$33</f>
        <v>*</v>
      </c>
      <c r="AE23" s="19" t="str">
        <f>[19]Dezembro!$I$34</f>
        <v>*</v>
      </c>
      <c r="AF23" s="19" t="str">
        <f>[19]Dezembro!$I$35</f>
        <v>*</v>
      </c>
      <c r="AG23" s="42" t="s">
        <v>78</v>
      </c>
    </row>
    <row r="24" spans="1:36" ht="14.25" customHeight="1" x14ac:dyDescent="0.2">
      <c r="A24" s="13" t="s">
        <v>14</v>
      </c>
      <c r="B24" s="16" t="str">
        <f>[20]Dezembro!$I$5</f>
        <v>SE</v>
      </c>
      <c r="C24" s="16" t="str">
        <f>[20]Dezembro!$I$6</f>
        <v>SO</v>
      </c>
      <c r="D24" s="16" t="str">
        <f>[20]Dezembro!$I$7</f>
        <v>N</v>
      </c>
      <c r="E24" s="16" t="str">
        <f>[20]Dezembro!$I$8</f>
        <v>N</v>
      </c>
      <c r="F24" s="16" t="str">
        <f>[20]Dezembro!$I$9</f>
        <v>N</v>
      </c>
      <c r="G24" s="16" t="str">
        <f>[20]Dezembro!$I$10</f>
        <v>O</v>
      </c>
      <c r="H24" s="16" t="str">
        <f>[20]Dezembro!$I$11</f>
        <v>SO</v>
      </c>
      <c r="I24" s="16" t="str">
        <f>[20]Dezembro!$I$12</f>
        <v>NE</v>
      </c>
      <c r="J24" s="16" t="str">
        <f>[20]Dezembro!$I$13</f>
        <v>N</v>
      </c>
      <c r="K24" s="16" t="str">
        <f>[20]Dezembro!$I$14</f>
        <v>S</v>
      </c>
      <c r="L24" s="16" t="str">
        <f>[20]Dezembro!$I$15</f>
        <v>N</v>
      </c>
      <c r="M24" s="16" t="str">
        <f>[20]Dezembro!$I$16</f>
        <v>S</v>
      </c>
      <c r="N24" s="16" t="str">
        <f>[20]Dezembro!$I$17</f>
        <v>N</v>
      </c>
      <c r="O24" s="16" t="str">
        <f>[20]Dezembro!$I$18</f>
        <v>NE</v>
      </c>
      <c r="P24" s="16" t="str">
        <f>[20]Dezembro!$I$19</f>
        <v>N</v>
      </c>
      <c r="Q24" s="16" t="str">
        <f>[20]Dezembro!$I$20</f>
        <v>NE</v>
      </c>
      <c r="R24" s="16" t="str">
        <f>[20]Dezembro!$I$21</f>
        <v>N</v>
      </c>
      <c r="S24" s="16" t="str">
        <f>[20]Dezembro!$I$22</f>
        <v>N</v>
      </c>
      <c r="T24" s="16" t="str">
        <f>[20]Dezembro!$I$23</f>
        <v>N</v>
      </c>
      <c r="U24" s="16" t="str">
        <f>[20]Dezembro!$I$24</f>
        <v>SE</v>
      </c>
      <c r="V24" s="16" t="str">
        <f>[20]Dezembro!$I$25</f>
        <v>L</v>
      </c>
      <c r="W24" s="16" t="str">
        <f>[20]Dezembro!$I$26</f>
        <v>NE</v>
      </c>
      <c r="X24" s="16" t="str">
        <f>[20]Dezembro!$I$27</f>
        <v>NE</v>
      </c>
      <c r="Y24" s="16" t="str">
        <f>[20]Dezembro!$I$28</f>
        <v>NE</v>
      </c>
      <c r="Z24" s="16" t="str">
        <f>[20]Dezembro!$I$29</f>
        <v>SO</v>
      </c>
      <c r="AA24" s="16" t="str">
        <f>[20]Dezembro!$I$30</f>
        <v>SE</v>
      </c>
      <c r="AB24" s="16" t="str">
        <f>[20]Dezembro!$I$31</f>
        <v>NO</v>
      </c>
      <c r="AC24" s="16" t="str">
        <f>[20]Dezembro!$I$32</f>
        <v>NE</v>
      </c>
      <c r="AD24" s="16" t="str">
        <f>[20]Dezembro!$I$33</f>
        <v>N</v>
      </c>
      <c r="AE24" s="16" t="str">
        <f>[20]Dezembro!$I$34</f>
        <v>NE</v>
      </c>
      <c r="AF24" s="16" t="str">
        <f>[20]Dezembro!$I$35</f>
        <v>S</v>
      </c>
      <c r="AG24" s="42" t="str">
        <f>[20]Dezembro!$I$36</f>
        <v>N</v>
      </c>
    </row>
    <row r="25" spans="1:36" ht="13.5" customHeight="1" x14ac:dyDescent="0.2">
      <c r="A25" s="13" t="s">
        <v>15</v>
      </c>
      <c r="B25" s="16" t="str">
        <f>[21]Dezembro!$I$5</f>
        <v>NO</v>
      </c>
      <c r="C25" s="16" t="str">
        <f>[21]Dezembro!$I$6</f>
        <v>NO</v>
      </c>
      <c r="D25" s="16" t="str">
        <f>[21]Dezembro!$I$7</f>
        <v>NO</v>
      </c>
      <c r="E25" s="16" t="str">
        <f>[21]Dezembro!$I$8</f>
        <v>NO</v>
      </c>
      <c r="F25" s="16" t="str">
        <f>[21]Dezembro!$I$9</f>
        <v>NO</v>
      </c>
      <c r="G25" s="16" t="str">
        <f>[21]Dezembro!$I$10</f>
        <v>SO</v>
      </c>
      <c r="H25" s="16" t="str">
        <f>[21]Dezembro!$I$11</f>
        <v>SO</v>
      </c>
      <c r="I25" s="16" t="str">
        <f>[21]Dezembro!$I$12</f>
        <v>O</v>
      </c>
      <c r="J25" s="16" t="str">
        <f>[21]Dezembro!$I$13</f>
        <v>O</v>
      </c>
      <c r="K25" s="16" t="str">
        <f>[21]Dezembro!$I$14</f>
        <v>O</v>
      </c>
      <c r="L25" s="16" t="str">
        <f>[21]Dezembro!$I$15</f>
        <v>O</v>
      </c>
      <c r="M25" s="16" t="str">
        <f>[21]Dezembro!$I$16</f>
        <v>NO</v>
      </c>
      <c r="N25" s="16" t="str">
        <f>[21]Dezembro!$I$17</f>
        <v>NO</v>
      </c>
      <c r="O25" s="16" t="str">
        <f>[21]Dezembro!$I$18</f>
        <v>O</v>
      </c>
      <c r="P25" s="16" t="str">
        <f>[21]Dezembro!$I$19</f>
        <v>O</v>
      </c>
      <c r="Q25" s="16" t="str">
        <f>[21]Dezembro!$I$20</f>
        <v>O</v>
      </c>
      <c r="R25" s="16" t="str">
        <f>[21]Dezembro!$I$21</f>
        <v>NO</v>
      </c>
      <c r="S25" s="16" t="str">
        <f>[21]Dezembro!$I$22</f>
        <v>O</v>
      </c>
      <c r="T25" s="16" t="str">
        <f>[21]Dezembro!$I$23</f>
        <v>O</v>
      </c>
      <c r="U25" s="16" t="str">
        <f>[21]Dezembro!$I$24</f>
        <v>O</v>
      </c>
      <c r="V25" s="16" t="str">
        <f>[21]Dezembro!$I$25</f>
        <v>NO</v>
      </c>
      <c r="W25" s="16" t="str">
        <f>[21]Dezembro!$I$26</f>
        <v>NO</v>
      </c>
      <c r="X25" s="16" t="str">
        <f>[21]Dezembro!$I$27</f>
        <v>O</v>
      </c>
      <c r="Y25" s="16" t="str">
        <f>[21]Dezembro!$I$28</f>
        <v>O</v>
      </c>
      <c r="Z25" s="16" t="str">
        <f>[21]Dezembro!$I$29</f>
        <v>O</v>
      </c>
      <c r="AA25" s="16" t="str">
        <f>[21]Dezembro!$I$30</f>
        <v>O</v>
      </c>
      <c r="AB25" s="16" t="str">
        <f>[21]Dezembro!$I$31</f>
        <v>O</v>
      </c>
      <c r="AC25" s="16" t="str">
        <f>[21]Dezembro!$I$32</f>
        <v>O</v>
      </c>
      <c r="AD25" s="16" t="str">
        <f>[21]Dezembro!$I$33</f>
        <v>NO</v>
      </c>
      <c r="AE25" s="16" t="str">
        <f>[21]Dezembro!$I$34</f>
        <v>O</v>
      </c>
      <c r="AF25" s="16" t="str">
        <f>[21]Dezembro!$I$35</f>
        <v>O</v>
      </c>
      <c r="AG25" s="42" t="str">
        <f>[21]Dezembro!$I$36</f>
        <v>NO</v>
      </c>
    </row>
    <row r="26" spans="1:36" ht="13.5" customHeight="1" x14ac:dyDescent="0.2">
      <c r="A26" s="133" t="s">
        <v>62</v>
      </c>
      <c r="B26" s="22" t="str">
        <f>[22]Dezembro!$I$5</f>
        <v>SO</v>
      </c>
      <c r="C26" s="22" t="str">
        <f>[22]Dezembro!$I$6</f>
        <v>SO</v>
      </c>
      <c r="D26" s="22" t="str">
        <f>[22]Dezembro!$I$7</f>
        <v>SO</v>
      </c>
      <c r="E26" s="22" t="str">
        <f>[22]Dezembro!$I$8</f>
        <v>SO</v>
      </c>
      <c r="F26" s="22" t="str">
        <f>[22]Dezembro!$I$9</f>
        <v>SO</v>
      </c>
      <c r="G26" s="22" t="str">
        <f>[22]Dezembro!$I$10</f>
        <v>SO</v>
      </c>
      <c r="H26" s="22" t="str">
        <f>[22]Dezembro!$I$11</f>
        <v>SO</v>
      </c>
      <c r="I26" s="22" t="str">
        <f>[22]Dezembro!$I$12</f>
        <v>SO</v>
      </c>
      <c r="J26" s="22" t="str">
        <f>[22]Dezembro!$I$13</f>
        <v>SO</v>
      </c>
      <c r="K26" s="22" t="str">
        <f>[22]Dezembro!$I$14</f>
        <v>SO</v>
      </c>
      <c r="L26" s="22" t="str">
        <f>[22]Dezembro!$I$15</f>
        <v>SO</v>
      </c>
      <c r="M26" s="22" t="str">
        <f>[22]Dezembro!$I$16</f>
        <v>SO</v>
      </c>
      <c r="N26" s="22" t="str">
        <f>[22]Dezembro!$I$17</f>
        <v>SO</v>
      </c>
      <c r="O26" s="22" t="str">
        <f>[22]Dezembro!$I$18</f>
        <v>SO</v>
      </c>
      <c r="P26" s="22" t="str">
        <f>[22]Dezembro!$I$19</f>
        <v>SO</v>
      </c>
      <c r="Q26" s="22" t="str">
        <f>[22]Dezembro!$I$20</f>
        <v>SO</v>
      </c>
      <c r="R26" s="22" t="str">
        <f>[22]Dezembro!$I$21</f>
        <v>SO</v>
      </c>
      <c r="S26" s="22" t="str">
        <f>[22]Dezembro!$I$22</f>
        <v>SO</v>
      </c>
      <c r="T26" s="22" t="str">
        <f>[22]Dezembro!$I$23</f>
        <v>SO</v>
      </c>
      <c r="U26" s="22" t="str">
        <f>[22]Dezembro!$I$24</f>
        <v>SO</v>
      </c>
      <c r="V26" s="22" t="str">
        <f>[22]Dezembro!$I$25</f>
        <v>SO</v>
      </c>
      <c r="W26" s="22" t="str">
        <f>[22]Dezembro!$I$26</f>
        <v>SO</v>
      </c>
      <c r="X26" s="22" t="str">
        <f>[22]Dezembro!$I$27</f>
        <v>*</v>
      </c>
      <c r="Y26" s="22" t="str">
        <f>[22]Dezembro!$I$28</f>
        <v>*</v>
      </c>
      <c r="Z26" s="22" t="str">
        <f>[22]Dezembro!$I$29</f>
        <v>*</v>
      </c>
      <c r="AA26" s="22" t="str">
        <f>[22]Dezembro!$I$30</f>
        <v>*</v>
      </c>
      <c r="AB26" s="22" t="str">
        <f>[22]Dezembro!$I$31</f>
        <v>*</v>
      </c>
      <c r="AC26" s="136" t="str">
        <f>[22]Dezembro!$I$32</f>
        <v>*</v>
      </c>
      <c r="AD26" s="136" t="str">
        <f>[22]Dezembro!$I$33</f>
        <v>*</v>
      </c>
      <c r="AE26" s="136" t="str">
        <f>[22]Dezembro!$I$34</f>
        <v>*</v>
      </c>
      <c r="AF26" s="136" t="str">
        <f>[22]Dezembro!$I$35</f>
        <v>*</v>
      </c>
      <c r="AG26" s="42" t="str">
        <f>[22]Dezembro!$I$36</f>
        <v>SO</v>
      </c>
    </row>
    <row r="27" spans="1:36" ht="12" customHeight="1" x14ac:dyDescent="0.2">
      <c r="A27" s="13" t="s">
        <v>16</v>
      </c>
      <c r="B27" s="16" t="str">
        <f>[23]Dezembro!$I$5</f>
        <v>SO</v>
      </c>
      <c r="C27" s="16" t="str">
        <f>[23]Dezembro!$I$6</f>
        <v>SO</v>
      </c>
      <c r="D27" s="16" t="str">
        <f>[23]Dezembro!$I$7</f>
        <v>SO</v>
      </c>
      <c r="E27" s="16" t="str">
        <f>[23]Dezembro!$I$8</f>
        <v>SO</v>
      </c>
      <c r="F27" s="16" t="str">
        <f>[23]Dezembro!$I$9</f>
        <v>SO</v>
      </c>
      <c r="G27" s="16" t="str">
        <f>[23]Dezembro!$I$10</f>
        <v>SO</v>
      </c>
      <c r="H27" s="16" t="str">
        <f>[23]Dezembro!$I$11</f>
        <v>SO</v>
      </c>
      <c r="I27" s="16" t="str">
        <f>[23]Dezembro!$I$12</f>
        <v>SO</v>
      </c>
      <c r="J27" s="16" t="str">
        <f>[23]Dezembro!$I$13</f>
        <v>SO</v>
      </c>
      <c r="K27" s="16" t="str">
        <f>[23]Dezembro!$I$14</f>
        <v>SO</v>
      </c>
      <c r="L27" s="16" t="str">
        <f>[23]Dezembro!$I$15</f>
        <v>SO</v>
      </c>
      <c r="M27" s="16" t="str">
        <f>[23]Dezembro!$I$16</f>
        <v>SO</v>
      </c>
      <c r="N27" s="16" t="str">
        <f>[23]Dezembro!$I$17</f>
        <v>SO</v>
      </c>
      <c r="O27" s="16" t="str">
        <f>[23]Dezembro!$I$18</f>
        <v>SO</v>
      </c>
      <c r="P27" s="16" t="str">
        <f>[23]Dezembro!$I$19</f>
        <v>SO</v>
      </c>
      <c r="Q27" s="16" t="str">
        <f>[23]Dezembro!$I$20</f>
        <v>SO</v>
      </c>
      <c r="R27" s="16" t="str">
        <f>[23]Dezembro!$I$21</f>
        <v>SO</v>
      </c>
      <c r="S27" s="16" t="str">
        <f>[23]Dezembro!$I$22</f>
        <v>SO</v>
      </c>
      <c r="T27" s="16" t="str">
        <f>[23]Dezembro!$I$23</f>
        <v>SO</v>
      </c>
      <c r="U27" s="16" t="str">
        <f>[23]Dezembro!$I$24</f>
        <v>SO</v>
      </c>
      <c r="V27" s="16" t="str">
        <f>[23]Dezembro!$I$25</f>
        <v>SO</v>
      </c>
      <c r="W27" s="16" t="str">
        <f>[23]Dezembro!$I$26</f>
        <v>SO</v>
      </c>
      <c r="X27" s="16" t="str">
        <f>[23]Dezembro!$I$27</f>
        <v>SO</v>
      </c>
      <c r="Y27" s="16" t="str">
        <f>[23]Dezembro!$I$28</f>
        <v>SO</v>
      </c>
      <c r="Z27" s="16" t="str">
        <f>[23]Dezembro!$I$29</f>
        <v>SO</v>
      </c>
      <c r="AA27" s="16" t="str">
        <f>[23]Dezembro!$I$30</f>
        <v>SO</v>
      </c>
      <c r="AB27" s="16" t="str">
        <f>[23]Dezembro!$I$31</f>
        <v>SO</v>
      </c>
      <c r="AC27" s="16" t="str">
        <f>[23]Dezembro!$I$32</f>
        <v>SO</v>
      </c>
      <c r="AD27" s="16" t="str">
        <f>[23]Dezembro!$I$33</f>
        <v>SO</v>
      </c>
      <c r="AE27" s="16" t="str">
        <f>[23]Dezembro!$I$34</f>
        <v>SO</v>
      </c>
      <c r="AF27" s="16" t="str">
        <f>[23]Dezembro!$I$35</f>
        <v>SO</v>
      </c>
      <c r="AG27" s="42" t="str">
        <f>[23]Dezembro!$I$36</f>
        <v>SO</v>
      </c>
      <c r="AI27" s="26" t="s">
        <v>51</v>
      </c>
    </row>
    <row r="28" spans="1:36" ht="12" customHeight="1" x14ac:dyDescent="0.2">
      <c r="A28" s="13" t="s">
        <v>17</v>
      </c>
      <c r="B28" s="16" t="str">
        <f>[24]Dezembro!$I$5</f>
        <v>NE</v>
      </c>
      <c r="C28" s="16" t="str">
        <f>[24]Dezembro!$I$6</f>
        <v>L</v>
      </c>
      <c r="D28" s="16" t="str">
        <f>[24]Dezembro!$I$7</f>
        <v>L</v>
      </c>
      <c r="E28" s="16" t="str">
        <f>[24]Dezembro!$I$8</f>
        <v>L</v>
      </c>
      <c r="F28" s="16" t="str">
        <f>[24]Dezembro!$I$9</f>
        <v>N</v>
      </c>
      <c r="G28" s="16" t="str">
        <f>[24]Dezembro!$I$10</f>
        <v>O</v>
      </c>
      <c r="H28" s="16" t="str">
        <f>[24]Dezembro!$I$11</f>
        <v>O</v>
      </c>
      <c r="I28" s="16" t="str">
        <f>[24]Dezembro!$I$12</f>
        <v>NO</v>
      </c>
      <c r="J28" s="16" t="str">
        <f>[24]Dezembro!$I$13</f>
        <v>NE</v>
      </c>
      <c r="K28" s="16" t="str">
        <f>[24]Dezembro!$I$14</f>
        <v>NO</v>
      </c>
      <c r="L28" s="16" t="str">
        <f>[24]Dezembro!$I$15</f>
        <v>L</v>
      </c>
      <c r="M28" s="16" t="str">
        <f>[24]Dezembro!$I$16</f>
        <v>L</v>
      </c>
      <c r="N28" s="16" t="str">
        <f>[24]Dezembro!$I$17</f>
        <v>N</v>
      </c>
      <c r="O28" s="16" t="str">
        <f>[24]Dezembro!$I$18</f>
        <v>L</v>
      </c>
      <c r="P28" s="16" t="str">
        <f>[24]Dezembro!$I$19</f>
        <v>L</v>
      </c>
      <c r="Q28" s="16" t="str">
        <f>[24]Dezembro!$I$20</f>
        <v>L</v>
      </c>
      <c r="R28" s="16" t="str">
        <f>[24]Dezembro!$I$21</f>
        <v>N</v>
      </c>
      <c r="S28" s="16" t="str">
        <f>[24]Dezembro!$I$22</f>
        <v>L</v>
      </c>
      <c r="T28" s="16" t="str">
        <f>[24]Dezembro!$I$23</f>
        <v>L</v>
      </c>
      <c r="U28" s="16" t="str">
        <f>[24]Dezembro!$I$24</f>
        <v>L</v>
      </c>
      <c r="V28" s="16" t="str">
        <f>[24]Dezembro!$I$25</f>
        <v>L</v>
      </c>
      <c r="W28" s="16" t="str">
        <f>[24]Dezembro!$I$26</f>
        <v>N</v>
      </c>
      <c r="X28" s="16" t="str">
        <f>[24]Dezembro!$I$27</f>
        <v>N</v>
      </c>
      <c r="Y28" s="16" t="str">
        <f>[24]Dezembro!$I$28</f>
        <v>N</v>
      </c>
      <c r="Z28" s="16" t="str">
        <f>[24]Dezembro!$I$29</f>
        <v>L</v>
      </c>
      <c r="AA28" s="16" t="str">
        <f>[24]Dezembro!$I$30</f>
        <v>S</v>
      </c>
      <c r="AB28" s="16" t="str">
        <f>[24]Dezembro!$I$31</f>
        <v>N</v>
      </c>
      <c r="AC28" s="16" t="str">
        <f>[24]Dezembro!$I$32</f>
        <v>NE</v>
      </c>
      <c r="AD28" s="16" t="str">
        <f>[24]Dezembro!$I$33</f>
        <v>N</v>
      </c>
      <c r="AE28" s="16" t="str">
        <f>[24]Dezembro!$I$34</f>
        <v>NO</v>
      </c>
      <c r="AF28" s="16" t="str">
        <f>[24]Dezembro!$I$35</f>
        <v>N</v>
      </c>
      <c r="AG28" s="42" t="str">
        <f>[24]Dezembro!$I$36</f>
        <v>L</v>
      </c>
    </row>
    <row r="29" spans="1:36" ht="13.5" customHeight="1" x14ac:dyDescent="0.2">
      <c r="A29" s="13" t="s">
        <v>18</v>
      </c>
      <c r="B29" s="16" t="str">
        <f>[25]Dezembro!$I$5</f>
        <v>NE</v>
      </c>
      <c r="C29" s="16" t="str">
        <f>[25]Dezembro!$I$6</f>
        <v>SE</v>
      </c>
      <c r="D29" s="16" t="str">
        <f>[25]Dezembro!$I$7</f>
        <v>N</v>
      </c>
      <c r="E29" s="16" t="str">
        <f>[25]Dezembro!$I$8</f>
        <v>NE</v>
      </c>
      <c r="F29" s="16" t="str">
        <f>[25]Dezembro!$I$9</f>
        <v>NE</v>
      </c>
      <c r="G29" s="16" t="str">
        <f>[25]Dezembro!$I$10</f>
        <v>SO</v>
      </c>
      <c r="H29" s="16" t="str">
        <f>[25]Dezembro!$I$11</f>
        <v>S</v>
      </c>
      <c r="I29" s="16" t="str">
        <f>[25]Dezembro!$I$12</f>
        <v>NE</v>
      </c>
      <c r="J29" s="16" t="str">
        <f>[25]Dezembro!$I$13</f>
        <v>NO</v>
      </c>
      <c r="K29" s="16" t="str">
        <f>[25]Dezembro!$I$14</f>
        <v>NO</v>
      </c>
      <c r="L29" s="16" t="str">
        <f>[25]Dezembro!$I$15</f>
        <v>NE</v>
      </c>
      <c r="M29" s="16" t="str">
        <f>[25]Dezembro!$I$16</f>
        <v>NE</v>
      </c>
      <c r="N29" s="16" t="str">
        <f>[25]Dezembro!$I$17</f>
        <v>NE</v>
      </c>
      <c r="O29" s="16" t="str">
        <f>[25]Dezembro!$I$18</f>
        <v>N</v>
      </c>
      <c r="P29" s="16" t="str">
        <f>[25]Dezembro!$I$19</f>
        <v>S</v>
      </c>
      <c r="Q29" s="16" t="str">
        <f>[25]Dezembro!$I$20</f>
        <v>L</v>
      </c>
      <c r="R29" s="16" t="str">
        <f>[25]Dezembro!$I$21</f>
        <v>NE</v>
      </c>
      <c r="S29" s="16" t="str">
        <f>[25]Dezembro!$I$22</f>
        <v>N</v>
      </c>
      <c r="T29" s="16" t="str">
        <f>[25]Dezembro!$I$23</f>
        <v>N</v>
      </c>
      <c r="U29" s="16" t="str">
        <f>[25]Dezembro!$I$24</f>
        <v>N</v>
      </c>
      <c r="V29" s="16" t="str">
        <f>[25]Dezembro!$I$25</f>
        <v>NE</v>
      </c>
      <c r="W29" s="16" t="str">
        <f>[25]Dezembro!$I$26</f>
        <v>NE</v>
      </c>
      <c r="X29" s="16" t="str">
        <f>[25]Dezembro!$I$27</f>
        <v>N</v>
      </c>
      <c r="Y29" s="16" t="str">
        <f>[25]Dezembro!$I$28</f>
        <v>N</v>
      </c>
      <c r="Z29" s="16" t="str">
        <f>[25]Dezembro!$I$29</f>
        <v>S</v>
      </c>
      <c r="AA29" s="16" t="str">
        <f>[25]Dezembro!$I$30</f>
        <v>NO</v>
      </c>
      <c r="AB29" s="16" t="str">
        <f>[25]Dezembro!$I$31</f>
        <v>N</v>
      </c>
      <c r="AC29" s="16" t="str">
        <f>[25]Dezembro!$I$32</f>
        <v>N</v>
      </c>
      <c r="AD29" s="16" t="str">
        <f>[25]Dezembro!$I$33</f>
        <v>NE</v>
      </c>
      <c r="AE29" s="16" t="str">
        <f>[25]Dezembro!$I$34</f>
        <v>N</v>
      </c>
      <c r="AF29" s="16" t="str">
        <f>[25]Dezembro!$I$35</f>
        <v>N</v>
      </c>
      <c r="AG29" s="42" t="str">
        <f>[25]Dezembro!$I$36</f>
        <v>NE</v>
      </c>
      <c r="AJ29" s="26" t="s">
        <v>51</v>
      </c>
    </row>
    <row r="30" spans="1:36" ht="10.5" customHeight="1" x14ac:dyDescent="0.2">
      <c r="A30" s="13" t="s">
        <v>30</v>
      </c>
      <c r="B30" s="16" t="str">
        <f>[26]Dezembro!$I$5</f>
        <v>*</v>
      </c>
      <c r="C30" s="16" t="str">
        <f>[26]Dezembro!$I$6</f>
        <v>*</v>
      </c>
      <c r="D30" s="16" t="str">
        <f>[26]Dezembro!$I$7</f>
        <v>*</v>
      </c>
      <c r="E30" s="16" t="str">
        <f>[26]Dezembro!$I$8</f>
        <v>*</v>
      </c>
      <c r="F30" s="16" t="str">
        <f>[26]Dezembro!$I$9</f>
        <v>*</v>
      </c>
      <c r="G30" s="16" t="str">
        <f>[26]Dezembro!$I$10</f>
        <v>*</v>
      </c>
      <c r="H30" s="16" t="str">
        <f>[26]Dezembro!$I$11</f>
        <v>*</v>
      </c>
      <c r="I30" s="16" t="str">
        <f>[26]Dezembro!$I$12</f>
        <v>*</v>
      </c>
      <c r="J30" s="16" t="str">
        <f>[26]Dezembro!$I$13</f>
        <v>*</v>
      </c>
      <c r="K30" s="16" t="str">
        <f>[26]Dezembro!$I$14</f>
        <v>*</v>
      </c>
      <c r="L30" s="16" t="str">
        <f>[26]Dezembro!$I$15</f>
        <v>*</v>
      </c>
      <c r="M30" s="16" t="str">
        <f>[26]Dezembro!$I$16</f>
        <v>*</v>
      </c>
      <c r="N30" s="16" t="str">
        <f>[26]Dezembro!$I$17</f>
        <v>*</v>
      </c>
      <c r="O30" s="16" t="str">
        <f>[26]Dezembro!$I$18</f>
        <v>*</v>
      </c>
      <c r="P30" s="16" t="str">
        <f>[26]Dezembro!$I$19</f>
        <v>*</v>
      </c>
      <c r="Q30" s="16" t="str">
        <f>[26]Dezembro!$I$20</f>
        <v>*</v>
      </c>
      <c r="R30" s="16" t="str">
        <f>[26]Dezembro!$I$21</f>
        <v>*</v>
      </c>
      <c r="S30" s="16" t="str">
        <f>[26]Dezembro!$I$22</f>
        <v>*</v>
      </c>
      <c r="T30" s="16" t="str">
        <f>[26]Dezembro!$I$23</f>
        <v>*</v>
      </c>
      <c r="U30" s="16" t="str">
        <f>[26]Dezembro!$I$24</f>
        <v>*</v>
      </c>
      <c r="V30" s="16" t="str">
        <f>[26]Dezembro!$I$25</f>
        <v>*</v>
      </c>
      <c r="W30" s="16" t="str">
        <f>[26]Dezembro!$I$26</f>
        <v>*</v>
      </c>
      <c r="X30" s="16" t="str">
        <f>[26]Dezembro!$I$27</f>
        <v>*</v>
      </c>
      <c r="Y30" s="16" t="str">
        <f>[26]Dezembro!$I$28</f>
        <v>*</v>
      </c>
      <c r="Z30" s="16" t="str">
        <f>[26]Dezembro!$I$29</f>
        <v>*</v>
      </c>
      <c r="AA30" s="16" t="str">
        <f>[26]Dezembro!$I$30</f>
        <v>*</v>
      </c>
      <c r="AB30" s="16" t="str">
        <f>[26]Dezembro!$I$31</f>
        <v>*</v>
      </c>
      <c r="AC30" s="16" t="str">
        <f>[26]Dezembro!$I$32</f>
        <v>*</v>
      </c>
      <c r="AD30" s="16" t="str">
        <f>[26]Dezembro!$I$33</f>
        <v>*</v>
      </c>
      <c r="AE30" s="16" t="str">
        <f>[26]Dezembro!$I$34</f>
        <v>*</v>
      </c>
      <c r="AF30" s="16" t="str">
        <f>[26]Dezembro!$I$35</f>
        <v>*</v>
      </c>
      <c r="AG30" s="42" t="s">
        <v>78</v>
      </c>
    </row>
    <row r="31" spans="1:36" ht="12.75" customHeight="1" x14ac:dyDescent="0.2">
      <c r="A31" s="13" t="s">
        <v>50</v>
      </c>
      <c r="B31" s="16" t="str">
        <f>[27]Dezembro!$I$5</f>
        <v>L</v>
      </c>
      <c r="C31" s="16" t="str">
        <f>[27]Dezembro!$I$6</f>
        <v>SE</v>
      </c>
      <c r="D31" s="16" t="str">
        <f>[27]Dezembro!$I$7</f>
        <v>L</v>
      </c>
      <c r="E31" s="16" t="str">
        <f>[27]Dezembro!$I$8</f>
        <v>L</v>
      </c>
      <c r="F31" s="16" t="str">
        <f>[27]Dezembro!$I$9</f>
        <v>NE</v>
      </c>
      <c r="G31" s="16" t="str">
        <f>[27]Dezembro!$I$10</f>
        <v>NO</v>
      </c>
      <c r="H31" s="16" t="str">
        <f>[27]Dezembro!$I$11</f>
        <v>NO</v>
      </c>
      <c r="I31" s="16" t="str">
        <f>[27]Dezembro!$I$12</f>
        <v>L</v>
      </c>
      <c r="J31" s="16" t="str">
        <f>[27]Dezembro!$I$13</f>
        <v>NE</v>
      </c>
      <c r="K31" s="16" t="str">
        <f>[27]Dezembro!$I$14</f>
        <v>NE</v>
      </c>
      <c r="L31" s="16" t="str">
        <f>[27]Dezembro!$I$15</f>
        <v>NE</v>
      </c>
      <c r="M31" s="16" t="str">
        <f>[27]Dezembro!$I$16</f>
        <v>NE</v>
      </c>
      <c r="N31" s="16" t="str">
        <f>[27]Dezembro!$I$17</f>
        <v>NE</v>
      </c>
      <c r="O31" s="16" t="str">
        <f>[27]Dezembro!$I$18</f>
        <v>NE</v>
      </c>
      <c r="P31" s="16" t="str">
        <f>[27]Dezembro!$I$19</f>
        <v>NE</v>
      </c>
      <c r="Q31" s="16" t="str">
        <f>[27]Dezembro!$I$20</f>
        <v>L</v>
      </c>
      <c r="R31" s="16" t="str">
        <f>[27]Dezembro!$I$21</f>
        <v>NE</v>
      </c>
      <c r="S31" s="16" t="str">
        <f>[27]Dezembro!$I$22</f>
        <v>L</v>
      </c>
      <c r="T31" s="16" t="str">
        <f>[27]Dezembro!$I$23</f>
        <v>NE</v>
      </c>
      <c r="U31" s="16" t="str">
        <f>[27]Dezembro!$I$24</f>
        <v>SE</v>
      </c>
      <c r="V31" s="16" t="str">
        <f>[27]Dezembro!$I$25</f>
        <v>L</v>
      </c>
      <c r="W31" s="16" t="str">
        <f>[27]Dezembro!$I$26</f>
        <v>NE</v>
      </c>
      <c r="X31" s="16" t="str">
        <f>[27]Dezembro!$I$27</f>
        <v>NE</v>
      </c>
      <c r="Y31" s="16" t="str">
        <f>[27]Dezembro!$I$28</f>
        <v>L</v>
      </c>
      <c r="Z31" s="16" t="str">
        <f>[27]Dezembro!$I$29</f>
        <v>L</v>
      </c>
      <c r="AA31" s="16" t="str">
        <f>[27]Dezembro!$I$30</f>
        <v>SO</v>
      </c>
      <c r="AB31" s="16" t="str">
        <f>[27]Dezembro!$I$31</f>
        <v>NE</v>
      </c>
      <c r="AC31" s="16" t="str">
        <f>[27]Dezembro!$I$32</f>
        <v>L</v>
      </c>
      <c r="AD31" s="16" t="str">
        <f>[27]Dezembro!$I$33</f>
        <v>NE</v>
      </c>
      <c r="AE31" s="16" t="str">
        <f>[27]Dezembro!$I$34</f>
        <v>NE</v>
      </c>
      <c r="AF31" s="16" t="str">
        <f>[27]Dezembro!$I$35</f>
        <v>NE</v>
      </c>
      <c r="AG31" s="42" t="str">
        <f>[27]Dezembro!$I$36</f>
        <v>NE</v>
      </c>
    </row>
    <row r="32" spans="1:36" ht="12" customHeight="1" x14ac:dyDescent="0.2">
      <c r="A32" s="13" t="s">
        <v>19</v>
      </c>
      <c r="B32" s="19" t="str">
        <f>[28]Dezembro!$I$5</f>
        <v>L</v>
      </c>
      <c r="C32" s="19" t="str">
        <f>[28]Dezembro!$I$6</f>
        <v>NO</v>
      </c>
      <c r="D32" s="19" t="str">
        <f>[28]Dezembro!$I$7</f>
        <v>N</v>
      </c>
      <c r="E32" s="19" t="str">
        <f>[28]Dezembro!$I$8</f>
        <v>N</v>
      </c>
      <c r="F32" s="19" t="str">
        <f>[28]Dezembro!$I$9</f>
        <v>N</v>
      </c>
      <c r="G32" s="19" t="str">
        <f>[28]Dezembro!$I$10</f>
        <v>NO</v>
      </c>
      <c r="H32" s="19" t="str">
        <f>[28]Dezembro!$I$11</f>
        <v>O</v>
      </c>
      <c r="I32" s="19" t="str">
        <f>[28]Dezembro!$I$12</f>
        <v>N</v>
      </c>
      <c r="J32" s="19" t="str">
        <f>[28]Dezembro!$I$13</f>
        <v>N</v>
      </c>
      <c r="K32" s="19" t="str">
        <f>[28]Dezembro!$I$14</f>
        <v>NO</v>
      </c>
      <c r="L32" s="19" t="str">
        <f>[28]Dezembro!$I$15</f>
        <v>S</v>
      </c>
      <c r="M32" s="19" t="str">
        <f>[28]Dezembro!$I$16</f>
        <v>S</v>
      </c>
      <c r="N32" s="19" t="str">
        <f>[28]Dezembro!$I$17</f>
        <v>N</v>
      </c>
      <c r="O32" s="19" t="str">
        <f>[28]Dezembro!$I$18</f>
        <v>N</v>
      </c>
      <c r="P32" s="19" t="str">
        <f>[28]Dezembro!$I$19</f>
        <v>N</v>
      </c>
      <c r="Q32" s="19" t="str">
        <f>[28]Dezembro!$I$20</f>
        <v>NE</v>
      </c>
      <c r="R32" s="19" t="str">
        <f>[28]Dezembro!$I$21</f>
        <v>NE</v>
      </c>
      <c r="S32" s="19" t="str">
        <f>[28]Dezembro!$I$22</f>
        <v>N</v>
      </c>
      <c r="T32" s="19" t="str">
        <f>[28]Dezembro!$I$23</f>
        <v>N</v>
      </c>
      <c r="U32" s="19" t="str">
        <f>[28]Dezembro!$I$24</f>
        <v>S</v>
      </c>
      <c r="V32" s="19" t="str">
        <f>[28]Dezembro!$I$25</f>
        <v>NE</v>
      </c>
      <c r="W32" s="19" t="str">
        <f>[28]Dezembro!$I$26</f>
        <v>NE</v>
      </c>
      <c r="X32" s="19" t="str">
        <f>[28]Dezembro!$I$27</f>
        <v>N</v>
      </c>
      <c r="Y32" s="19" t="str">
        <f>[28]Dezembro!$I$28</f>
        <v>N</v>
      </c>
      <c r="Z32" s="19" t="str">
        <f>[28]Dezembro!$I$29</f>
        <v>SO</v>
      </c>
      <c r="AA32" s="19" t="str">
        <f>[28]Dezembro!$I$30</f>
        <v>L</v>
      </c>
      <c r="AB32" s="19" t="str">
        <f>[28]Dezembro!$I$31</f>
        <v>N</v>
      </c>
      <c r="AC32" s="19" t="str">
        <f>[28]Dezembro!$I$32</f>
        <v>NO</v>
      </c>
      <c r="AD32" s="19" t="str">
        <f>[28]Dezembro!$I$33</f>
        <v>N</v>
      </c>
      <c r="AE32" s="19" t="str">
        <f>[28]Dezembro!$I$34</f>
        <v>N</v>
      </c>
      <c r="AF32" s="19" t="str">
        <f>[28]Dezembro!$I$35</f>
        <v>N</v>
      </c>
      <c r="AG32" s="42" t="str">
        <f>[28]Dezembro!$I$36</f>
        <v>N</v>
      </c>
    </row>
    <row r="33" spans="1:34" s="5" customFormat="1" ht="12.75" customHeight="1" x14ac:dyDescent="0.2">
      <c r="A33" s="29" t="s">
        <v>37</v>
      </c>
      <c r="B33" s="30" t="s">
        <v>56</v>
      </c>
      <c r="C33" s="30" t="s">
        <v>57</v>
      </c>
      <c r="D33" s="30" t="s">
        <v>55</v>
      </c>
      <c r="E33" s="30" t="s">
        <v>57</v>
      </c>
      <c r="F33" s="30" t="s">
        <v>56</v>
      </c>
      <c r="G33" s="30" t="s">
        <v>60</v>
      </c>
      <c r="H33" s="30" t="s">
        <v>56</v>
      </c>
      <c r="I33" s="30" t="s">
        <v>57</v>
      </c>
      <c r="J33" s="30" t="s">
        <v>57</v>
      </c>
      <c r="K33" s="30" t="s">
        <v>57</v>
      </c>
      <c r="L33" s="30" t="s">
        <v>57</v>
      </c>
      <c r="M33" s="30" t="s">
        <v>56</v>
      </c>
      <c r="N33" s="30" t="s">
        <v>57</v>
      </c>
      <c r="O33" s="30" t="s">
        <v>57</v>
      </c>
      <c r="P33" s="31" t="s">
        <v>57</v>
      </c>
      <c r="Q33" s="31" t="s">
        <v>55</v>
      </c>
      <c r="R33" s="31" t="s">
        <v>57</v>
      </c>
      <c r="S33" s="31" t="s">
        <v>57</v>
      </c>
      <c r="T33" s="31" t="s">
        <v>57</v>
      </c>
      <c r="U33" s="31" t="s">
        <v>57</v>
      </c>
      <c r="V33" s="31" t="s">
        <v>55</v>
      </c>
      <c r="W33" s="31" t="s">
        <v>57</v>
      </c>
      <c r="X33" s="31" t="s">
        <v>57</v>
      </c>
      <c r="Y33" s="31" t="s">
        <v>57</v>
      </c>
      <c r="Z33" s="31" t="s">
        <v>57</v>
      </c>
      <c r="AA33" s="31" t="s">
        <v>57</v>
      </c>
      <c r="AB33" s="31" t="s">
        <v>57</v>
      </c>
      <c r="AC33" s="31" t="s">
        <v>57</v>
      </c>
      <c r="AD33" s="31" t="s">
        <v>57</v>
      </c>
      <c r="AE33" s="31" t="s">
        <v>90</v>
      </c>
      <c r="AF33" s="31" t="s">
        <v>57</v>
      </c>
      <c r="AG33" s="43"/>
    </row>
    <row r="34" spans="1:34" ht="13.5" thickBot="1" x14ac:dyDescent="0.25">
      <c r="A34" s="146" t="s">
        <v>36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15"/>
      <c r="AG34" s="116" t="s">
        <v>57</v>
      </c>
    </row>
    <row r="35" spans="1:34" x14ac:dyDescent="0.2">
      <c r="A35" s="81"/>
      <c r="B35" s="68"/>
      <c r="C35" s="68"/>
      <c r="D35" s="68" t="s">
        <v>64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70"/>
    </row>
    <row r="36" spans="1:34" x14ac:dyDescent="0.2">
      <c r="A36" s="71"/>
      <c r="B36" s="72"/>
      <c r="C36" s="72"/>
      <c r="D36" s="72"/>
      <c r="E36" s="72"/>
      <c r="F36" s="72"/>
      <c r="G36" s="72"/>
      <c r="H36" s="75"/>
      <c r="I36" s="75"/>
      <c r="J36" s="72"/>
      <c r="K36" s="72"/>
      <c r="L36" s="72"/>
      <c r="M36" s="72"/>
      <c r="N36" s="72"/>
      <c r="O36" s="72"/>
      <c r="P36" s="72"/>
      <c r="Q36" s="72"/>
      <c r="R36" s="72"/>
      <c r="S36" s="72" t="s">
        <v>52</v>
      </c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 t="s">
        <v>58</v>
      </c>
      <c r="AF36" s="72"/>
      <c r="AG36" s="120"/>
      <c r="AH36" s="2"/>
    </row>
    <row r="37" spans="1:34" ht="15.75" thickBot="1" x14ac:dyDescent="0.3">
      <c r="A37" s="117"/>
      <c r="B37" s="87"/>
      <c r="C37" s="87" t="s">
        <v>65</v>
      </c>
      <c r="D37" s="87"/>
      <c r="E37" s="87"/>
      <c r="F37" s="87"/>
      <c r="G37" s="87"/>
      <c r="H37" s="118"/>
      <c r="I37" s="118"/>
      <c r="J37" s="119"/>
      <c r="K37" s="119"/>
      <c r="L37" s="119"/>
      <c r="M37" s="119"/>
      <c r="N37" s="119"/>
      <c r="O37" s="77"/>
      <c r="P37" s="78"/>
      <c r="Q37" s="78"/>
      <c r="R37" s="78"/>
      <c r="S37" s="78" t="s">
        <v>53</v>
      </c>
      <c r="T37" s="78"/>
      <c r="U37" s="78"/>
      <c r="V37" s="78"/>
      <c r="W37" s="77"/>
      <c r="X37" s="77"/>
      <c r="Y37" s="77"/>
      <c r="Z37" s="77"/>
      <c r="AA37" s="77"/>
      <c r="AB37" s="77"/>
      <c r="AC37" s="77"/>
      <c r="AD37" s="77"/>
      <c r="AE37" s="78" t="s">
        <v>59</v>
      </c>
      <c r="AF37" s="78"/>
      <c r="AG37" s="121"/>
      <c r="AH37" s="2"/>
    </row>
    <row r="38" spans="1:34" x14ac:dyDescent="0.2">
      <c r="AG38" s="9"/>
    </row>
    <row r="40" spans="1:34" x14ac:dyDescent="0.2">
      <c r="I40" s="2" t="s">
        <v>51</v>
      </c>
      <c r="P40" s="2" t="s">
        <v>51</v>
      </c>
      <c r="AD40" s="2" t="s">
        <v>51</v>
      </c>
    </row>
    <row r="43" spans="1:34" x14ac:dyDescent="0.2">
      <c r="Q43" s="2" t="s">
        <v>51</v>
      </c>
    </row>
  </sheetData>
  <sheetProtection password="C6EC" sheet="1" objects="1" scenarios="1"/>
  <mergeCells count="35">
    <mergeCell ref="B2:AG2"/>
    <mergeCell ref="L3:L4"/>
    <mergeCell ref="AF3:AF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90" zoomScaleNormal="90" workbookViewId="0">
      <selection activeCell="E27" sqref="E2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</cols>
  <sheetData>
    <row r="1" spans="1:33" ht="20.100000000000001" customHeight="1" x14ac:dyDescent="0.2">
      <c r="A1" s="140" t="s">
        <v>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s="4" customFormat="1" ht="20.100000000000001" customHeight="1" x14ac:dyDescent="0.2">
      <c r="A2" s="141" t="s">
        <v>20</v>
      </c>
      <c r="B2" s="139" t="s">
        <v>63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33" s="5" customFormat="1" ht="20.100000000000001" customHeight="1" x14ac:dyDescent="0.2">
      <c r="A3" s="141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34" t="s">
        <v>40</v>
      </c>
    </row>
    <row r="4" spans="1:33" s="5" customFormat="1" ht="20.100000000000001" customHeight="1" x14ac:dyDescent="0.2">
      <c r="A4" s="141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34" t="s">
        <v>38</v>
      </c>
    </row>
    <row r="5" spans="1:33" s="5" customFormat="1" ht="20.100000000000001" customHeight="1" x14ac:dyDescent="0.2">
      <c r="A5" s="13" t="s">
        <v>46</v>
      </c>
      <c r="B5" s="14">
        <f>[1]Dezembro!$J$5</f>
        <v>23.040000000000003</v>
      </c>
      <c r="C5" s="14">
        <f>[1]Dezembro!$J$6</f>
        <v>40.680000000000007</v>
      </c>
      <c r="D5" s="14">
        <f>[1]Dezembro!$J$7</f>
        <v>43.92</v>
      </c>
      <c r="E5" s="14">
        <f>[1]Dezembro!$J$8</f>
        <v>63.72</v>
      </c>
      <c r="F5" s="14">
        <f>[1]Dezembro!$J$9</f>
        <v>51.480000000000004</v>
      </c>
      <c r="G5" s="14">
        <f>[1]Dezembro!$J$10</f>
        <v>23.040000000000003</v>
      </c>
      <c r="H5" s="14">
        <f>[1]Dezembro!$J$11</f>
        <v>18</v>
      </c>
      <c r="I5" s="14">
        <f>[1]Dezembro!$J$12</f>
        <v>44.28</v>
      </c>
      <c r="J5" s="14">
        <f>[1]Dezembro!$J$13</f>
        <v>36</v>
      </c>
      <c r="K5" s="14">
        <f>[1]Dezembro!$J$14</f>
        <v>35.28</v>
      </c>
      <c r="L5" s="14">
        <f>[1]Dezembro!$J$15</f>
        <v>48.6</v>
      </c>
      <c r="M5" s="14">
        <f>[1]Dezembro!$J$16</f>
        <v>40.680000000000007</v>
      </c>
      <c r="N5" s="14">
        <f>[1]Dezembro!$J$17</f>
        <v>48.96</v>
      </c>
      <c r="O5" s="14">
        <f>[1]Dezembro!$J$18</f>
        <v>50.04</v>
      </c>
      <c r="P5" s="14">
        <f>[1]Dezembro!$J$19</f>
        <v>21.96</v>
      </c>
      <c r="Q5" s="14">
        <f>[1]Dezembro!$J$20</f>
        <v>47.519999999999996</v>
      </c>
      <c r="R5" s="14">
        <f>[1]Dezembro!$J$21</f>
        <v>24.840000000000003</v>
      </c>
      <c r="S5" s="14">
        <f>[1]Dezembro!$J$22</f>
        <v>58.680000000000007</v>
      </c>
      <c r="T5" s="14">
        <f>[1]Dezembro!$J$23</f>
        <v>49.32</v>
      </c>
      <c r="U5" s="14">
        <f>[1]Dezembro!$J$24</f>
        <v>33.119999999999997</v>
      </c>
      <c r="V5" s="14">
        <f>[1]Dezembro!$J$25</f>
        <v>41.4</v>
      </c>
      <c r="W5" s="14">
        <f>[1]Dezembro!$J$26</f>
        <v>24.48</v>
      </c>
      <c r="X5" s="14">
        <f>[1]Dezembro!$J$27</f>
        <v>42.480000000000004</v>
      </c>
      <c r="Y5" s="14">
        <f>[1]Dezembro!$J$28</f>
        <v>50.04</v>
      </c>
      <c r="Z5" s="14">
        <f>[1]Dezembro!$J$29</f>
        <v>34.92</v>
      </c>
      <c r="AA5" s="14">
        <f>[1]Dezembro!$J$30</f>
        <v>65.160000000000011</v>
      </c>
      <c r="AB5" s="14">
        <f>[1]Dezembro!$J$31</f>
        <v>19.440000000000001</v>
      </c>
      <c r="AC5" s="14">
        <f>[1]Dezembro!$J$32</f>
        <v>37.440000000000005</v>
      </c>
      <c r="AD5" s="14">
        <f>[1]Dezembro!$J$33</f>
        <v>29.880000000000003</v>
      </c>
      <c r="AE5" s="14">
        <f>[1]Dezembro!$J$34</f>
        <v>39.96</v>
      </c>
      <c r="AF5" s="14">
        <f>[1]Dezembro!$J$35</f>
        <v>50.76</v>
      </c>
      <c r="AG5" s="35">
        <f>MAX(B5:AF5)</f>
        <v>65.160000000000011</v>
      </c>
    </row>
    <row r="6" spans="1:33" s="1" customFormat="1" ht="17.100000000000001" customHeight="1" x14ac:dyDescent="0.2">
      <c r="A6" s="13" t="s">
        <v>0</v>
      </c>
      <c r="B6" s="15">
        <f>[2]Dezembro!$J$5</f>
        <v>42.84</v>
      </c>
      <c r="C6" s="15">
        <f>[2]Dezembro!$J$6</f>
        <v>25.2</v>
      </c>
      <c r="D6" s="15" t="str">
        <f>[2]Dezembro!$J$7</f>
        <v>*</v>
      </c>
      <c r="E6" s="15" t="str">
        <f>[2]Dezembro!$J$8</f>
        <v>*</v>
      </c>
      <c r="F6" s="15" t="str">
        <f>[2]Dezembro!$J$9</f>
        <v>*</v>
      </c>
      <c r="G6" s="15" t="str">
        <f>[2]Dezembro!$J$10</f>
        <v>*</v>
      </c>
      <c r="H6" s="15" t="str">
        <f>[2]Dezembro!$J$11</f>
        <v>*</v>
      </c>
      <c r="I6" s="15" t="str">
        <f>[2]Dezembro!$J$12</f>
        <v>*</v>
      </c>
      <c r="J6" s="15" t="str">
        <f>[2]Dezembro!$J$13</f>
        <v>*</v>
      </c>
      <c r="K6" s="15" t="str">
        <f>[2]Dezembro!$J$14</f>
        <v>*</v>
      </c>
      <c r="L6" s="15" t="str">
        <f>[2]Dezembro!$J$15</f>
        <v>*</v>
      </c>
      <c r="M6" s="15" t="str">
        <f>[2]Dezembro!$J$16</f>
        <v>*</v>
      </c>
      <c r="N6" s="15" t="str">
        <f>[2]Dezembro!$J$17</f>
        <v>*</v>
      </c>
      <c r="O6" s="15" t="str">
        <f>[2]Dezembro!$J$18</f>
        <v>*</v>
      </c>
      <c r="P6" s="15" t="str">
        <f>[2]Dezembro!$J$19</f>
        <v>*</v>
      </c>
      <c r="Q6" s="15" t="str">
        <f>[2]Dezembro!$J$20</f>
        <v>*</v>
      </c>
      <c r="R6" s="15" t="str">
        <f>[2]Dezembro!$J$21</f>
        <v>*</v>
      </c>
      <c r="S6" s="15" t="str">
        <f>[2]Dezembro!$J$22</f>
        <v>*</v>
      </c>
      <c r="T6" s="15" t="str">
        <f>[2]Dezembro!$J$23</f>
        <v>*</v>
      </c>
      <c r="U6" s="15" t="str">
        <f>[2]Dezembro!$J$24</f>
        <v>*</v>
      </c>
      <c r="V6" s="15" t="str">
        <f>[2]Dezembro!$J$25</f>
        <v>*</v>
      </c>
      <c r="W6" s="15" t="str">
        <f>[2]Dezembro!$J$26</f>
        <v>*</v>
      </c>
      <c r="X6" s="15" t="str">
        <f>[2]Dezembro!$J$27</f>
        <v>*</v>
      </c>
      <c r="Y6" s="15" t="str">
        <f>[2]Dezembro!$J$28</f>
        <v>*</v>
      </c>
      <c r="Z6" s="15" t="str">
        <f>[2]Dezembro!$J$29</f>
        <v>*</v>
      </c>
      <c r="AA6" s="15" t="str">
        <f>[2]Dezembro!$J$30</f>
        <v>*</v>
      </c>
      <c r="AB6" s="15" t="str">
        <f>[2]Dezembro!$J$31</f>
        <v>*</v>
      </c>
      <c r="AC6" s="15" t="str">
        <f>[2]Dezembro!$J$32</f>
        <v>*</v>
      </c>
      <c r="AD6" s="15" t="str">
        <f>[2]Dezembro!$J$33</f>
        <v>*</v>
      </c>
      <c r="AE6" s="15" t="str">
        <f>[2]Dezembro!$J$34</f>
        <v>*</v>
      </c>
      <c r="AF6" s="15" t="str">
        <f>[2]Dezembro!$J$35</f>
        <v>*</v>
      </c>
      <c r="AG6" s="36">
        <f>MAX(B6:AF6)</f>
        <v>42.84</v>
      </c>
    </row>
    <row r="7" spans="1:33" ht="17.100000000000001" customHeight="1" x14ac:dyDescent="0.2">
      <c r="A7" s="13" t="s">
        <v>1</v>
      </c>
      <c r="B7" s="17">
        <f>[3]Dezembro!$J$5</f>
        <v>23.759999999999998</v>
      </c>
      <c r="C7" s="17">
        <f>[3]Dezembro!$J$6</f>
        <v>32.4</v>
      </c>
      <c r="D7" s="17">
        <f>[3]Dezembro!$J$7</f>
        <v>16.920000000000002</v>
      </c>
      <c r="E7" s="17">
        <f>[3]Dezembro!$J$8</f>
        <v>47.88</v>
      </c>
      <c r="F7" s="17">
        <f>[3]Dezembro!$J$9</f>
        <v>38.159999999999997</v>
      </c>
      <c r="G7" s="17">
        <f>[3]Dezembro!$J$10</f>
        <v>26.64</v>
      </c>
      <c r="H7" s="17">
        <f>[3]Dezembro!$J$11</f>
        <v>19.079999999999998</v>
      </c>
      <c r="I7" s="17">
        <f>[3]Dezembro!$J$12</f>
        <v>33.119999999999997</v>
      </c>
      <c r="J7" s="17">
        <f>[3]Dezembro!$J$13</f>
        <v>34.92</v>
      </c>
      <c r="K7" s="17">
        <f>[3]Dezembro!$J$14</f>
        <v>36</v>
      </c>
      <c r="L7" s="17">
        <f>[3]Dezembro!$J$15</f>
        <v>24.840000000000003</v>
      </c>
      <c r="M7" s="17">
        <f>[3]Dezembro!$J$16</f>
        <v>59.4</v>
      </c>
      <c r="N7" s="17">
        <f>[3]Dezembro!$J$17</f>
        <v>37.080000000000005</v>
      </c>
      <c r="O7" s="17">
        <f>[3]Dezembro!$J$18</f>
        <v>41.04</v>
      </c>
      <c r="P7" s="17">
        <f>[3]Dezembro!$J$19</f>
        <v>34.92</v>
      </c>
      <c r="Q7" s="17">
        <f>[3]Dezembro!$J$20</f>
        <v>17.28</v>
      </c>
      <c r="R7" s="17">
        <f>[3]Dezembro!$J$21</f>
        <v>36.36</v>
      </c>
      <c r="S7" s="17">
        <f>[3]Dezembro!$J$22</f>
        <v>40.32</v>
      </c>
      <c r="T7" s="17">
        <f>[3]Dezembro!$J$23</f>
        <v>43.2</v>
      </c>
      <c r="U7" s="17">
        <f>[3]Dezembro!$J$24</f>
        <v>21.240000000000002</v>
      </c>
      <c r="V7" s="17">
        <f>[3]Dezembro!$J$25</f>
        <v>29.16</v>
      </c>
      <c r="W7" s="17">
        <f>[3]Dezembro!$J$26</f>
        <v>32.04</v>
      </c>
      <c r="X7" s="17">
        <f>[3]Dezembro!$J$27</f>
        <v>35.28</v>
      </c>
      <c r="Y7" s="17">
        <f>[3]Dezembro!$J$28</f>
        <v>45.36</v>
      </c>
      <c r="Z7" s="17">
        <f>[3]Dezembro!$J$29</f>
        <v>38.519999999999996</v>
      </c>
      <c r="AA7" s="17">
        <f>[3]Dezembro!$J$30</f>
        <v>23.400000000000002</v>
      </c>
      <c r="AB7" s="17">
        <f>[3]Dezembro!$J$31</f>
        <v>46.800000000000004</v>
      </c>
      <c r="AC7" s="17">
        <f>[3]Dezembro!$J$32</f>
        <v>30.96</v>
      </c>
      <c r="AD7" s="17">
        <f>[3]Dezembro!$J$33</f>
        <v>55.080000000000005</v>
      </c>
      <c r="AE7" s="17">
        <f>[3]Dezembro!$J$34</f>
        <v>29.16</v>
      </c>
      <c r="AF7" s="17">
        <f>[3]Dezembro!$J$35</f>
        <v>37.800000000000004</v>
      </c>
      <c r="AG7" s="36">
        <f t="shared" ref="AG7:AG17" si="1">MAX(B7:AF7)</f>
        <v>59.4</v>
      </c>
    </row>
    <row r="8" spans="1:33" ht="17.100000000000001" customHeight="1" x14ac:dyDescent="0.2">
      <c r="A8" s="13" t="s">
        <v>54</v>
      </c>
      <c r="B8" s="17">
        <f>[4]Dezembro!$J$5</f>
        <v>28.44</v>
      </c>
      <c r="C8" s="17">
        <f>[4]Dezembro!$J$6</f>
        <v>37.800000000000004</v>
      </c>
      <c r="D8" s="17">
        <f>[4]Dezembro!$J$7</f>
        <v>33.119999999999997</v>
      </c>
      <c r="E8" s="17">
        <f>[4]Dezembro!$J$8</f>
        <v>28.8</v>
      </c>
      <c r="F8" s="17">
        <f>[4]Dezembro!$J$9</f>
        <v>41.04</v>
      </c>
      <c r="G8" s="17">
        <f>[4]Dezembro!$J$10</f>
        <v>25.56</v>
      </c>
      <c r="H8" s="17">
        <f>[4]Dezembro!$J$11</f>
        <v>25.56</v>
      </c>
      <c r="I8" s="17">
        <f>[4]Dezembro!$J$12</f>
        <v>32.4</v>
      </c>
      <c r="J8" s="17">
        <f>[4]Dezembro!$J$13</f>
        <v>29.880000000000003</v>
      </c>
      <c r="K8" s="17">
        <f>[4]Dezembro!$J$14</f>
        <v>29.52</v>
      </c>
      <c r="L8" s="17">
        <f>[4]Dezembro!$J$15</f>
        <v>29.52</v>
      </c>
      <c r="M8" s="17">
        <f>[4]Dezembro!$J$16</f>
        <v>33.840000000000003</v>
      </c>
      <c r="N8" s="17">
        <f>[4]Dezembro!$J$17</f>
        <v>45</v>
      </c>
      <c r="O8" s="17">
        <f>[4]Dezembro!$J$18</f>
        <v>32.4</v>
      </c>
      <c r="P8" s="17">
        <f>[4]Dezembro!$J$19</f>
        <v>37.080000000000005</v>
      </c>
      <c r="Q8" s="17">
        <f>[4]Dezembro!$J$20</f>
        <v>32.4</v>
      </c>
      <c r="R8" s="17">
        <f>[4]Dezembro!$J$21</f>
        <v>37.080000000000005</v>
      </c>
      <c r="S8" s="17">
        <f>[4]Dezembro!$J$22</f>
        <v>35.64</v>
      </c>
      <c r="T8" s="17">
        <f>[4]Dezembro!$J$23</f>
        <v>31.680000000000003</v>
      </c>
      <c r="U8" s="17">
        <f>[4]Dezembro!$J$24</f>
        <v>20.88</v>
      </c>
      <c r="V8" s="17">
        <f>[4]Dezembro!$J$25</f>
        <v>30.96</v>
      </c>
      <c r="W8" s="17">
        <f>[4]Dezembro!$J$26</f>
        <v>30.6</v>
      </c>
      <c r="X8" s="17">
        <f>[4]Dezembro!$J$27</f>
        <v>32.76</v>
      </c>
      <c r="Y8" s="17">
        <f>[4]Dezembro!$J$28</f>
        <v>26.28</v>
      </c>
      <c r="Z8" s="17">
        <f>[4]Dezembro!$J$29</f>
        <v>24.48</v>
      </c>
      <c r="AA8" s="17">
        <f>[4]Dezembro!$J$30</f>
        <v>23.400000000000002</v>
      </c>
      <c r="AB8" s="17" t="str">
        <f>[4]Dezembro!$J$31</f>
        <v>*</v>
      </c>
      <c r="AC8" s="17" t="str">
        <f>[4]Dezembro!$J$32</f>
        <v>*</v>
      </c>
      <c r="AD8" s="17" t="str">
        <f>[4]Dezembro!$J$33</f>
        <v>*</v>
      </c>
      <c r="AE8" s="17" t="str">
        <f>[4]Dezembro!$J$34</f>
        <v>*</v>
      </c>
      <c r="AF8" s="17" t="str">
        <f>[4]Dezembro!$J$35</f>
        <v>*</v>
      </c>
      <c r="AG8" s="36">
        <f t="shared" si="1"/>
        <v>45</v>
      </c>
    </row>
    <row r="9" spans="1:33" ht="17.100000000000001" customHeight="1" x14ac:dyDescent="0.2">
      <c r="A9" s="13" t="s">
        <v>47</v>
      </c>
      <c r="B9" s="17">
        <f>[5]Dezembro!$J$5</f>
        <v>26.28</v>
      </c>
      <c r="C9" s="17">
        <f>[5]Dezembro!$J$6</f>
        <v>46.800000000000004</v>
      </c>
      <c r="D9" s="17">
        <f>[5]Dezembro!$J$7</f>
        <v>52.2</v>
      </c>
      <c r="E9" s="17">
        <f>[5]Dezembro!$J$8</f>
        <v>76.680000000000007</v>
      </c>
      <c r="F9" s="17">
        <f>[5]Dezembro!$J$9</f>
        <v>42.84</v>
      </c>
      <c r="G9" s="17">
        <f>[5]Dezembro!$J$10</f>
        <v>25.2</v>
      </c>
      <c r="H9" s="17">
        <f>[5]Dezembro!$J$11</f>
        <v>18.36</v>
      </c>
      <c r="I9" s="17">
        <f>[5]Dezembro!$J$12</f>
        <v>29.16</v>
      </c>
      <c r="J9" s="17">
        <f>[5]Dezembro!$J$13</f>
        <v>42.84</v>
      </c>
      <c r="K9" s="17">
        <f>[5]Dezembro!$J$14</f>
        <v>45.72</v>
      </c>
      <c r="L9" s="17">
        <f>[5]Dezembro!$J$15</f>
        <v>41.4</v>
      </c>
      <c r="M9" s="17">
        <f>[5]Dezembro!$J$16</f>
        <v>41.76</v>
      </c>
      <c r="N9" s="17">
        <f>[5]Dezembro!$J$17</f>
        <v>40.680000000000007</v>
      </c>
      <c r="O9" s="17">
        <f>[5]Dezembro!$J$18</f>
        <v>54</v>
      </c>
      <c r="P9" s="17">
        <f>[5]Dezembro!$J$19</f>
        <v>57.24</v>
      </c>
      <c r="Q9" s="17">
        <f>[5]Dezembro!$J$20</f>
        <v>17.28</v>
      </c>
      <c r="R9" s="17">
        <f>[5]Dezembro!$J$21</f>
        <v>41.4</v>
      </c>
      <c r="S9" s="17">
        <f>[5]Dezembro!$J$22</f>
        <v>47.88</v>
      </c>
      <c r="T9" s="17">
        <f>[5]Dezembro!$J$23</f>
        <v>45</v>
      </c>
      <c r="U9" s="17">
        <f>[5]Dezembro!$J$24</f>
        <v>23.040000000000003</v>
      </c>
      <c r="V9" s="17">
        <f>[5]Dezembro!$J$25</f>
        <v>29.16</v>
      </c>
      <c r="W9" s="17">
        <f>[5]Dezembro!$J$26</f>
        <v>38.880000000000003</v>
      </c>
      <c r="X9" s="17">
        <f>[5]Dezembro!$J$27</f>
        <v>33.480000000000004</v>
      </c>
      <c r="Y9" s="17">
        <f>[5]Dezembro!$J$28</f>
        <v>33.840000000000003</v>
      </c>
      <c r="Z9" s="17">
        <f>[5]Dezembro!$J$29</f>
        <v>30.6</v>
      </c>
      <c r="AA9" s="17">
        <f>[5]Dezembro!$J$30</f>
        <v>29.880000000000003</v>
      </c>
      <c r="AB9" s="17">
        <f>[5]Dezembro!$J$31</f>
        <v>26.28</v>
      </c>
      <c r="AC9" s="17">
        <f>[5]Dezembro!$J$32</f>
        <v>31.319999999999997</v>
      </c>
      <c r="AD9" s="17">
        <f>[5]Dezembro!$J$33</f>
        <v>34.92</v>
      </c>
      <c r="AE9" s="17">
        <f>[5]Dezembro!$J$34</f>
        <v>38.519999999999996</v>
      </c>
      <c r="AF9" s="17">
        <f>[5]Dezembro!$J$35</f>
        <v>30.96</v>
      </c>
      <c r="AG9" s="36">
        <f t="shared" si="1"/>
        <v>76.680000000000007</v>
      </c>
    </row>
    <row r="10" spans="1:33" ht="17.100000000000001" customHeight="1" x14ac:dyDescent="0.2">
      <c r="A10" s="13" t="s">
        <v>2</v>
      </c>
      <c r="B10" s="15">
        <f>[6]Dezembro!$J$5</f>
        <v>33.840000000000003</v>
      </c>
      <c r="C10" s="15">
        <f>[6]Dezembro!$J$6</f>
        <v>47.519999999999996</v>
      </c>
      <c r="D10" s="15">
        <f>[6]Dezembro!$J$7</f>
        <v>20.52</v>
      </c>
      <c r="E10" s="15">
        <f>[6]Dezembro!$J$8</f>
        <v>63.360000000000007</v>
      </c>
      <c r="F10" s="15">
        <f>[6]Dezembro!$J$9</f>
        <v>38.159999999999997</v>
      </c>
      <c r="G10" s="15">
        <f>[6]Dezembro!$J$10</f>
        <v>24.48</v>
      </c>
      <c r="H10" s="15">
        <f>[6]Dezembro!$J$11</f>
        <v>18.36</v>
      </c>
      <c r="I10" s="15">
        <f>[6]Dezembro!$J$12</f>
        <v>30.240000000000002</v>
      </c>
      <c r="J10" s="15">
        <f>[6]Dezembro!$J$13</f>
        <v>38.159999999999997</v>
      </c>
      <c r="K10" s="15">
        <f>[6]Dezembro!$J$14</f>
        <v>47.88</v>
      </c>
      <c r="L10" s="15">
        <f>[6]Dezembro!$J$15</f>
        <v>47.88</v>
      </c>
      <c r="M10" s="15">
        <f>[6]Dezembro!$J$16</f>
        <v>63.72</v>
      </c>
      <c r="N10" s="15">
        <f>[6]Dezembro!$J$17</f>
        <v>39.96</v>
      </c>
      <c r="O10" s="15">
        <f>[6]Dezembro!$J$18</f>
        <v>70.92</v>
      </c>
      <c r="P10" s="15">
        <f>[6]Dezembro!$J$19</f>
        <v>56.88</v>
      </c>
      <c r="Q10" s="15">
        <f>[6]Dezembro!$J$20</f>
        <v>47.16</v>
      </c>
      <c r="R10" s="15">
        <f>[6]Dezembro!$J$21</f>
        <v>44.28</v>
      </c>
      <c r="S10" s="15">
        <f>[6]Dezembro!$J$22</f>
        <v>77.400000000000006</v>
      </c>
      <c r="T10" s="15">
        <f>[6]Dezembro!$J$23</f>
        <v>35.28</v>
      </c>
      <c r="U10" s="15">
        <f>[6]Dezembro!$J$24</f>
        <v>45</v>
      </c>
      <c r="V10" s="15">
        <f>[6]Dezembro!$J$25</f>
        <v>27.720000000000002</v>
      </c>
      <c r="W10" s="15">
        <f>[6]Dezembro!$J$26</f>
        <v>38.519999999999996</v>
      </c>
      <c r="X10" s="15">
        <f>[6]Dezembro!$J$27</f>
        <v>43.2</v>
      </c>
      <c r="Y10" s="15">
        <f>[6]Dezembro!$J$28</f>
        <v>52.2</v>
      </c>
      <c r="Z10" s="15">
        <f>[6]Dezembro!$J$29</f>
        <v>45</v>
      </c>
      <c r="AA10" s="15">
        <f>[6]Dezembro!$J$30</f>
        <v>30.6</v>
      </c>
      <c r="AB10" s="15">
        <f>[6]Dezembro!$J$31</f>
        <v>40.680000000000007</v>
      </c>
      <c r="AC10" s="15">
        <f>[6]Dezembro!$J$32</f>
        <v>38.880000000000003</v>
      </c>
      <c r="AD10" s="15">
        <f>[6]Dezembro!$J$33</f>
        <v>51.84</v>
      </c>
      <c r="AE10" s="15">
        <f>[6]Dezembro!$J$34</f>
        <v>68.039999999999992</v>
      </c>
      <c r="AF10" s="15">
        <f>[6]Dezembro!$J$35</f>
        <v>39.96</v>
      </c>
      <c r="AG10" s="36">
        <f t="shared" si="1"/>
        <v>77.400000000000006</v>
      </c>
    </row>
    <row r="11" spans="1:33" ht="17.100000000000001" customHeight="1" x14ac:dyDescent="0.2">
      <c r="A11" s="13" t="s">
        <v>3</v>
      </c>
      <c r="B11" s="15">
        <f>[7]Dezembro!$J$5</f>
        <v>22.32</v>
      </c>
      <c r="C11" s="15">
        <f>[7]Dezembro!$J$6</f>
        <v>36.36</v>
      </c>
      <c r="D11" s="15">
        <f>[7]Dezembro!$J$7</f>
        <v>16.2</v>
      </c>
      <c r="E11" s="15">
        <f>[7]Dezembro!$J$8</f>
        <v>66.239999999999995</v>
      </c>
      <c r="F11" s="15">
        <f>[7]Dezembro!$J$9</f>
        <v>41.76</v>
      </c>
      <c r="G11" s="15">
        <f>[7]Dezembro!$J$10</f>
        <v>27.720000000000002</v>
      </c>
      <c r="H11" s="15">
        <f>[7]Dezembro!$J$11</f>
        <v>54.72</v>
      </c>
      <c r="I11" s="15">
        <f>[7]Dezembro!$J$12</f>
        <v>34.200000000000003</v>
      </c>
      <c r="J11" s="15">
        <f>[7]Dezembro!$J$13</f>
        <v>20.16</v>
      </c>
      <c r="K11" s="15">
        <f>[7]Dezembro!$J$14</f>
        <v>36.36</v>
      </c>
      <c r="L11" s="15">
        <f>[7]Dezembro!$J$15</f>
        <v>24.840000000000003</v>
      </c>
      <c r="M11" s="15">
        <f>[7]Dezembro!$J$16</f>
        <v>39.6</v>
      </c>
      <c r="N11" s="15">
        <f>[7]Dezembro!$J$17</f>
        <v>28.08</v>
      </c>
      <c r="O11" s="15">
        <f>[7]Dezembro!$J$18</f>
        <v>43.92</v>
      </c>
      <c r="P11" s="15">
        <f>[7]Dezembro!$J$19</f>
        <v>49.32</v>
      </c>
      <c r="Q11" s="15">
        <f>[7]Dezembro!$J$20</f>
        <v>45.36</v>
      </c>
      <c r="R11" s="15">
        <f>[7]Dezembro!$J$21</f>
        <v>59.4</v>
      </c>
      <c r="S11" s="15">
        <f>[7]Dezembro!$J$22</f>
        <v>39.6</v>
      </c>
      <c r="T11" s="15">
        <f>[7]Dezembro!$J$23</f>
        <v>59.04</v>
      </c>
      <c r="U11" s="15">
        <f>[7]Dezembro!$J$24</f>
        <v>44.28</v>
      </c>
      <c r="V11" s="15">
        <f>[7]Dezembro!$J$25</f>
        <v>21.6</v>
      </c>
      <c r="W11" s="15">
        <f>[7]Dezembro!$J$26</f>
        <v>30.6</v>
      </c>
      <c r="X11" s="15">
        <f>[7]Dezembro!$J$27</f>
        <v>39.6</v>
      </c>
      <c r="Y11" s="15">
        <f>[7]Dezembro!$J$28</f>
        <v>27.36</v>
      </c>
      <c r="Z11" s="15">
        <f>[7]Dezembro!$J$29</f>
        <v>29.16</v>
      </c>
      <c r="AA11" s="15">
        <f>[7]Dezembro!$J$30</f>
        <v>41.04</v>
      </c>
      <c r="AB11" s="15">
        <f>[7]Dezembro!$J$31</f>
        <v>23.759999999999998</v>
      </c>
      <c r="AC11" s="15">
        <f>[7]Dezembro!$J$32</f>
        <v>29.52</v>
      </c>
      <c r="AD11" s="15">
        <f>[7]Dezembro!$J$33</f>
        <v>47.88</v>
      </c>
      <c r="AE11" s="15">
        <f>[7]Dezembro!$J$34</f>
        <v>32.76</v>
      </c>
      <c r="AF11" s="15">
        <f>[7]Dezembro!$J$35</f>
        <v>25.92</v>
      </c>
      <c r="AG11" s="36">
        <f>MAX(B11:AF11)</f>
        <v>66.239999999999995</v>
      </c>
    </row>
    <row r="12" spans="1:33" ht="17.100000000000001" customHeight="1" x14ac:dyDescent="0.2">
      <c r="A12" s="13" t="s">
        <v>4</v>
      </c>
      <c r="B12" s="15">
        <f>[8]Dezembro!$J$5</f>
        <v>29.880000000000003</v>
      </c>
      <c r="C12" s="15">
        <f>[8]Dezembro!$J$6</f>
        <v>37.800000000000004</v>
      </c>
      <c r="D12" s="15">
        <f>[8]Dezembro!$J$7</f>
        <v>36.72</v>
      </c>
      <c r="E12" s="15">
        <f>[8]Dezembro!$J$8</f>
        <v>38.159999999999997</v>
      </c>
      <c r="F12" s="15">
        <f>[8]Dezembro!$J$9</f>
        <v>48.24</v>
      </c>
      <c r="G12" s="15">
        <f>[8]Dezembro!$J$10</f>
        <v>31.319999999999997</v>
      </c>
      <c r="H12" s="15">
        <f>[8]Dezembro!$J$11</f>
        <v>34.200000000000003</v>
      </c>
      <c r="I12" s="15">
        <f>[8]Dezembro!$J$12</f>
        <v>39.96</v>
      </c>
      <c r="J12" s="15">
        <f>[8]Dezembro!$J$13</f>
        <v>26.28</v>
      </c>
      <c r="K12" s="15">
        <f>[8]Dezembro!$J$14</f>
        <v>39.96</v>
      </c>
      <c r="L12" s="15">
        <f>[8]Dezembro!$J$15</f>
        <v>33.840000000000003</v>
      </c>
      <c r="M12" s="15">
        <f>[8]Dezembro!$J$16</f>
        <v>50.04</v>
      </c>
      <c r="N12" s="15">
        <f>[8]Dezembro!$J$17</f>
        <v>47.88</v>
      </c>
      <c r="O12" s="15">
        <f>[8]Dezembro!$J$18</f>
        <v>45.36</v>
      </c>
      <c r="P12" s="15">
        <f>[8]Dezembro!$J$19</f>
        <v>29.880000000000003</v>
      </c>
      <c r="Q12" s="15">
        <f>[8]Dezembro!$J$20</f>
        <v>33.119999999999997</v>
      </c>
      <c r="R12" s="15">
        <f>[8]Dezembro!$J$21</f>
        <v>45.72</v>
      </c>
      <c r="S12" s="15">
        <f>[8]Dezembro!$J$22</f>
        <v>44.64</v>
      </c>
      <c r="T12" s="15">
        <f>[8]Dezembro!$J$23</f>
        <v>36</v>
      </c>
      <c r="U12" s="15">
        <f>[8]Dezembro!$J$24</f>
        <v>42.84</v>
      </c>
      <c r="V12" s="15">
        <f>[8]Dezembro!$J$25</f>
        <v>34.92</v>
      </c>
      <c r="W12" s="15">
        <f>[8]Dezembro!$J$26</f>
        <v>33.840000000000003</v>
      </c>
      <c r="X12" s="15">
        <f>[8]Dezembro!$J$27</f>
        <v>33.119999999999997</v>
      </c>
      <c r="Y12" s="15">
        <f>[8]Dezembro!$J$28</f>
        <v>32.4</v>
      </c>
      <c r="Z12" s="15">
        <f>[8]Dezembro!$J$29</f>
        <v>24.840000000000003</v>
      </c>
      <c r="AA12" s="15">
        <f>[8]Dezembro!$J$30</f>
        <v>31.319999999999997</v>
      </c>
      <c r="AB12" s="15">
        <f>[8]Dezembro!$J$31</f>
        <v>36.36</v>
      </c>
      <c r="AC12" s="15">
        <f>[8]Dezembro!$J$32</f>
        <v>23.040000000000003</v>
      </c>
      <c r="AD12" s="15">
        <f>[8]Dezembro!$J$33</f>
        <v>45.72</v>
      </c>
      <c r="AE12" s="15">
        <f>[8]Dezembro!$J$34</f>
        <v>33.480000000000004</v>
      </c>
      <c r="AF12" s="15">
        <f>[8]Dezembro!$J$35</f>
        <v>48.6</v>
      </c>
      <c r="AG12" s="36">
        <f t="shared" si="1"/>
        <v>50.04</v>
      </c>
    </row>
    <row r="13" spans="1:33" ht="17.100000000000001" customHeight="1" x14ac:dyDescent="0.2">
      <c r="A13" s="13" t="s">
        <v>5</v>
      </c>
      <c r="B13" s="15">
        <f>[9]Dezembro!$J$5</f>
        <v>22.32</v>
      </c>
      <c r="C13" s="15">
        <f>[9]Dezembro!$J$6</f>
        <v>45.72</v>
      </c>
      <c r="D13" s="15">
        <f>[9]Dezembro!$J$7</f>
        <v>55.080000000000005</v>
      </c>
      <c r="E13" s="15">
        <f>[9]Dezembro!$J$8</f>
        <v>37.080000000000005</v>
      </c>
      <c r="F13" s="15">
        <f>[9]Dezembro!$J$9</f>
        <v>55.080000000000005</v>
      </c>
      <c r="G13" s="15">
        <f>[9]Dezembro!$J$10</f>
        <v>29.880000000000003</v>
      </c>
      <c r="H13" s="15">
        <f>[9]Dezembro!$J$11</f>
        <v>22.32</v>
      </c>
      <c r="I13" s="15">
        <f>[9]Dezembro!$J$12</f>
        <v>61.2</v>
      </c>
      <c r="J13" s="15">
        <f>[9]Dezembro!$J$13</f>
        <v>33.840000000000003</v>
      </c>
      <c r="K13" s="15">
        <f>[9]Dezembro!$J$14</f>
        <v>36</v>
      </c>
      <c r="L13" s="15">
        <f>[9]Dezembro!$J$15</f>
        <v>37.080000000000005</v>
      </c>
      <c r="M13" s="15">
        <f>[9]Dezembro!$J$16</f>
        <v>52.2</v>
      </c>
      <c r="N13" s="15">
        <f>[9]Dezembro!$J$17</f>
        <v>45.36</v>
      </c>
      <c r="O13" s="15">
        <f>[9]Dezembro!$J$18</f>
        <v>47.519999999999996</v>
      </c>
      <c r="P13" s="15">
        <f>[9]Dezembro!$J$19</f>
        <v>48.24</v>
      </c>
      <c r="Q13" s="15">
        <f>[9]Dezembro!$J$20</f>
        <v>22.32</v>
      </c>
      <c r="R13" s="15">
        <f>[9]Dezembro!$J$21</f>
        <v>34.200000000000003</v>
      </c>
      <c r="S13" s="15">
        <f>[9]Dezembro!$J$22</f>
        <v>43.56</v>
      </c>
      <c r="T13" s="15">
        <f>[9]Dezembro!$J$23</f>
        <v>37.080000000000005</v>
      </c>
      <c r="U13" s="15">
        <f>[9]Dezembro!$J$24</f>
        <v>30.240000000000002</v>
      </c>
      <c r="V13" s="15">
        <f>[9]Dezembro!$J$25</f>
        <v>56.16</v>
      </c>
      <c r="W13" s="15">
        <f>[9]Dezembro!$J$26</f>
        <v>33.480000000000004</v>
      </c>
      <c r="X13" s="15">
        <f>[9]Dezembro!$J$27</f>
        <v>34.56</v>
      </c>
      <c r="Y13" s="15">
        <f>[9]Dezembro!$J$28</f>
        <v>65.160000000000011</v>
      </c>
      <c r="Z13" s="15">
        <f>[9]Dezembro!$J$29</f>
        <v>59.760000000000005</v>
      </c>
      <c r="AA13" s="15">
        <f>[9]Dezembro!$J$30</f>
        <v>23.040000000000003</v>
      </c>
      <c r="AB13" s="15">
        <f>[9]Dezembro!$J$31</f>
        <v>50.76</v>
      </c>
      <c r="AC13" s="15">
        <f>[9]Dezembro!$J$32</f>
        <v>61.2</v>
      </c>
      <c r="AD13" s="15">
        <f>[9]Dezembro!$J$33</f>
        <v>51.12</v>
      </c>
      <c r="AE13" s="15">
        <f>[9]Dezembro!$J$34</f>
        <v>47.519999999999996</v>
      </c>
      <c r="AF13" s="15">
        <f>[9]Dezembro!$J$35</f>
        <v>36.72</v>
      </c>
      <c r="AG13" s="36">
        <f t="shared" si="1"/>
        <v>65.160000000000011</v>
      </c>
    </row>
    <row r="14" spans="1:33" ht="17.100000000000001" customHeight="1" x14ac:dyDescent="0.2">
      <c r="A14" s="13" t="s">
        <v>49</v>
      </c>
      <c r="B14" s="15">
        <f>[10]Dezembro!$J$5</f>
        <v>30.6</v>
      </c>
      <c r="C14" s="15">
        <f>[10]Dezembro!$J$6</f>
        <v>33.480000000000004</v>
      </c>
      <c r="D14" s="15">
        <f>[10]Dezembro!$J$7</f>
        <v>39.24</v>
      </c>
      <c r="E14" s="15">
        <f>[10]Dezembro!$J$8</f>
        <v>46.800000000000004</v>
      </c>
      <c r="F14" s="15">
        <f>[10]Dezembro!$J$9</f>
        <v>68.039999999999992</v>
      </c>
      <c r="G14" s="15">
        <f>[10]Dezembro!$J$10</f>
        <v>30.96</v>
      </c>
      <c r="H14" s="15">
        <f>[10]Dezembro!$J$11</f>
        <v>33.840000000000003</v>
      </c>
      <c r="I14" s="15">
        <f>[10]Dezembro!$J$12</f>
        <v>50.4</v>
      </c>
      <c r="J14" s="15">
        <f>[10]Dezembro!$J$13</f>
        <v>36</v>
      </c>
      <c r="K14" s="15">
        <f>[10]Dezembro!$J$14</f>
        <v>50.04</v>
      </c>
      <c r="L14" s="15">
        <f>[10]Dezembro!$J$15</f>
        <v>39.24</v>
      </c>
      <c r="M14" s="15">
        <f>[10]Dezembro!$J$16</f>
        <v>53.28</v>
      </c>
      <c r="N14" s="15">
        <f>[10]Dezembro!$J$17</f>
        <v>63.72</v>
      </c>
      <c r="O14" s="15">
        <f>[10]Dezembro!$J$18</f>
        <v>75.239999999999995</v>
      </c>
      <c r="P14" s="15">
        <f>[10]Dezembro!$J$19</f>
        <v>57.24</v>
      </c>
      <c r="Q14" s="15">
        <f>[10]Dezembro!$J$20</f>
        <v>25.56</v>
      </c>
      <c r="R14" s="15">
        <f>[10]Dezembro!$J$21</f>
        <v>52.56</v>
      </c>
      <c r="S14" s="15">
        <f>[10]Dezembro!$J$22</f>
        <v>53.28</v>
      </c>
      <c r="T14" s="15">
        <f>[10]Dezembro!$J$23</f>
        <v>55.800000000000004</v>
      </c>
      <c r="U14" s="15">
        <f>[10]Dezembro!$J$24</f>
        <v>36.36</v>
      </c>
      <c r="V14" s="15">
        <f>[10]Dezembro!$J$25</f>
        <v>64.08</v>
      </c>
      <c r="W14" s="15">
        <f>[10]Dezembro!$J$26</f>
        <v>35.28</v>
      </c>
      <c r="X14" s="15">
        <f>[10]Dezembro!$J$27</f>
        <v>66.960000000000008</v>
      </c>
      <c r="Y14" s="15">
        <f>[10]Dezembro!$J$28</f>
        <v>46.440000000000005</v>
      </c>
      <c r="Z14" s="15">
        <f>[10]Dezembro!$J$29</f>
        <v>35.64</v>
      </c>
      <c r="AA14" s="15">
        <f>[10]Dezembro!$J$30</f>
        <v>51.84</v>
      </c>
      <c r="AB14" s="15">
        <f>[10]Dezembro!$J$31</f>
        <v>27</v>
      </c>
      <c r="AC14" s="15">
        <f>[10]Dezembro!$J$32</f>
        <v>38.519999999999996</v>
      </c>
      <c r="AD14" s="15">
        <f>[10]Dezembro!$J$33</f>
        <v>41.76</v>
      </c>
      <c r="AE14" s="15">
        <f>[10]Dezembro!$J$34</f>
        <v>42.12</v>
      </c>
      <c r="AF14" s="15">
        <f>[10]Dezembro!$J$35</f>
        <v>50.04</v>
      </c>
      <c r="AG14" s="36">
        <f>MAX(B14:AF14)</f>
        <v>75.239999999999995</v>
      </c>
    </row>
    <row r="15" spans="1:33" ht="17.100000000000001" customHeight="1" x14ac:dyDescent="0.2">
      <c r="A15" s="13" t="s">
        <v>6</v>
      </c>
      <c r="B15" s="15">
        <f>[11]Dezembro!$J$5</f>
        <v>25.92</v>
      </c>
      <c r="C15" s="15">
        <f>[11]Dezembro!$J$6</f>
        <v>30.240000000000002</v>
      </c>
      <c r="D15" s="15">
        <f>[11]Dezembro!$J$7</f>
        <v>17.64</v>
      </c>
      <c r="E15" s="15">
        <f>[11]Dezembro!$J$8</f>
        <v>57.6</v>
      </c>
      <c r="F15" s="15">
        <f>[11]Dezembro!$J$9</f>
        <v>52.92</v>
      </c>
      <c r="G15" s="15">
        <f>[11]Dezembro!$J$10</f>
        <v>28.8</v>
      </c>
      <c r="H15" s="15">
        <f>[11]Dezembro!$J$11</f>
        <v>23.400000000000002</v>
      </c>
      <c r="I15" s="15">
        <f>[11]Dezembro!$J$12</f>
        <v>25.56</v>
      </c>
      <c r="J15" s="15">
        <f>[11]Dezembro!$J$13</f>
        <v>28.44</v>
      </c>
      <c r="K15" s="15">
        <f>[11]Dezembro!$J$14</f>
        <v>42.84</v>
      </c>
      <c r="L15" s="15">
        <f>[11]Dezembro!$J$15</f>
        <v>32.04</v>
      </c>
      <c r="M15" s="15">
        <f>[11]Dezembro!$J$16</f>
        <v>57.6</v>
      </c>
      <c r="N15" s="15">
        <f>[11]Dezembro!$J$17</f>
        <v>35.28</v>
      </c>
      <c r="O15" s="15">
        <f>[11]Dezembro!$J$18</f>
        <v>34.200000000000003</v>
      </c>
      <c r="P15" s="15">
        <f>[11]Dezembro!$J$19</f>
        <v>50.4</v>
      </c>
      <c r="Q15" s="15">
        <f>[11]Dezembro!$J$20</f>
        <v>18.720000000000002</v>
      </c>
      <c r="R15" s="15">
        <f>[11]Dezembro!$J$21</f>
        <v>36</v>
      </c>
      <c r="S15" s="15">
        <f>[11]Dezembro!$J$22</f>
        <v>64.08</v>
      </c>
      <c r="T15" s="15">
        <f>[11]Dezembro!$J$23</f>
        <v>41.4</v>
      </c>
      <c r="U15" s="15">
        <f>[11]Dezembro!$J$24</f>
        <v>29.880000000000003</v>
      </c>
      <c r="V15" s="15">
        <f>[11]Dezembro!$J$25</f>
        <v>46.800000000000004</v>
      </c>
      <c r="W15" s="15">
        <f>[11]Dezembro!$J$26</f>
        <v>42.12</v>
      </c>
      <c r="X15" s="15">
        <f>[11]Dezembro!$J$27</f>
        <v>37.080000000000005</v>
      </c>
      <c r="Y15" s="15">
        <f>[11]Dezembro!$J$28</f>
        <v>47.16</v>
      </c>
      <c r="Z15" s="15">
        <f>[11]Dezembro!$J$29</f>
        <v>33.119999999999997</v>
      </c>
      <c r="AA15" s="15">
        <f>[11]Dezembro!$J$30</f>
        <v>20.16</v>
      </c>
      <c r="AB15" s="15">
        <f>[11]Dezembro!$J$31</f>
        <v>64.08</v>
      </c>
      <c r="AC15" s="15">
        <f>[11]Dezembro!$J$32</f>
        <v>33.480000000000004</v>
      </c>
      <c r="AD15" s="15">
        <f>[11]Dezembro!$J$33</f>
        <v>28.8</v>
      </c>
      <c r="AE15" s="15">
        <f>[11]Dezembro!$J$34</f>
        <v>40.680000000000007</v>
      </c>
      <c r="AF15" s="15">
        <f>[11]Dezembro!$J$35</f>
        <v>36.72</v>
      </c>
      <c r="AG15" s="36">
        <f t="shared" si="1"/>
        <v>64.08</v>
      </c>
    </row>
    <row r="16" spans="1:33" ht="17.100000000000001" customHeight="1" x14ac:dyDescent="0.2">
      <c r="A16" s="13" t="s">
        <v>7</v>
      </c>
      <c r="B16" s="15">
        <f>[12]Dezembro!$J$5</f>
        <v>34.200000000000003</v>
      </c>
      <c r="C16" s="15">
        <f>[12]Dezembro!$J$6</f>
        <v>30.96</v>
      </c>
      <c r="D16" s="15">
        <f>[12]Dezembro!$J$7</f>
        <v>55.800000000000004</v>
      </c>
      <c r="E16" s="15">
        <f>[12]Dezembro!$J$8</f>
        <v>60.12</v>
      </c>
      <c r="F16" s="15">
        <f>[12]Dezembro!$J$9</f>
        <v>42.84</v>
      </c>
      <c r="G16" s="15">
        <f>[12]Dezembro!$J$10</f>
        <v>23.759999999999998</v>
      </c>
      <c r="H16" s="15">
        <f>[12]Dezembro!$J$11</f>
        <v>17.28</v>
      </c>
      <c r="I16" s="15">
        <f>[12]Dezembro!$J$12</f>
        <v>29.880000000000003</v>
      </c>
      <c r="J16" s="15">
        <f>[12]Dezembro!$J$13</f>
        <v>36</v>
      </c>
      <c r="K16" s="15">
        <f>[12]Dezembro!$J$14</f>
        <v>46.080000000000005</v>
      </c>
      <c r="L16" s="15">
        <f>[12]Dezembro!$J$15</f>
        <v>26.64</v>
      </c>
      <c r="M16" s="15">
        <f>[12]Dezembro!$J$16</f>
        <v>44.64</v>
      </c>
      <c r="N16" s="15">
        <f>[12]Dezembro!$J$17</f>
        <v>32.4</v>
      </c>
      <c r="O16" s="15">
        <f>[12]Dezembro!$J$18</f>
        <v>39.6</v>
      </c>
      <c r="P16" s="15">
        <f>[12]Dezembro!$J$19</f>
        <v>38.159999999999997</v>
      </c>
      <c r="Q16" s="15">
        <f>[12]Dezembro!$J$20</f>
        <v>28.44</v>
      </c>
      <c r="R16" s="15">
        <f>[12]Dezembro!$J$21</f>
        <v>30.96</v>
      </c>
      <c r="S16" s="15">
        <f>[12]Dezembro!$J$22</f>
        <v>33.840000000000003</v>
      </c>
      <c r="T16" s="15">
        <f>[12]Dezembro!$J$23</f>
        <v>81</v>
      </c>
      <c r="U16" s="15">
        <f>[12]Dezembro!$J$24</f>
        <v>28.44</v>
      </c>
      <c r="V16" s="15">
        <f>[12]Dezembro!$J$25</f>
        <v>24.12</v>
      </c>
      <c r="W16" s="15">
        <f>[12]Dezembro!$J$26</f>
        <v>34.56</v>
      </c>
      <c r="X16" s="15">
        <f>[12]Dezembro!$J$27</f>
        <v>39.24</v>
      </c>
      <c r="Y16" s="15">
        <f>[12]Dezembro!$J$28</f>
        <v>59.04</v>
      </c>
      <c r="Z16" s="15">
        <f>[12]Dezembro!$J$29</f>
        <v>37.800000000000004</v>
      </c>
      <c r="AA16" s="15">
        <f>[12]Dezembro!$J$30</f>
        <v>36</v>
      </c>
      <c r="AB16" s="15">
        <f>[12]Dezembro!$J$31</f>
        <v>47.519999999999996</v>
      </c>
      <c r="AC16" s="15">
        <f>[12]Dezembro!$J$32</f>
        <v>29.52</v>
      </c>
      <c r="AD16" s="15">
        <f>[12]Dezembro!$J$33</f>
        <v>49.680000000000007</v>
      </c>
      <c r="AE16" s="15">
        <f>[12]Dezembro!$J$34</f>
        <v>42.480000000000004</v>
      </c>
      <c r="AF16" s="15">
        <f>[12]Dezembro!$J$35</f>
        <v>37.080000000000005</v>
      </c>
      <c r="AG16" s="36">
        <f t="shared" si="1"/>
        <v>81</v>
      </c>
    </row>
    <row r="17" spans="1:33" ht="17.100000000000001" customHeight="1" x14ac:dyDescent="0.2">
      <c r="A17" s="13" t="s">
        <v>8</v>
      </c>
      <c r="B17" s="15">
        <f>[13]Dezembro!$J$5</f>
        <v>27.36</v>
      </c>
      <c r="C17" s="15">
        <f>[13]Dezembro!$J$6</f>
        <v>37.080000000000005</v>
      </c>
      <c r="D17" s="15">
        <f>[13]Dezembro!$J$7</f>
        <v>31.319999999999997</v>
      </c>
      <c r="E17" s="15">
        <f>[13]Dezembro!$J$8</f>
        <v>46.080000000000005</v>
      </c>
      <c r="F17" s="15">
        <f>[13]Dezembro!$J$9</f>
        <v>22.68</v>
      </c>
      <c r="G17" s="15">
        <f>[13]Dezembro!$J$10</f>
        <v>22.32</v>
      </c>
      <c r="H17" s="15">
        <f>[13]Dezembro!$J$11</f>
        <v>16.559999999999999</v>
      </c>
      <c r="I17" s="15">
        <f>[13]Dezembro!$J$12</f>
        <v>35.28</v>
      </c>
      <c r="J17" s="15">
        <f>[13]Dezembro!$J$13</f>
        <v>61.2</v>
      </c>
      <c r="K17" s="15">
        <f>[13]Dezembro!$J$14</f>
        <v>46.440000000000005</v>
      </c>
      <c r="L17" s="15">
        <f>[13]Dezembro!$J$15</f>
        <v>40.32</v>
      </c>
      <c r="M17" s="15">
        <f>[13]Dezembro!$J$16</f>
        <v>44.28</v>
      </c>
      <c r="N17" s="15">
        <f>[13]Dezembro!$J$17</f>
        <v>41.76</v>
      </c>
      <c r="O17" s="15">
        <f>[13]Dezembro!$J$18</f>
        <v>46.800000000000004</v>
      </c>
      <c r="P17" s="15">
        <f>[13]Dezembro!$J$19</f>
        <v>63</v>
      </c>
      <c r="Q17" s="15">
        <f>[13]Dezembro!$J$20</f>
        <v>19.8</v>
      </c>
      <c r="R17" s="15">
        <f>[13]Dezembro!$J$21</f>
        <v>35.64</v>
      </c>
      <c r="S17" s="15">
        <f>[13]Dezembro!$J$22</f>
        <v>47.16</v>
      </c>
      <c r="T17" s="15">
        <f>[13]Dezembro!$J$23</f>
        <v>54.36</v>
      </c>
      <c r="U17" s="15">
        <f>[13]Dezembro!$J$24</f>
        <v>27</v>
      </c>
      <c r="V17" s="15">
        <f>[13]Dezembro!$J$25</f>
        <v>28.44</v>
      </c>
      <c r="W17" s="15">
        <f>[13]Dezembro!$J$26</f>
        <v>45.36</v>
      </c>
      <c r="X17" s="15">
        <f>[13]Dezembro!$J$27</f>
        <v>45.36</v>
      </c>
      <c r="Y17" s="15">
        <f>[13]Dezembro!$J$28</f>
        <v>51.12</v>
      </c>
      <c r="Z17" s="15">
        <f>[13]Dezembro!$J$29</f>
        <v>32.76</v>
      </c>
      <c r="AA17" s="15">
        <f>[13]Dezembro!$J$30</f>
        <v>47.88</v>
      </c>
      <c r="AB17" s="15">
        <f>[13]Dezembro!$J$31</f>
        <v>39.6</v>
      </c>
      <c r="AC17" s="15">
        <f>[13]Dezembro!$J$32</f>
        <v>55.800000000000004</v>
      </c>
      <c r="AD17" s="15">
        <f>[13]Dezembro!$J$33</f>
        <v>43.92</v>
      </c>
      <c r="AE17" s="15">
        <f>[13]Dezembro!$J$34</f>
        <v>45.36</v>
      </c>
      <c r="AF17" s="15">
        <f>[13]Dezembro!$J$35</f>
        <v>46.800000000000004</v>
      </c>
      <c r="AG17" s="36">
        <f t="shared" si="1"/>
        <v>63</v>
      </c>
    </row>
    <row r="18" spans="1:33" ht="17.100000000000001" customHeight="1" x14ac:dyDescent="0.2">
      <c r="A18" s="13" t="s">
        <v>9</v>
      </c>
      <c r="B18" s="15" t="str">
        <f>[14]Dezembro!$J$5</f>
        <v>*</v>
      </c>
      <c r="C18" s="15" t="str">
        <f>[14]Dezembro!$J$6</f>
        <v>*</v>
      </c>
      <c r="D18" s="15">
        <f>[14]Dezembro!$J$7</f>
        <v>14.76</v>
      </c>
      <c r="E18" s="15">
        <f>[14]Dezembro!$J$8</f>
        <v>27.36</v>
      </c>
      <c r="F18" s="15" t="str">
        <f>[14]Dezembro!$J$9</f>
        <v>*</v>
      </c>
      <c r="G18" s="15" t="str">
        <f>[14]Dezembro!$J$10</f>
        <v>*</v>
      </c>
      <c r="H18" s="15" t="str">
        <f>[14]Dezembro!$J$11</f>
        <v>*</v>
      </c>
      <c r="I18" s="15">
        <f>[14]Dezembro!$J$12</f>
        <v>26.28</v>
      </c>
      <c r="J18" s="15">
        <f>[14]Dezembro!$J$13</f>
        <v>33.119999999999997</v>
      </c>
      <c r="K18" s="15">
        <f>[14]Dezembro!$J$14</f>
        <v>27</v>
      </c>
      <c r="L18" s="15">
        <f>[14]Dezembro!$J$15</f>
        <v>32.04</v>
      </c>
      <c r="M18" s="15">
        <f>[14]Dezembro!$J$16</f>
        <v>55.800000000000004</v>
      </c>
      <c r="N18" s="15">
        <f>[14]Dezembro!$J$17</f>
        <v>47.88</v>
      </c>
      <c r="O18" s="15">
        <f>[14]Dezembro!$J$18</f>
        <v>45</v>
      </c>
      <c r="P18" s="15">
        <f>[14]Dezembro!$J$19</f>
        <v>40.680000000000007</v>
      </c>
      <c r="Q18" s="15">
        <f>[14]Dezembro!$J$20</f>
        <v>46.800000000000004</v>
      </c>
      <c r="R18" s="15">
        <f>[14]Dezembro!$J$21</f>
        <v>31.680000000000003</v>
      </c>
      <c r="S18" s="15">
        <f>[14]Dezembro!$J$22</f>
        <v>62.639999999999993</v>
      </c>
      <c r="T18" s="15">
        <f>[14]Dezembro!$J$23</f>
        <v>59.04</v>
      </c>
      <c r="U18" s="15">
        <f>[14]Dezembro!$J$24</f>
        <v>25.56</v>
      </c>
      <c r="V18" s="15">
        <f>[14]Dezembro!$J$25</f>
        <v>29.16</v>
      </c>
      <c r="W18" s="15">
        <f>[14]Dezembro!$J$26</f>
        <v>42.84</v>
      </c>
      <c r="X18" s="15">
        <f>[14]Dezembro!$J$27</f>
        <v>40.680000000000007</v>
      </c>
      <c r="Y18" s="15">
        <f>[14]Dezembro!$J$28</f>
        <v>43.2</v>
      </c>
      <c r="Z18" s="15">
        <f>[14]Dezembro!$J$29</f>
        <v>26.64</v>
      </c>
      <c r="AA18" s="15">
        <f>[14]Dezembro!$J$30</f>
        <v>34.200000000000003</v>
      </c>
      <c r="AB18" s="15">
        <f>[14]Dezembro!$J$31</f>
        <v>66.239999999999995</v>
      </c>
      <c r="AC18" s="15">
        <f>[14]Dezembro!$J$32</f>
        <v>33.480000000000004</v>
      </c>
      <c r="AD18" s="15">
        <f>[14]Dezembro!$J$33</f>
        <v>35.28</v>
      </c>
      <c r="AE18" s="15">
        <f>[14]Dezembro!$J$34</f>
        <v>46.080000000000005</v>
      </c>
      <c r="AF18" s="15">
        <f>[14]Dezembro!$J$35</f>
        <v>44.64</v>
      </c>
      <c r="AG18" s="36">
        <f t="shared" ref="AG18:AG25" si="2">MAX(B18:AF18)</f>
        <v>66.239999999999995</v>
      </c>
    </row>
    <row r="19" spans="1:33" ht="17.100000000000001" customHeight="1" x14ac:dyDescent="0.2">
      <c r="A19" s="13" t="s">
        <v>48</v>
      </c>
      <c r="B19" s="15">
        <f>[15]Dezembro!$J$5</f>
        <v>36</v>
      </c>
      <c r="C19" s="15">
        <f>[15]Dezembro!$J$6</f>
        <v>26.64</v>
      </c>
      <c r="D19" s="15">
        <f>[15]Dezembro!$J$7</f>
        <v>19.440000000000001</v>
      </c>
      <c r="E19" s="15">
        <f>[15]Dezembro!$J$8</f>
        <v>82.44</v>
      </c>
      <c r="F19" s="15">
        <f>[15]Dezembro!$J$9</f>
        <v>32.4</v>
      </c>
      <c r="G19" s="15">
        <f>[15]Dezembro!$J$10</f>
        <v>18.36</v>
      </c>
      <c r="H19" s="15">
        <f>[15]Dezembro!$J$11</f>
        <v>16.2</v>
      </c>
      <c r="I19" s="15">
        <f>[15]Dezembro!$J$12</f>
        <v>31.680000000000003</v>
      </c>
      <c r="J19" s="15">
        <f>[15]Dezembro!$J$13</f>
        <v>39.6</v>
      </c>
      <c r="K19" s="15">
        <f>[15]Dezembro!$J$14</f>
        <v>43.56</v>
      </c>
      <c r="L19" s="15">
        <f>[15]Dezembro!$J$15</f>
        <v>41.04</v>
      </c>
      <c r="M19" s="15">
        <f>[15]Dezembro!$J$16</f>
        <v>43.92</v>
      </c>
      <c r="N19" s="15">
        <f>[15]Dezembro!$J$17</f>
        <v>43.56</v>
      </c>
      <c r="O19" s="15">
        <f>[15]Dezembro!$J$18</f>
        <v>47.88</v>
      </c>
      <c r="P19" s="15">
        <f>[15]Dezembro!$J$19</f>
        <v>47.16</v>
      </c>
      <c r="Q19" s="15">
        <f>[15]Dezembro!$J$20</f>
        <v>23.759999999999998</v>
      </c>
      <c r="R19" s="15">
        <f>[15]Dezembro!$J$21</f>
        <v>38.159999999999997</v>
      </c>
      <c r="S19" s="15">
        <f>[15]Dezembro!$J$22</f>
        <v>41.4</v>
      </c>
      <c r="T19" s="15">
        <f>[15]Dezembro!$J$23</f>
        <v>45</v>
      </c>
      <c r="U19" s="15">
        <f>[15]Dezembro!$J$24</f>
        <v>37.440000000000005</v>
      </c>
      <c r="V19" s="15">
        <f>[15]Dezembro!$J$25</f>
        <v>29.52</v>
      </c>
      <c r="W19" s="15">
        <f>[15]Dezembro!$J$26</f>
        <v>32.4</v>
      </c>
      <c r="X19" s="15">
        <f>[15]Dezembro!$J$27</f>
        <v>37.800000000000004</v>
      </c>
      <c r="Y19" s="15">
        <f>[15]Dezembro!$J$28</f>
        <v>50.4</v>
      </c>
      <c r="Z19" s="15">
        <f>[15]Dezembro!$J$29</f>
        <v>17.28</v>
      </c>
      <c r="AA19" s="15">
        <f>[15]Dezembro!$J$30</f>
        <v>37.080000000000005</v>
      </c>
      <c r="AB19" s="15">
        <f>[15]Dezembro!$J$31</f>
        <v>40.32</v>
      </c>
      <c r="AC19" s="15">
        <f>[15]Dezembro!$J$32</f>
        <v>31.680000000000003</v>
      </c>
      <c r="AD19" s="15">
        <f>[15]Dezembro!$J$33</f>
        <v>34.56</v>
      </c>
      <c r="AE19" s="15">
        <f>[15]Dezembro!$J$34</f>
        <v>30.96</v>
      </c>
      <c r="AF19" s="15">
        <f>[15]Dezembro!$J$35</f>
        <v>41.04</v>
      </c>
      <c r="AG19" s="36">
        <f t="shared" si="2"/>
        <v>82.44</v>
      </c>
    </row>
    <row r="20" spans="1:33" ht="17.100000000000001" customHeight="1" x14ac:dyDescent="0.2">
      <c r="A20" s="13" t="s">
        <v>10</v>
      </c>
      <c r="B20" s="15">
        <f>[16]Dezembro!$J$5</f>
        <v>25.92</v>
      </c>
      <c r="C20" s="15">
        <f>[16]Dezembro!$J$6</f>
        <v>26.28</v>
      </c>
      <c r="D20" s="15">
        <f>[16]Dezembro!$J$7</f>
        <v>34.200000000000003</v>
      </c>
      <c r="E20" s="15">
        <f>[16]Dezembro!$J$8</f>
        <v>51.480000000000004</v>
      </c>
      <c r="F20" s="15">
        <f>[16]Dezembro!$J$9</f>
        <v>23.759999999999998</v>
      </c>
      <c r="G20" s="15">
        <f>[16]Dezembro!$J$10</f>
        <v>23.400000000000002</v>
      </c>
      <c r="H20" s="15">
        <f>[16]Dezembro!$J$11</f>
        <v>17.64</v>
      </c>
      <c r="I20" s="15">
        <f>[16]Dezembro!$J$12</f>
        <v>33.119999999999997</v>
      </c>
      <c r="J20" s="15">
        <f>[16]Dezembro!$J$13</f>
        <v>41.4</v>
      </c>
      <c r="K20" s="15">
        <f>[16]Dezembro!$J$14</f>
        <v>40.680000000000007</v>
      </c>
      <c r="L20" s="15">
        <f>[16]Dezembro!$J$15</f>
        <v>33.119999999999997</v>
      </c>
      <c r="M20" s="15">
        <f>[16]Dezembro!$J$16</f>
        <v>63.360000000000007</v>
      </c>
      <c r="N20" s="15">
        <f>[16]Dezembro!$J$17</f>
        <v>33.480000000000004</v>
      </c>
      <c r="O20" s="15">
        <f>[16]Dezembro!$J$18</f>
        <v>43.92</v>
      </c>
      <c r="P20" s="15">
        <f>[16]Dezembro!$J$19</f>
        <v>37.440000000000005</v>
      </c>
      <c r="Q20" s="15">
        <f>[16]Dezembro!$J$20</f>
        <v>24.48</v>
      </c>
      <c r="R20" s="15">
        <f>[16]Dezembro!$J$21</f>
        <v>34.92</v>
      </c>
      <c r="S20" s="15">
        <f>[16]Dezembro!$J$22</f>
        <v>38.519999999999996</v>
      </c>
      <c r="T20" s="15">
        <f>[16]Dezembro!$J$23</f>
        <v>33.840000000000003</v>
      </c>
      <c r="U20" s="15">
        <f>[16]Dezembro!$J$24</f>
        <v>32.76</v>
      </c>
      <c r="V20" s="15">
        <f>[16]Dezembro!$J$25</f>
        <v>34.56</v>
      </c>
      <c r="W20" s="15">
        <f>[16]Dezembro!$J$26</f>
        <v>52.92</v>
      </c>
      <c r="X20" s="15">
        <f>[16]Dezembro!$J$27</f>
        <v>38.880000000000003</v>
      </c>
      <c r="Y20" s="15">
        <f>[16]Dezembro!$J$28</f>
        <v>50.4</v>
      </c>
      <c r="Z20" s="15">
        <f>[16]Dezembro!$J$29</f>
        <v>29.16</v>
      </c>
      <c r="AA20" s="15">
        <f>[16]Dezembro!$J$30</f>
        <v>39.6</v>
      </c>
      <c r="AB20" s="15">
        <f>[16]Dezembro!$J$31</f>
        <v>37.800000000000004</v>
      </c>
      <c r="AC20" s="15">
        <f>[16]Dezembro!$J$32</f>
        <v>44.28</v>
      </c>
      <c r="AD20" s="15">
        <f>[16]Dezembro!$J$33</f>
        <v>26.64</v>
      </c>
      <c r="AE20" s="15">
        <f>[16]Dezembro!$J$34</f>
        <v>32.76</v>
      </c>
      <c r="AF20" s="15">
        <f>[16]Dezembro!$J$35</f>
        <v>41.4</v>
      </c>
      <c r="AG20" s="36">
        <f t="shared" si="2"/>
        <v>63.360000000000007</v>
      </c>
    </row>
    <row r="21" spans="1:33" ht="17.100000000000001" customHeight="1" x14ac:dyDescent="0.2">
      <c r="A21" s="13" t="s">
        <v>11</v>
      </c>
      <c r="B21" s="15">
        <f>[17]Dezembro!$J$5</f>
        <v>41.76</v>
      </c>
      <c r="C21" s="15">
        <f>[17]Dezembro!$J$6</f>
        <v>33.840000000000003</v>
      </c>
      <c r="D21" s="15">
        <f>[17]Dezembro!$J$7</f>
        <v>28.44</v>
      </c>
      <c r="E21" s="15">
        <f>[17]Dezembro!$J$8</f>
        <v>45.72</v>
      </c>
      <c r="F21" s="15">
        <f>[17]Dezembro!$J$9</f>
        <v>23.040000000000003</v>
      </c>
      <c r="G21" s="15">
        <f>[17]Dezembro!$J$10</f>
        <v>20.88</v>
      </c>
      <c r="H21" s="15">
        <f>[17]Dezembro!$J$11</f>
        <v>14.4</v>
      </c>
      <c r="I21" s="15">
        <f>[17]Dezembro!$J$12</f>
        <v>19.8</v>
      </c>
      <c r="J21" s="15">
        <f>[17]Dezembro!$J$13</f>
        <v>31.319999999999997</v>
      </c>
      <c r="K21" s="15">
        <f>[17]Dezembro!$J$14</f>
        <v>31.680000000000003</v>
      </c>
      <c r="L21" s="15">
        <f>[17]Dezembro!$J$15</f>
        <v>27.36</v>
      </c>
      <c r="M21" s="15">
        <f>[17]Dezembro!$J$16</f>
        <v>42.480000000000004</v>
      </c>
      <c r="N21" s="15">
        <f>[17]Dezembro!$J$17</f>
        <v>28.44</v>
      </c>
      <c r="O21" s="15">
        <f>[17]Dezembro!$J$18</f>
        <v>38.880000000000003</v>
      </c>
      <c r="P21" s="15">
        <f>[17]Dezembro!$J$19</f>
        <v>38.159999999999997</v>
      </c>
      <c r="Q21" s="15">
        <f>[17]Dezembro!$J$20</f>
        <v>19.079999999999998</v>
      </c>
      <c r="R21" s="15">
        <f>[17]Dezembro!$J$21</f>
        <v>23.040000000000003</v>
      </c>
      <c r="S21" s="15">
        <f>[17]Dezembro!$J$22</f>
        <v>28.8</v>
      </c>
      <c r="T21" s="15">
        <f>[17]Dezembro!$J$23</f>
        <v>44.64</v>
      </c>
      <c r="U21" s="15">
        <f>[17]Dezembro!$J$24</f>
        <v>20.88</v>
      </c>
      <c r="V21" s="15">
        <f>[17]Dezembro!$J$25</f>
        <v>19.8</v>
      </c>
      <c r="W21" s="15">
        <f>[17]Dezembro!$J$26</f>
        <v>33.840000000000003</v>
      </c>
      <c r="X21" s="15">
        <f>[17]Dezembro!$J$27</f>
        <v>30.96</v>
      </c>
      <c r="Y21" s="15">
        <f>[17]Dezembro!$J$28</f>
        <v>43.92</v>
      </c>
      <c r="Z21" s="15">
        <f>[17]Dezembro!$J$29</f>
        <v>18.36</v>
      </c>
      <c r="AA21" s="15">
        <f>[17]Dezembro!$J$30</f>
        <v>25.92</v>
      </c>
      <c r="AB21" s="15">
        <f>[17]Dezembro!$J$31</f>
        <v>32.04</v>
      </c>
      <c r="AC21" s="15">
        <f>[17]Dezembro!$J$32</f>
        <v>25.2</v>
      </c>
      <c r="AD21" s="15">
        <f>[17]Dezembro!$J$33</f>
        <v>50.04</v>
      </c>
      <c r="AE21" s="15">
        <f>[17]Dezembro!$J$34</f>
        <v>29.52</v>
      </c>
      <c r="AF21" s="15">
        <f>[17]Dezembro!$J$35</f>
        <v>31.319999999999997</v>
      </c>
      <c r="AG21" s="36">
        <f t="shared" si="2"/>
        <v>50.04</v>
      </c>
    </row>
    <row r="22" spans="1:33" ht="17.100000000000001" customHeight="1" x14ac:dyDescent="0.2">
      <c r="A22" s="13" t="s">
        <v>12</v>
      </c>
      <c r="B22" s="15">
        <f>[18]Dezembro!$J$5</f>
        <v>42.480000000000004</v>
      </c>
      <c r="C22" s="15">
        <f>[18]Dezembro!$J$6</f>
        <v>32.76</v>
      </c>
      <c r="D22" s="15">
        <f>[18]Dezembro!$J$7</f>
        <v>19.440000000000001</v>
      </c>
      <c r="E22" s="15">
        <f>[18]Dezembro!$J$8</f>
        <v>46.080000000000005</v>
      </c>
      <c r="F22" s="15">
        <f>[18]Dezembro!$J$9</f>
        <v>48.6</v>
      </c>
      <c r="G22" s="15">
        <f>[18]Dezembro!$J$10</f>
        <v>18.36</v>
      </c>
      <c r="H22" s="15">
        <f>[18]Dezembro!$J$11</f>
        <v>24.12</v>
      </c>
      <c r="I22" s="15">
        <f>[18]Dezembro!$J$12</f>
        <v>55.440000000000005</v>
      </c>
      <c r="J22" s="15">
        <f>[18]Dezembro!$J$13</f>
        <v>34.200000000000003</v>
      </c>
      <c r="K22" s="15">
        <f>[18]Dezembro!$J$14</f>
        <v>47.88</v>
      </c>
      <c r="L22" s="15">
        <f>[18]Dezembro!$J$15</f>
        <v>24.12</v>
      </c>
      <c r="M22" s="15">
        <f>[18]Dezembro!$J$16</f>
        <v>50.4</v>
      </c>
      <c r="N22" s="15">
        <f>[18]Dezembro!$J$17</f>
        <v>35.64</v>
      </c>
      <c r="O22" s="15">
        <f>[18]Dezembro!$J$18</f>
        <v>42.84</v>
      </c>
      <c r="P22" s="15">
        <f>[18]Dezembro!$J$19</f>
        <v>38.159999999999997</v>
      </c>
      <c r="Q22" s="15">
        <f>[18]Dezembro!$J$20</f>
        <v>21.240000000000002</v>
      </c>
      <c r="R22" s="15">
        <f>[18]Dezembro!$J$21</f>
        <v>34.200000000000003</v>
      </c>
      <c r="S22" s="15">
        <f>[18]Dezembro!$J$22</f>
        <v>36</v>
      </c>
      <c r="T22" s="15">
        <f>[18]Dezembro!$J$23</f>
        <v>71.64</v>
      </c>
      <c r="U22" s="15">
        <f>[18]Dezembro!$J$24</f>
        <v>23.040000000000003</v>
      </c>
      <c r="V22" s="15">
        <f>[18]Dezembro!$J$25</f>
        <v>26.64</v>
      </c>
      <c r="W22" s="15">
        <f>[18]Dezembro!$J$26</f>
        <v>34.56</v>
      </c>
      <c r="X22" s="15">
        <f>[18]Dezembro!$J$27</f>
        <v>38.880000000000003</v>
      </c>
      <c r="Y22" s="15">
        <f>[18]Dezembro!$J$28</f>
        <v>41.76</v>
      </c>
      <c r="Z22" s="15">
        <f>[18]Dezembro!$J$29</f>
        <v>27.36</v>
      </c>
      <c r="AA22" s="15">
        <f>[18]Dezembro!$J$30</f>
        <v>41.4</v>
      </c>
      <c r="AB22" s="15">
        <f>[18]Dezembro!$J$31</f>
        <v>39.96</v>
      </c>
      <c r="AC22" s="15">
        <f>[18]Dezembro!$J$32</f>
        <v>36.36</v>
      </c>
      <c r="AD22" s="15">
        <f>[18]Dezembro!$J$33</f>
        <v>43.56</v>
      </c>
      <c r="AE22" s="15">
        <f>[18]Dezembro!$J$34</f>
        <v>50.4</v>
      </c>
      <c r="AF22" s="15">
        <f>[18]Dezembro!$J$35</f>
        <v>29.16</v>
      </c>
      <c r="AG22" s="36">
        <f t="shared" si="2"/>
        <v>71.64</v>
      </c>
    </row>
    <row r="23" spans="1:33" ht="17.100000000000001" customHeight="1" x14ac:dyDescent="0.2">
      <c r="A23" s="13" t="s">
        <v>13</v>
      </c>
      <c r="B23" s="15" t="str">
        <f>[19]Dezembro!$J$5</f>
        <v>*</v>
      </c>
      <c r="C23" s="15" t="str">
        <f>[19]Dezembro!$J$6</f>
        <v>*</v>
      </c>
      <c r="D23" s="15" t="str">
        <f>[19]Dezembro!$J$7</f>
        <v>*</v>
      </c>
      <c r="E23" s="15" t="str">
        <f>[19]Dezembro!$J$8</f>
        <v>*</v>
      </c>
      <c r="F23" s="15" t="str">
        <f>[19]Dezembro!$J$9</f>
        <v>*</v>
      </c>
      <c r="G23" s="15" t="str">
        <f>[19]Dezembro!$J$10</f>
        <v>*</v>
      </c>
      <c r="H23" s="15" t="str">
        <f>[19]Dezembro!$J$11</f>
        <v>*</v>
      </c>
      <c r="I23" s="15" t="str">
        <f>[19]Dezembro!$J$12</f>
        <v>*</v>
      </c>
      <c r="J23" s="15" t="str">
        <f>[19]Dezembro!$J$13</f>
        <v>*</v>
      </c>
      <c r="K23" s="15" t="str">
        <f>[19]Dezembro!$J$14</f>
        <v>*</v>
      </c>
      <c r="L23" s="15" t="str">
        <f>[19]Dezembro!$J$15</f>
        <v>*</v>
      </c>
      <c r="M23" s="15" t="str">
        <f>[19]Dezembro!$J$16</f>
        <v>*</v>
      </c>
      <c r="N23" s="15" t="str">
        <f>[19]Dezembro!$J$17</f>
        <v>*</v>
      </c>
      <c r="O23" s="15" t="str">
        <f>[19]Dezembro!$J$18</f>
        <v>*</v>
      </c>
      <c r="P23" s="15" t="str">
        <f>[19]Dezembro!$J$19</f>
        <v>*</v>
      </c>
      <c r="Q23" s="15" t="str">
        <f>[19]Dezembro!$J$20</f>
        <v>*</v>
      </c>
      <c r="R23" s="15" t="str">
        <f>[19]Dezembro!$J$21</f>
        <v>*</v>
      </c>
      <c r="S23" s="15" t="str">
        <f>[19]Dezembro!$J$22</f>
        <v>*</v>
      </c>
      <c r="T23" s="15" t="str">
        <f>[19]Dezembro!$J$23</f>
        <v>*</v>
      </c>
      <c r="U23" s="15" t="str">
        <f>[19]Dezembro!$J$24</f>
        <v>*</v>
      </c>
      <c r="V23" s="15" t="str">
        <f>[19]Dezembro!$J$25</f>
        <v>*</v>
      </c>
      <c r="W23" s="15" t="str">
        <f>[19]Dezembro!$J$26</f>
        <v>*</v>
      </c>
      <c r="X23" s="15" t="str">
        <f>[19]Dezembro!$J$27</f>
        <v>*</v>
      </c>
      <c r="Y23" s="15" t="str">
        <f>[19]Dezembro!$J$28</f>
        <v>*</v>
      </c>
      <c r="Z23" s="15" t="str">
        <f>[19]Dezembro!$J$29</f>
        <v>*</v>
      </c>
      <c r="AA23" s="15" t="str">
        <f>[19]Dezembro!$J$30</f>
        <v>*</v>
      </c>
      <c r="AB23" s="15" t="str">
        <f>[19]Dezembro!$J$31</f>
        <v>*</v>
      </c>
      <c r="AC23" s="15" t="str">
        <f>[19]Dezembro!$J$32</f>
        <v>*</v>
      </c>
      <c r="AD23" s="15" t="str">
        <f>[19]Dezembro!$J$33</f>
        <v>*</v>
      </c>
      <c r="AE23" s="15" t="str">
        <f>[19]Dezembro!$J$34</f>
        <v>*</v>
      </c>
      <c r="AF23" s="15" t="str">
        <f>[19]Dezembro!$J$35</f>
        <v>*</v>
      </c>
      <c r="AG23" s="36" t="s">
        <v>78</v>
      </c>
    </row>
    <row r="24" spans="1:33" ht="17.100000000000001" customHeight="1" x14ac:dyDescent="0.2">
      <c r="A24" s="13" t="s">
        <v>14</v>
      </c>
      <c r="B24" s="15">
        <f>[20]Dezembro!$J$5</f>
        <v>21.96</v>
      </c>
      <c r="C24" s="15">
        <f>[20]Dezembro!$J$6</f>
        <v>44.64</v>
      </c>
      <c r="D24" s="15">
        <f>[20]Dezembro!$J$7</f>
        <v>46.080000000000005</v>
      </c>
      <c r="E24" s="15">
        <f>[20]Dezembro!$J$8</f>
        <v>39.24</v>
      </c>
      <c r="F24" s="15">
        <f>[20]Dezembro!$J$9</f>
        <v>50.04</v>
      </c>
      <c r="G24" s="15">
        <f>[20]Dezembro!$J$10</f>
        <v>28.44</v>
      </c>
      <c r="H24" s="15">
        <f>[20]Dezembro!$J$11</f>
        <v>40.32</v>
      </c>
      <c r="I24" s="15">
        <f>[20]Dezembro!$J$12</f>
        <v>52.92</v>
      </c>
      <c r="J24" s="15">
        <f>[20]Dezembro!$J$13</f>
        <v>28.44</v>
      </c>
      <c r="K24" s="15">
        <f>[20]Dezembro!$J$14</f>
        <v>43.92</v>
      </c>
      <c r="L24" s="15">
        <f>[20]Dezembro!$J$15</f>
        <v>61.2</v>
      </c>
      <c r="M24" s="15">
        <f>[20]Dezembro!$J$16</f>
        <v>53.64</v>
      </c>
      <c r="N24" s="15">
        <f>[20]Dezembro!$J$17</f>
        <v>41.4</v>
      </c>
      <c r="O24" s="15">
        <f>[20]Dezembro!$J$18</f>
        <v>39.24</v>
      </c>
      <c r="P24" s="15">
        <f>[20]Dezembro!$J$19</f>
        <v>46.080000000000005</v>
      </c>
      <c r="Q24" s="15">
        <f>[20]Dezembro!$J$20</f>
        <v>43.56</v>
      </c>
      <c r="R24" s="15">
        <f>[20]Dezembro!$J$21</f>
        <v>43.56</v>
      </c>
      <c r="S24" s="15">
        <f>[20]Dezembro!$J$22</f>
        <v>42.84</v>
      </c>
      <c r="T24" s="15">
        <f>[20]Dezembro!$J$23</f>
        <v>59.4</v>
      </c>
      <c r="U24" s="15">
        <f>[20]Dezembro!$J$24</f>
        <v>37.080000000000005</v>
      </c>
      <c r="V24" s="15">
        <f>[20]Dezembro!$J$25</f>
        <v>25.2</v>
      </c>
      <c r="W24" s="15">
        <f>[20]Dezembro!$J$26</f>
        <v>33.119999999999997</v>
      </c>
      <c r="X24" s="15">
        <f>[20]Dezembro!$J$27</f>
        <v>29.880000000000003</v>
      </c>
      <c r="Y24" s="15">
        <f>[20]Dezembro!$J$28</f>
        <v>27</v>
      </c>
      <c r="Z24" s="15">
        <f>[20]Dezembro!$J$29</f>
        <v>40.680000000000007</v>
      </c>
      <c r="AA24" s="15">
        <f>[20]Dezembro!$J$30</f>
        <v>24.48</v>
      </c>
      <c r="AB24" s="15">
        <f>[20]Dezembro!$J$31</f>
        <v>25.56</v>
      </c>
      <c r="AC24" s="15">
        <f>[20]Dezembro!$J$32</f>
        <v>40.32</v>
      </c>
      <c r="AD24" s="15">
        <f>[20]Dezembro!$J$33</f>
        <v>39.96</v>
      </c>
      <c r="AE24" s="15">
        <f>[20]Dezembro!$J$34</f>
        <v>32.76</v>
      </c>
      <c r="AF24" s="15">
        <f>[20]Dezembro!$J$35</f>
        <v>38.159999999999997</v>
      </c>
      <c r="AG24" s="36">
        <f t="shared" si="2"/>
        <v>61.2</v>
      </c>
    </row>
    <row r="25" spans="1:33" ht="17.100000000000001" customHeight="1" x14ac:dyDescent="0.2">
      <c r="A25" s="13" t="s">
        <v>15</v>
      </c>
      <c r="B25" s="15">
        <f>[21]Dezembro!$J$5</f>
        <v>35.64</v>
      </c>
      <c r="C25" s="15">
        <f>[21]Dezembro!$J$6</f>
        <v>44.64</v>
      </c>
      <c r="D25" s="15">
        <f>[21]Dezembro!$J$7</f>
        <v>45.36</v>
      </c>
      <c r="E25" s="15">
        <f>[21]Dezembro!$J$8</f>
        <v>75.239999999999995</v>
      </c>
      <c r="F25" s="15">
        <f>[21]Dezembro!$J$9</f>
        <v>41.04</v>
      </c>
      <c r="G25" s="15">
        <f>[21]Dezembro!$J$10</f>
        <v>25.2</v>
      </c>
      <c r="H25" s="15">
        <f>[21]Dezembro!$J$11</f>
        <v>23.759999999999998</v>
      </c>
      <c r="I25" s="15">
        <f>[21]Dezembro!$J$12</f>
        <v>30.240000000000002</v>
      </c>
      <c r="J25" s="15">
        <f>[21]Dezembro!$J$13</f>
        <v>46.440000000000005</v>
      </c>
      <c r="K25" s="15">
        <f>[21]Dezembro!$J$14</f>
        <v>71.64</v>
      </c>
      <c r="L25" s="15">
        <f>[21]Dezembro!$J$15</f>
        <v>35.64</v>
      </c>
      <c r="M25" s="15">
        <f>[21]Dezembro!$J$16</f>
        <v>68.400000000000006</v>
      </c>
      <c r="N25" s="15">
        <f>[21]Dezembro!$J$17</f>
        <v>45.36</v>
      </c>
      <c r="O25" s="15">
        <f>[21]Dezembro!$J$18</f>
        <v>53.64</v>
      </c>
      <c r="P25" s="15">
        <f>[21]Dezembro!$J$19</f>
        <v>58.680000000000007</v>
      </c>
      <c r="Q25" s="15">
        <f>[21]Dezembro!$J$20</f>
        <v>39.24</v>
      </c>
      <c r="R25" s="15">
        <f>[21]Dezembro!$J$21</f>
        <v>39.96</v>
      </c>
      <c r="S25" s="15">
        <f>[21]Dezembro!$J$22</f>
        <v>47.16</v>
      </c>
      <c r="T25" s="15">
        <f>[21]Dezembro!$J$23</f>
        <v>72</v>
      </c>
      <c r="U25" s="15">
        <f>[21]Dezembro!$J$24</f>
        <v>26.64</v>
      </c>
      <c r="V25" s="15">
        <f>[21]Dezembro!$J$25</f>
        <v>29.52</v>
      </c>
      <c r="W25" s="15">
        <f>[21]Dezembro!$J$26</f>
        <v>36.72</v>
      </c>
      <c r="X25" s="15">
        <f>[21]Dezembro!$J$27</f>
        <v>45.72</v>
      </c>
      <c r="Y25" s="15">
        <f>[21]Dezembro!$J$28</f>
        <v>54.72</v>
      </c>
      <c r="Z25" s="15">
        <f>[21]Dezembro!$J$29</f>
        <v>27.720000000000002</v>
      </c>
      <c r="AA25" s="15">
        <f>[21]Dezembro!$J$30</f>
        <v>41.04</v>
      </c>
      <c r="AB25" s="15">
        <f>[21]Dezembro!$J$31</f>
        <v>38.880000000000003</v>
      </c>
      <c r="AC25" s="15">
        <f>[21]Dezembro!$J$32</f>
        <v>30.96</v>
      </c>
      <c r="AD25" s="15">
        <f>[21]Dezembro!$J$33</f>
        <v>43.2</v>
      </c>
      <c r="AE25" s="15">
        <f>[21]Dezembro!$J$34</f>
        <v>36.36</v>
      </c>
      <c r="AF25" s="15">
        <f>[21]Dezembro!$J$35</f>
        <v>40.32</v>
      </c>
      <c r="AG25" s="36">
        <f t="shared" si="2"/>
        <v>75.239999999999995</v>
      </c>
    </row>
    <row r="26" spans="1:33" ht="17.100000000000001" customHeight="1" x14ac:dyDescent="0.2">
      <c r="A26" s="13" t="s">
        <v>69</v>
      </c>
      <c r="B26" s="15">
        <f>[22]Dezembro!$J$5</f>
        <v>20.16</v>
      </c>
      <c r="C26" s="15">
        <f>[22]Dezembro!$J$6</f>
        <v>65.160000000000011</v>
      </c>
      <c r="D26" s="15">
        <f>[22]Dezembro!$J$7</f>
        <v>28.08</v>
      </c>
      <c r="E26" s="15">
        <f>[22]Dezembro!$J$8</f>
        <v>54.72</v>
      </c>
      <c r="F26" s="15">
        <f>[22]Dezembro!$J$9</f>
        <v>35.28</v>
      </c>
      <c r="G26" s="15">
        <f>[22]Dezembro!$J$10</f>
        <v>35.28</v>
      </c>
      <c r="H26" s="15">
        <f>[22]Dezembro!$J$11</f>
        <v>10.08</v>
      </c>
      <c r="I26" s="15">
        <f>[22]Dezembro!$J$12</f>
        <v>30.6</v>
      </c>
      <c r="J26" s="15">
        <f>[22]Dezembro!$J$13</f>
        <v>39.6</v>
      </c>
      <c r="K26" s="15">
        <f>[22]Dezembro!$J$14</f>
        <v>43.92</v>
      </c>
      <c r="L26" s="15">
        <f>[22]Dezembro!$J$15</f>
        <v>47.16</v>
      </c>
      <c r="M26" s="15">
        <f>[22]Dezembro!$J$16</f>
        <v>51.84</v>
      </c>
      <c r="N26" s="15">
        <f>[22]Dezembro!$J$17</f>
        <v>47.519999999999996</v>
      </c>
      <c r="O26" s="15">
        <f>[22]Dezembro!$J$18</f>
        <v>46.800000000000004</v>
      </c>
      <c r="P26" s="15">
        <f>[22]Dezembro!$J$19</f>
        <v>57.24</v>
      </c>
      <c r="Q26" s="15">
        <f>[22]Dezembro!$J$20</f>
        <v>26.28</v>
      </c>
      <c r="R26" s="15">
        <f>[22]Dezembro!$J$21</f>
        <v>42.480000000000004</v>
      </c>
      <c r="S26" s="15">
        <f>[22]Dezembro!$J$22</f>
        <v>41.04</v>
      </c>
      <c r="T26" s="15">
        <f>[22]Dezembro!$J$23</f>
        <v>29.16</v>
      </c>
      <c r="U26" s="15">
        <f>[22]Dezembro!$J$24</f>
        <v>19.440000000000001</v>
      </c>
      <c r="V26" s="15">
        <f>[22]Dezembro!$J$25</f>
        <v>32.04</v>
      </c>
      <c r="W26" s="15">
        <f>[22]Dezembro!$J$26</f>
        <v>33.480000000000004</v>
      </c>
      <c r="X26" s="15" t="str">
        <f>[22]Dezembro!$J$27</f>
        <v>*</v>
      </c>
      <c r="Y26" s="15" t="str">
        <f>[22]Dezembro!$J$28</f>
        <v>*</v>
      </c>
      <c r="Z26" s="15" t="str">
        <f>[22]Dezembro!$J$29</f>
        <v>*</v>
      </c>
      <c r="AA26" s="15" t="str">
        <f>[22]Dezembro!$J$30</f>
        <v>*</v>
      </c>
      <c r="AB26" s="15" t="str">
        <f>[22]Dezembro!$J$31</f>
        <v>*</v>
      </c>
      <c r="AC26" s="134" t="str">
        <f>[22]Dezembro!$J$32</f>
        <v>*</v>
      </c>
      <c r="AD26" s="134" t="str">
        <f>[22]Dezembro!$J$33</f>
        <v>*</v>
      </c>
      <c r="AE26" s="134" t="str">
        <f>[22]Dezembro!$J$34</f>
        <v>*</v>
      </c>
      <c r="AF26" s="134" t="str">
        <f>[22]Dezembro!$J$35</f>
        <v>*</v>
      </c>
      <c r="AG26" s="36">
        <f t="shared" ref="AG26:AG32" si="3">MAX(B26:AF26)</f>
        <v>65.160000000000011</v>
      </c>
    </row>
    <row r="27" spans="1:33" ht="17.100000000000001" customHeight="1" x14ac:dyDescent="0.2">
      <c r="A27" s="13" t="s">
        <v>16</v>
      </c>
      <c r="B27" s="15">
        <f>[23]Dezembro!$J$5</f>
        <v>35.28</v>
      </c>
      <c r="C27" s="15">
        <f>[23]Dezembro!$J$6</f>
        <v>24.12</v>
      </c>
      <c r="D27" s="15">
        <f>[23]Dezembro!$J$7</f>
        <v>40.32</v>
      </c>
      <c r="E27" s="15">
        <f>[23]Dezembro!$J$8</f>
        <v>85.32</v>
      </c>
      <c r="F27" s="15">
        <f>[23]Dezembro!$J$9</f>
        <v>32.04</v>
      </c>
      <c r="G27" s="15">
        <f>[23]Dezembro!$J$10</f>
        <v>37.800000000000004</v>
      </c>
      <c r="H27" s="15">
        <f>[23]Dezembro!$J$11</f>
        <v>19.079999999999998</v>
      </c>
      <c r="I27" s="15">
        <f>[23]Dezembro!$J$12</f>
        <v>22.32</v>
      </c>
      <c r="J27" s="15">
        <f>[23]Dezembro!$J$13</f>
        <v>40.32</v>
      </c>
      <c r="K27" s="15">
        <f>[23]Dezembro!$J$14</f>
        <v>37.080000000000005</v>
      </c>
      <c r="L27" s="15">
        <f>[23]Dezembro!$J$15</f>
        <v>33.840000000000003</v>
      </c>
      <c r="M27" s="15">
        <f>[23]Dezembro!$J$16</f>
        <v>41.4</v>
      </c>
      <c r="N27" s="15">
        <f>[23]Dezembro!$J$17</f>
        <v>37.080000000000005</v>
      </c>
      <c r="O27" s="15">
        <f>[23]Dezembro!$J$18</f>
        <v>46.080000000000005</v>
      </c>
      <c r="P27" s="15">
        <f>[23]Dezembro!$J$19</f>
        <v>36</v>
      </c>
      <c r="Q27" s="15">
        <f>[23]Dezembro!$J$20</f>
        <v>26.28</v>
      </c>
      <c r="R27" s="15">
        <f>[23]Dezembro!$J$21</f>
        <v>37.440000000000005</v>
      </c>
      <c r="S27" s="15">
        <f>[23]Dezembro!$J$22</f>
        <v>36.36</v>
      </c>
      <c r="T27" s="15">
        <f>[23]Dezembro!$J$23</f>
        <v>60.12</v>
      </c>
      <c r="U27" s="15">
        <f>[23]Dezembro!$J$24</f>
        <v>36</v>
      </c>
      <c r="V27" s="15">
        <f>[23]Dezembro!$J$25</f>
        <v>24.12</v>
      </c>
      <c r="W27" s="15">
        <f>[23]Dezembro!$J$26</f>
        <v>33.480000000000004</v>
      </c>
      <c r="X27" s="15">
        <f>[23]Dezembro!$J$27</f>
        <v>36.72</v>
      </c>
      <c r="Y27" s="15">
        <f>[23]Dezembro!$J$28</f>
        <v>51.480000000000004</v>
      </c>
      <c r="Z27" s="15">
        <f>[23]Dezembro!$J$29</f>
        <v>33.840000000000003</v>
      </c>
      <c r="AA27" s="15">
        <f>[23]Dezembro!$J$30</f>
        <v>30.6</v>
      </c>
      <c r="AB27" s="15">
        <f>[23]Dezembro!$J$31</f>
        <v>41.04</v>
      </c>
      <c r="AC27" s="15">
        <f>[23]Dezembro!$J$32</f>
        <v>35.64</v>
      </c>
      <c r="AD27" s="15">
        <f>[23]Dezembro!$J$33</f>
        <v>61.92</v>
      </c>
      <c r="AE27" s="15">
        <f>[23]Dezembro!$J$34</f>
        <v>44.28</v>
      </c>
      <c r="AF27" s="15">
        <f>[23]Dezembro!$J$35</f>
        <v>38.880000000000003</v>
      </c>
      <c r="AG27" s="36">
        <f t="shared" si="3"/>
        <v>85.32</v>
      </c>
    </row>
    <row r="28" spans="1:33" ht="17.100000000000001" customHeight="1" x14ac:dyDescent="0.2">
      <c r="A28" s="13" t="s">
        <v>17</v>
      </c>
      <c r="B28" s="15">
        <f>[24]Dezembro!$J$5</f>
        <v>30.96</v>
      </c>
      <c r="C28" s="15">
        <f>[24]Dezembro!$J$6</f>
        <v>41.04</v>
      </c>
      <c r="D28" s="15">
        <f>[24]Dezembro!$J$7</f>
        <v>70.56</v>
      </c>
      <c r="E28" s="15">
        <f>[24]Dezembro!$J$8</f>
        <v>58.680000000000007</v>
      </c>
      <c r="F28" s="15">
        <f>[24]Dezembro!$J$9</f>
        <v>43.56</v>
      </c>
      <c r="G28" s="15">
        <f>[24]Dezembro!$J$10</f>
        <v>38.519999999999996</v>
      </c>
      <c r="H28" s="15">
        <f>[24]Dezembro!$J$11</f>
        <v>36.36</v>
      </c>
      <c r="I28" s="15">
        <f>[24]Dezembro!$J$12</f>
        <v>26.28</v>
      </c>
      <c r="J28" s="15">
        <f>[24]Dezembro!$J$13</f>
        <v>36.36</v>
      </c>
      <c r="K28" s="15">
        <f>[24]Dezembro!$J$14</f>
        <v>40.32</v>
      </c>
      <c r="L28" s="15">
        <f>[24]Dezembro!$J$15</f>
        <v>36.36</v>
      </c>
      <c r="M28" s="15">
        <f>[24]Dezembro!$J$16</f>
        <v>58.32</v>
      </c>
      <c r="N28" s="15">
        <f>[24]Dezembro!$J$17</f>
        <v>39.6</v>
      </c>
      <c r="O28" s="15">
        <f>[24]Dezembro!$J$18</f>
        <v>37.800000000000004</v>
      </c>
      <c r="P28" s="15">
        <f>[24]Dezembro!$J$19</f>
        <v>48.6</v>
      </c>
      <c r="Q28" s="15">
        <f>[24]Dezembro!$J$20</f>
        <v>25.2</v>
      </c>
      <c r="R28" s="15">
        <f>[24]Dezembro!$J$21</f>
        <v>34.92</v>
      </c>
      <c r="S28" s="15">
        <f>[24]Dezembro!$J$22</f>
        <v>51.480000000000004</v>
      </c>
      <c r="T28" s="15">
        <f>[24]Dezembro!$J$23</f>
        <v>37.800000000000004</v>
      </c>
      <c r="U28" s="15">
        <f>[24]Dezembro!$J$24</f>
        <v>34.200000000000003</v>
      </c>
      <c r="V28" s="15">
        <f>[24]Dezembro!$J$25</f>
        <v>18</v>
      </c>
      <c r="W28" s="15">
        <f>[24]Dezembro!$J$26</f>
        <v>36.36</v>
      </c>
      <c r="X28" s="15">
        <f>[24]Dezembro!$J$27</f>
        <v>35.64</v>
      </c>
      <c r="Y28" s="15">
        <f>[24]Dezembro!$J$28</f>
        <v>38.880000000000003</v>
      </c>
      <c r="Z28" s="15">
        <f>[24]Dezembro!$J$29</f>
        <v>37.800000000000004</v>
      </c>
      <c r="AA28" s="15">
        <f>[24]Dezembro!$J$30</f>
        <v>30.96</v>
      </c>
      <c r="AB28" s="15">
        <f>[24]Dezembro!$J$31</f>
        <v>37.080000000000005</v>
      </c>
      <c r="AC28" s="15">
        <f>[24]Dezembro!$J$32</f>
        <v>28.44</v>
      </c>
      <c r="AD28" s="15">
        <f>[24]Dezembro!$J$33</f>
        <v>36.36</v>
      </c>
      <c r="AE28" s="15">
        <f>[24]Dezembro!$J$34</f>
        <v>39.96</v>
      </c>
      <c r="AF28" s="15">
        <f>[24]Dezembro!$J$35</f>
        <v>43.56</v>
      </c>
      <c r="AG28" s="36">
        <f t="shared" si="3"/>
        <v>70.56</v>
      </c>
    </row>
    <row r="29" spans="1:33" ht="17.100000000000001" customHeight="1" x14ac:dyDescent="0.2">
      <c r="A29" s="13" t="s">
        <v>18</v>
      </c>
      <c r="B29" s="15">
        <f>[25]Dezembro!$J$5</f>
        <v>33.119999999999997</v>
      </c>
      <c r="C29" s="15">
        <f>[25]Dezembro!$J$6</f>
        <v>34.56</v>
      </c>
      <c r="D29" s="15">
        <f>[25]Dezembro!$J$7</f>
        <v>28.8</v>
      </c>
      <c r="E29" s="15">
        <f>[25]Dezembro!$J$8</f>
        <v>35.28</v>
      </c>
      <c r="F29" s="15">
        <f>[25]Dezembro!$J$9</f>
        <v>22.32</v>
      </c>
      <c r="G29" s="15">
        <f>[25]Dezembro!$J$10</f>
        <v>24.12</v>
      </c>
      <c r="H29" s="15">
        <f>[25]Dezembro!$J$11</f>
        <v>22.32</v>
      </c>
      <c r="I29" s="15">
        <f>[25]Dezembro!$J$12</f>
        <v>26.28</v>
      </c>
      <c r="J29" s="15">
        <f>[25]Dezembro!$J$13</f>
        <v>52.56</v>
      </c>
      <c r="K29" s="15">
        <f>[25]Dezembro!$J$14</f>
        <v>59.04</v>
      </c>
      <c r="L29" s="15">
        <f>[25]Dezembro!$J$15</f>
        <v>29.880000000000003</v>
      </c>
      <c r="M29" s="15">
        <f>[25]Dezembro!$J$16</f>
        <v>57.6</v>
      </c>
      <c r="N29" s="15">
        <f>[25]Dezembro!$J$17</f>
        <v>60.480000000000004</v>
      </c>
      <c r="O29" s="15">
        <f>[25]Dezembro!$J$18</f>
        <v>46.440000000000005</v>
      </c>
      <c r="P29" s="15">
        <f>[25]Dezembro!$J$19</f>
        <v>63.360000000000007</v>
      </c>
      <c r="Q29" s="15">
        <f>[25]Dezembro!$J$20</f>
        <v>20.52</v>
      </c>
      <c r="R29" s="15">
        <f>[25]Dezembro!$J$21</f>
        <v>42.12</v>
      </c>
      <c r="S29" s="15">
        <f>[25]Dezembro!$J$22</f>
        <v>50.76</v>
      </c>
      <c r="T29" s="15">
        <f>[25]Dezembro!$J$23</f>
        <v>49.680000000000007</v>
      </c>
      <c r="U29" s="15">
        <f>[25]Dezembro!$J$24</f>
        <v>31.319999999999997</v>
      </c>
      <c r="V29" s="15">
        <f>[25]Dezembro!$J$25</f>
        <v>33.480000000000004</v>
      </c>
      <c r="W29" s="15">
        <f>[25]Dezembro!$J$26</f>
        <v>46.440000000000005</v>
      </c>
      <c r="X29" s="15">
        <f>[25]Dezembro!$J$27</f>
        <v>44.28</v>
      </c>
      <c r="Y29" s="15">
        <f>[25]Dezembro!$J$28</f>
        <v>34.92</v>
      </c>
      <c r="Z29" s="15">
        <f>[25]Dezembro!$J$29</f>
        <v>32.76</v>
      </c>
      <c r="AA29" s="15">
        <f>[25]Dezembro!$J$30</f>
        <v>30.240000000000002</v>
      </c>
      <c r="AB29" s="15">
        <f>[25]Dezembro!$J$31</f>
        <v>47.519999999999996</v>
      </c>
      <c r="AC29" s="15">
        <f>[25]Dezembro!$J$32</f>
        <v>41.76</v>
      </c>
      <c r="AD29" s="15">
        <f>[25]Dezembro!$J$33</f>
        <v>42.12</v>
      </c>
      <c r="AE29" s="15">
        <f>[25]Dezembro!$J$34</f>
        <v>39.96</v>
      </c>
      <c r="AF29" s="15">
        <f>[25]Dezembro!$J$35</f>
        <v>43.2</v>
      </c>
      <c r="AG29" s="36">
        <f t="shared" si="3"/>
        <v>63.360000000000007</v>
      </c>
    </row>
    <row r="30" spans="1:33" ht="17.100000000000001" customHeight="1" x14ac:dyDescent="0.2">
      <c r="A30" s="13" t="s">
        <v>30</v>
      </c>
      <c r="B30" s="15" t="str">
        <f>[26]Dezembro!$J$5</f>
        <v>*</v>
      </c>
      <c r="C30" s="15" t="str">
        <f>[26]Dezembro!$J$6</f>
        <v>*</v>
      </c>
      <c r="D30" s="15" t="str">
        <f>[26]Dezembro!$J$7</f>
        <v>*</v>
      </c>
      <c r="E30" s="15" t="str">
        <f>[26]Dezembro!$J$8</f>
        <v>*</v>
      </c>
      <c r="F30" s="15" t="str">
        <f>[26]Dezembro!$J$9</f>
        <v>*</v>
      </c>
      <c r="G30" s="15" t="str">
        <f>[26]Dezembro!$J$10</f>
        <v>*</v>
      </c>
      <c r="H30" s="15" t="str">
        <f>[26]Dezembro!$J$11</f>
        <v>*</v>
      </c>
      <c r="I30" s="15" t="str">
        <f>[26]Dezembro!$J$12</f>
        <v>*</v>
      </c>
      <c r="J30" s="15" t="str">
        <f>[26]Dezembro!$J$13</f>
        <v>*</v>
      </c>
      <c r="K30" s="15" t="str">
        <f>[26]Dezembro!$J$14</f>
        <v>*</v>
      </c>
      <c r="L30" s="15" t="str">
        <f>[26]Dezembro!$J$15</f>
        <v>*</v>
      </c>
      <c r="M30" s="15" t="str">
        <f>[26]Dezembro!$J$16</f>
        <v>*</v>
      </c>
      <c r="N30" s="15" t="str">
        <f>[26]Dezembro!$J$17</f>
        <v>*</v>
      </c>
      <c r="O30" s="15" t="str">
        <f>[26]Dezembro!$J$18</f>
        <v>*</v>
      </c>
      <c r="P30" s="15" t="str">
        <f>[26]Dezembro!$J$19</f>
        <v>*</v>
      </c>
      <c r="Q30" s="15" t="str">
        <f>[26]Dezembro!$J$20</f>
        <v>*</v>
      </c>
      <c r="R30" s="15" t="str">
        <f>[26]Dezembro!$J$21</f>
        <v>*</v>
      </c>
      <c r="S30" s="15" t="str">
        <f>[26]Dezembro!$J$22</f>
        <v>*</v>
      </c>
      <c r="T30" s="15" t="str">
        <f>[26]Dezembro!$J$23</f>
        <v>*</v>
      </c>
      <c r="U30" s="15" t="str">
        <f>[26]Dezembro!$J$24</f>
        <v>*</v>
      </c>
      <c r="V30" s="15" t="str">
        <f>[26]Dezembro!$J$25</f>
        <v>*</v>
      </c>
      <c r="W30" s="15" t="str">
        <f>[26]Dezembro!$J$26</f>
        <v>*</v>
      </c>
      <c r="X30" s="15" t="str">
        <f>[26]Dezembro!$J$27</f>
        <v>*</v>
      </c>
      <c r="Y30" s="15" t="str">
        <f>[26]Dezembro!$J$28</f>
        <v>*</v>
      </c>
      <c r="Z30" s="15" t="str">
        <f>[26]Dezembro!$J$29</f>
        <v>*</v>
      </c>
      <c r="AA30" s="15" t="str">
        <f>[26]Dezembro!$J$30</f>
        <v>*</v>
      </c>
      <c r="AB30" s="15" t="str">
        <f>[26]Dezembro!$J$31</f>
        <v>*</v>
      </c>
      <c r="AC30" s="15" t="str">
        <f>[26]Dezembro!$J$32</f>
        <v>*</v>
      </c>
      <c r="AD30" s="15" t="str">
        <f>[26]Dezembro!$J$33</f>
        <v>*</v>
      </c>
      <c r="AE30" s="15" t="str">
        <f>[26]Dezembro!$J$34</f>
        <v>*</v>
      </c>
      <c r="AF30" s="15" t="str">
        <f>[26]Dezembro!$J$35</f>
        <v>*</v>
      </c>
      <c r="AG30" s="36" t="s">
        <v>78</v>
      </c>
    </row>
    <row r="31" spans="1:33" ht="17.100000000000001" customHeight="1" x14ac:dyDescent="0.2">
      <c r="A31" s="13" t="s">
        <v>50</v>
      </c>
      <c r="B31" s="15">
        <f>[27]Dezembro!$J$5</f>
        <v>37.800000000000004</v>
      </c>
      <c r="C31" s="15">
        <f>[27]Dezembro!$J$6</f>
        <v>42.84</v>
      </c>
      <c r="D31" s="15">
        <f>[27]Dezembro!$J$7</f>
        <v>57.6</v>
      </c>
      <c r="E31" s="15">
        <f>[27]Dezembro!$J$8</f>
        <v>43.92</v>
      </c>
      <c r="F31" s="15">
        <f>[27]Dezembro!$J$9</f>
        <v>72</v>
      </c>
      <c r="G31" s="15">
        <f>[27]Dezembro!$J$10</f>
        <v>58.32</v>
      </c>
      <c r="H31" s="15">
        <f>[27]Dezembro!$J$11</f>
        <v>37.800000000000004</v>
      </c>
      <c r="I31" s="15">
        <f>[27]Dezembro!$J$12</f>
        <v>29.16</v>
      </c>
      <c r="J31" s="15">
        <f>[27]Dezembro!$J$13</f>
        <v>45.72</v>
      </c>
      <c r="K31" s="15">
        <f>[27]Dezembro!$J$14</f>
        <v>45.72</v>
      </c>
      <c r="L31" s="15">
        <f>[27]Dezembro!$J$15</f>
        <v>32.04</v>
      </c>
      <c r="M31" s="15">
        <f>[27]Dezembro!$J$16</f>
        <v>60.480000000000004</v>
      </c>
      <c r="N31" s="15">
        <f>[27]Dezembro!$J$17</f>
        <v>60.839999999999996</v>
      </c>
      <c r="O31" s="15">
        <f>[27]Dezembro!$J$18</f>
        <v>46.440000000000005</v>
      </c>
      <c r="P31" s="15">
        <f>[27]Dezembro!$J$19</f>
        <v>43.2</v>
      </c>
      <c r="Q31" s="15">
        <f>[27]Dezembro!$J$20</f>
        <v>30.240000000000002</v>
      </c>
      <c r="R31" s="15">
        <f>[27]Dezembro!$J$21</f>
        <v>39.6</v>
      </c>
      <c r="S31" s="15">
        <f>[27]Dezembro!$J$22</f>
        <v>48.96</v>
      </c>
      <c r="T31" s="15">
        <f>[27]Dezembro!$J$23</f>
        <v>45.36</v>
      </c>
      <c r="U31" s="15">
        <f>[27]Dezembro!$J$24</f>
        <v>43.2</v>
      </c>
      <c r="V31" s="15">
        <f>[27]Dezembro!$J$25</f>
        <v>34.56</v>
      </c>
      <c r="W31" s="15">
        <f>[27]Dezembro!$J$26</f>
        <v>50.04</v>
      </c>
      <c r="X31" s="15">
        <f>[27]Dezembro!$J$27</f>
        <v>48.96</v>
      </c>
      <c r="Y31" s="15">
        <f>[27]Dezembro!$J$28</f>
        <v>43.56</v>
      </c>
      <c r="Z31" s="15">
        <f>[27]Dezembro!$J$29</f>
        <v>51.480000000000004</v>
      </c>
      <c r="AA31" s="15">
        <f>[27]Dezembro!$J$30</f>
        <v>35.28</v>
      </c>
      <c r="AB31" s="15">
        <f>[27]Dezembro!$J$31</f>
        <v>49.32</v>
      </c>
      <c r="AC31" s="15">
        <f>[27]Dezembro!$J$32</f>
        <v>29.880000000000003</v>
      </c>
      <c r="AD31" s="15">
        <f>[27]Dezembro!$J$33</f>
        <v>37.080000000000005</v>
      </c>
      <c r="AE31" s="15">
        <f>[27]Dezembro!$J$34</f>
        <v>37.440000000000005</v>
      </c>
      <c r="AF31" s="15">
        <f>[27]Dezembro!$J$35</f>
        <v>46.080000000000005</v>
      </c>
      <c r="AG31" s="36">
        <f>MAX(B31:AF31)</f>
        <v>72</v>
      </c>
    </row>
    <row r="32" spans="1:33" ht="17.100000000000001" customHeight="1" x14ac:dyDescent="0.2">
      <c r="A32" s="13" t="s">
        <v>19</v>
      </c>
      <c r="B32" s="15">
        <f>[28]Dezembro!$J$5</f>
        <v>25.56</v>
      </c>
      <c r="C32" s="15">
        <f>[28]Dezembro!$J$6</f>
        <v>36.72</v>
      </c>
      <c r="D32" s="15">
        <f>[28]Dezembro!$J$7</f>
        <v>33.840000000000003</v>
      </c>
      <c r="E32" s="15">
        <f>[28]Dezembro!$J$8</f>
        <v>59.4</v>
      </c>
      <c r="F32" s="15">
        <f>[28]Dezembro!$J$9</f>
        <v>51.12</v>
      </c>
      <c r="G32" s="15">
        <f>[28]Dezembro!$J$10</f>
        <v>27</v>
      </c>
      <c r="H32" s="15">
        <f>[28]Dezembro!$J$11</f>
        <v>16.920000000000002</v>
      </c>
      <c r="I32" s="15">
        <f>[28]Dezembro!$J$12</f>
        <v>35.64</v>
      </c>
      <c r="J32" s="15">
        <f>[28]Dezembro!$J$13</f>
        <v>26.64</v>
      </c>
      <c r="K32" s="15">
        <f>[28]Dezembro!$J$14</f>
        <v>51.480000000000004</v>
      </c>
      <c r="L32" s="15">
        <f>[28]Dezembro!$J$15</f>
        <v>27.36</v>
      </c>
      <c r="M32" s="15">
        <f>[28]Dezembro!$J$16</f>
        <v>42.12</v>
      </c>
      <c r="N32" s="15">
        <f>[28]Dezembro!$J$17</f>
        <v>35.64</v>
      </c>
      <c r="O32" s="15">
        <f>[28]Dezembro!$J$18</f>
        <v>33.119999999999997</v>
      </c>
      <c r="P32" s="15">
        <f>[28]Dezembro!$J$19</f>
        <v>34.92</v>
      </c>
      <c r="Q32" s="15">
        <f>[28]Dezembro!$J$20</f>
        <v>25.56</v>
      </c>
      <c r="R32" s="15">
        <f>[28]Dezembro!$J$21</f>
        <v>21.240000000000002</v>
      </c>
      <c r="S32" s="15">
        <f>[28]Dezembro!$J$22</f>
        <v>54</v>
      </c>
      <c r="T32" s="15">
        <f>[28]Dezembro!$J$23</f>
        <v>42.480000000000004</v>
      </c>
      <c r="U32" s="15">
        <f>[28]Dezembro!$J$24</f>
        <v>18.720000000000002</v>
      </c>
      <c r="V32" s="15">
        <f>[28]Dezembro!$J$25</f>
        <v>19.440000000000001</v>
      </c>
      <c r="W32" s="15">
        <f>[28]Dezembro!$J$26</f>
        <v>27</v>
      </c>
      <c r="X32" s="15">
        <f>[28]Dezembro!$J$27</f>
        <v>62.28</v>
      </c>
      <c r="Y32" s="15">
        <f>[28]Dezembro!$J$28</f>
        <v>33.480000000000004</v>
      </c>
      <c r="Z32" s="15">
        <f>[28]Dezembro!$J$29</f>
        <v>35.64</v>
      </c>
      <c r="AA32" s="15">
        <f>[28]Dezembro!$J$30</f>
        <v>15.48</v>
      </c>
      <c r="AB32" s="15">
        <f>[28]Dezembro!$J$31</f>
        <v>18</v>
      </c>
      <c r="AC32" s="15">
        <f>[28]Dezembro!$J$32</f>
        <v>36.36</v>
      </c>
      <c r="AD32" s="15">
        <f>[28]Dezembro!$J$33</f>
        <v>51.12</v>
      </c>
      <c r="AE32" s="15">
        <f>[28]Dezembro!$J$34</f>
        <v>36.72</v>
      </c>
      <c r="AF32" s="15">
        <f>[28]Dezembro!$J$35</f>
        <v>37.800000000000004</v>
      </c>
      <c r="AG32" s="36">
        <f t="shared" si="3"/>
        <v>62.28</v>
      </c>
    </row>
    <row r="33" spans="1:33" s="5" customFormat="1" ht="17.100000000000001" customHeight="1" thickBot="1" x14ac:dyDescent="0.25">
      <c r="A33" s="64" t="s">
        <v>32</v>
      </c>
      <c r="B33" s="65">
        <f t="shared" ref="B33:AG33" si="4">MAX(B5:B32)</f>
        <v>42.84</v>
      </c>
      <c r="C33" s="65">
        <f t="shared" si="4"/>
        <v>65.160000000000011</v>
      </c>
      <c r="D33" s="65">
        <f t="shared" si="4"/>
        <v>70.56</v>
      </c>
      <c r="E33" s="65">
        <f t="shared" si="4"/>
        <v>85.32</v>
      </c>
      <c r="F33" s="65">
        <f t="shared" si="4"/>
        <v>72</v>
      </c>
      <c r="G33" s="65">
        <f t="shared" si="4"/>
        <v>58.32</v>
      </c>
      <c r="H33" s="65">
        <f t="shared" si="4"/>
        <v>54.72</v>
      </c>
      <c r="I33" s="65">
        <f t="shared" si="4"/>
        <v>61.2</v>
      </c>
      <c r="J33" s="65">
        <f t="shared" si="4"/>
        <v>61.2</v>
      </c>
      <c r="K33" s="65">
        <f t="shared" si="4"/>
        <v>71.64</v>
      </c>
      <c r="L33" s="65">
        <f t="shared" si="4"/>
        <v>61.2</v>
      </c>
      <c r="M33" s="65">
        <f t="shared" si="4"/>
        <v>68.400000000000006</v>
      </c>
      <c r="N33" s="65">
        <f t="shared" si="4"/>
        <v>63.72</v>
      </c>
      <c r="O33" s="65">
        <f t="shared" si="4"/>
        <v>75.239999999999995</v>
      </c>
      <c r="P33" s="65">
        <f t="shared" si="4"/>
        <v>63.360000000000007</v>
      </c>
      <c r="Q33" s="65">
        <f t="shared" si="4"/>
        <v>47.519999999999996</v>
      </c>
      <c r="R33" s="65">
        <f t="shared" si="4"/>
        <v>59.4</v>
      </c>
      <c r="S33" s="65">
        <f t="shared" si="4"/>
        <v>77.400000000000006</v>
      </c>
      <c r="T33" s="65">
        <f t="shared" si="4"/>
        <v>81</v>
      </c>
      <c r="U33" s="65">
        <f t="shared" si="4"/>
        <v>45</v>
      </c>
      <c r="V33" s="65">
        <f t="shared" si="4"/>
        <v>64.08</v>
      </c>
      <c r="W33" s="65">
        <f t="shared" si="4"/>
        <v>52.92</v>
      </c>
      <c r="X33" s="65">
        <f t="shared" si="4"/>
        <v>66.960000000000008</v>
      </c>
      <c r="Y33" s="65">
        <f t="shared" si="4"/>
        <v>65.160000000000011</v>
      </c>
      <c r="Z33" s="65">
        <f t="shared" si="4"/>
        <v>59.760000000000005</v>
      </c>
      <c r="AA33" s="65">
        <f t="shared" si="4"/>
        <v>65.160000000000011</v>
      </c>
      <c r="AB33" s="65">
        <f t="shared" si="4"/>
        <v>66.239999999999995</v>
      </c>
      <c r="AC33" s="65">
        <f t="shared" si="4"/>
        <v>61.2</v>
      </c>
      <c r="AD33" s="65">
        <f t="shared" si="4"/>
        <v>61.92</v>
      </c>
      <c r="AE33" s="65">
        <f t="shared" si="4"/>
        <v>68.039999999999992</v>
      </c>
      <c r="AF33" s="65">
        <f t="shared" si="4"/>
        <v>50.76</v>
      </c>
      <c r="AG33" s="122">
        <f t="shared" si="4"/>
        <v>85.32</v>
      </c>
    </row>
    <row r="34" spans="1:33" x14ac:dyDescent="0.2">
      <c r="A34" s="81"/>
      <c r="B34" s="68"/>
      <c r="C34" s="68"/>
      <c r="D34" s="68" t="s">
        <v>64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</row>
    <row r="35" spans="1:33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 t="s">
        <v>52</v>
      </c>
      <c r="O35" s="72"/>
      <c r="P35" s="72"/>
      <c r="Q35" s="72"/>
      <c r="R35" s="72"/>
      <c r="S35" s="72"/>
      <c r="T35" s="72"/>
      <c r="U35" s="72"/>
      <c r="V35" s="72"/>
      <c r="W35" s="72"/>
      <c r="X35" s="72" t="s">
        <v>58</v>
      </c>
      <c r="Y35" s="72"/>
      <c r="Z35" s="72"/>
      <c r="AA35" s="72"/>
      <c r="AB35" s="72"/>
      <c r="AC35" s="72"/>
      <c r="AD35" s="72"/>
      <c r="AE35" s="72"/>
      <c r="AF35" s="72"/>
      <c r="AG35" s="73"/>
    </row>
    <row r="36" spans="1:33" ht="13.5" thickBot="1" x14ac:dyDescent="0.25">
      <c r="A36" s="93"/>
      <c r="B36" s="87"/>
      <c r="C36" s="87" t="s">
        <v>65</v>
      </c>
      <c r="D36" s="87"/>
      <c r="E36" s="87"/>
      <c r="F36" s="87"/>
      <c r="G36" s="87"/>
      <c r="H36" s="77"/>
      <c r="I36" s="77"/>
      <c r="J36" s="77"/>
      <c r="K36" s="78"/>
      <c r="L36" s="78"/>
      <c r="M36" s="78"/>
      <c r="N36" s="78" t="s">
        <v>53</v>
      </c>
      <c r="O36" s="78"/>
      <c r="P36" s="78"/>
      <c r="Q36" s="78"/>
      <c r="R36" s="77"/>
      <c r="S36" s="77"/>
      <c r="T36" s="77"/>
      <c r="U36" s="77"/>
      <c r="V36" s="77"/>
      <c r="W36" s="77"/>
      <c r="X36" s="78" t="s">
        <v>59</v>
      </c>
      <c r="Y36" s="78"/>
      <c r="Z36" s="78"/>
      <c r="AA36" s="78"/>
      <c r="AB36" s="77"/>
      <c r="AC36" s="77"/>
      <c r="AD36" s="77"/>
      <c r="AE36" s="77"/>
      <c r="AF36" s="77"/>
      <c r="AG36" s="79"/>
    </row>
    <row r="37" spans="1:33" x14ac:dyDescent="0.2">
      <c r="AG37" s="9"/>
    </row>
    <row r="38" spans="1:33" x14ac:dyDescent="0.2">
      <c r="AG38" s="9"/>
    </row>
    <row r="39" spans="1:33" x14ac:dyDescent="0.2">
      <c r="N39" s="2" t="s">
        <v>51</v>
      </c>
    </row>
    <row r="40" spans="1:33" x14ac:dyDescent="0.2">
      <c r="H40" s="2" t="s">
        <v>51</v>
      </c>
      <c r="X40" s="2" t="s">
        <v>51</v>
      </c>
    </row>
    <row r="42" spans="1:33" x14ac:dyDescent="0.2">
      <c r="G42" s="2" t="s">
        <v>51</v>
      </c>
    </row>
  </sheetData>
  <sheetProtection password="C6EC" sheet="1" objects="1" scenarios="1"/>
  <mergeCells count="34">
    <mergeCell ref="B2:AG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Valesca Rodriguez Fernandes</cp:lastModifiedBy>
  <cp:lastPrinted>2016-01-22T13:14:41Z</cp:lastPrinted>
  <dcterms:created xsi:type="dcterms:W3CDTF">2008-08-15T13:32:29Z</dcterms:created>
  <dcterms:modified xsi:type="dcterms:W3CDTF">2022-03-10T19:33:42Z</dcterms:modified>
</cp:coreProperties>
</file>