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5180" windowHeight="8835" tabRatio="874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calcPr calcId="145621"/>
</workbook>
</file>

<file path=xl/calcChain.xml><?xml version="1.0" encoding="utf-8"?>
<calcChain xmlns="http://schemas.openxmlformats.org/spreadsheetml/2006/main">
  <c r="AG8" i="13" l="1"/>
  <c r="AF8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G7" i="13"/>
  <c r="AF7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B8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14"/>
  <c r="AF8" i="14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AF17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F17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F8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G17" i="13"/>
  <c r="AF17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F17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F8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B8" i="4"/>
  <c r="AF8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F8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F8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F7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F8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F17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F17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H8" i="8" l="1"/>
  <c r="AH17" i="9"/>
  <c r="AH17" i="14"/>
  <c r="AG17" i="14"/>
  <c r="AH17" i="8"/>
  <c r="AH8" i="14"/>
  <c r="AG8" i="14"/>
  <c r="AH8" i="9"/>
  <c r="AH8" i="6"/>
  <c r="AH17" i="5"/>
  <c r="AG17" i="12"/>
  <c r="AG17" i="6"/>
  <c r="AG17" i="7"/>
  <c r="AG17" i="15"/>
  <c r="AG8" i="5"/>
  <c r="AG8" i="12"/>
  <c r="AG8" i="15"/>
  <c r="AG17" i="5"/>
  <c r="AH17" i="6"/>
  <c r="AG17" i="8"/>
  <c r="AG17" i="9"/>
  <c r="AH8" i="5"/>
  <c r="AG8" i="6"/>
  <c r="AG8" i="8"/>
  <c r="AG8" i="9"/>
  <c r="AG8" i="7"/>
  <c r="AG8" i="4"/>
  <c r="AF17" i="4" l="1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G17" i="4" l="1"/>
  <c r="L29" i="14"/>
  <c r="L28" i="14"/>
  <c r="L27" i="14"/>
  <c r="L26" i="14"/>
  <c r="L25" i="14"/>
  <c r="L24" i="14"/>
  <c r="L23" i="14"/>
  <c r="L22" i="14"/>
  <c r="L21" i="14"/>
  <c r="L20" i="14"/>
  <c r="L19" i="14"/>
  <c r="L18" i="14"/>
  <c r="L16" i="14"/>
  <c r="L15" i="14"/>
  <c r="L14" i="14"/>
  <c r="L13" i="14"/>
  <c r="L12" i="14"/>
  <c r="L11" i="14"/>
  <c r="L10" i="14"/>
  <c r="L9" i="14"/>
  <c r="L7" i="14"/>
  <c r="L6" i="14"/>
  <c r="L5" i="14"/>
  <c r="L29" i="15"/>
  <c r="L28" i="15"/>
  <c r="L27" i="15"/>
  <c r="L26" i="15"/>
  <c r="L25" i="15"/>
  <c r="L24" i="15"/>
  <c r="L23" i="15"/>
  <c r="L22" i="15"/>
  <c r="L21" i="15"/>
  <c r="L20" i="15"/>
  <c r="L19" i="15"/>
  <c r="L18" i="15"/>
  <c r="L16" i="15"/>
  <c r="L15" i="15"/>
  <c r="L14" i="15"/>
  <c r="L13" i="15"/>
  <c r="L12" i="15"/>
  <c r="L11" i="15"/>
  <c r="L10" i="15"/>
  <c r="L9" i="15"/>
  <c r="L7" i="15"/>
  <c r="L6" i="15"/>
  <c r="L5" i="15"/>
  <c r="L29" i="13"/>
  <c r="L28" i="13"/>
  <c r="L27" i="13"/>
  <c r="L26" i="13"/>
  <c r="L25" i="13"/>
  <c r="L24" i="13"/>
  <c r="L23" i="13"/>
  <c r="L22" i="13"/>
  <c r="L21" i="13"/>
  <c r="L20" i="13"/>
  <c r="L19" i="13"/>
  <c r="L18" i="13"/>
  <c r="L16" i="13"/>
  <c r="L15" i="13"/>
  <c r="L14" i="13"/>
  <c r="L13" i="13"/>
  <c r="L12" i="13"/>
  <c r="L11" i="13"/>
  <c r="L10" i="13"/>
  <c r="L9" i="13"/>
  <c r="L6" i="13"/>
  <c r="L5" i="13"/>
  <c r="L29" i="12"/>
  <c r="L28" i="12"/>
  <c r="L27" i="12"/>
  <c r="L26" i="12"/>
  <c r="L25" i="12"/>
  <c r="L24" i="12"/>
  <c r="L23" i="12"/>
  <c r="L22" i="12"/>
  <c r="L21" i="12"/>
  <c r="L20" i="12"/>
  <c r="L19" i="12"/>
  <c r="L18" i="12"/>
  <c r="L16" i="12"/>
  <c r="L15" i="12"/>
  <c r="L14" i="12"/>
  <c r="L13" i="12"/>
  <c r="L12" i="12"/>
  <c r="L11" i="12"/>
  <c r="L10" i="12"/>
  <c r="L9" i="12"/>
  <c r="L7" i="12"/>
  <c r="L6" i="12"/>
  <c r="L5" i="12"/>
  <c r="L30" i="12" s="1"/>
  <c r="L29" i="9"/>
  <c r="L28" i="9"/>
  <c r="L27" i="9"/>
  <c r="L26" i="9"/>
  <c r="L25" i="9"/>
  <c r="L24" i="9"/>
  <c r="L23" i="9"/>
  <c r="L22" i="9"/>
  <c r="L21" i="9"/>
  <c r="L20" i="9"/>
  <c r="L19" i="9"/>
  <c r="L18" i="9"/>
  <c r="L16" i="9"/>
  <c r="L15" i="9"/>
  <c r="L14" i="9"/>
  <c r="L13" i="9"/>
  <c r="L12" i="9"/>
  <c r="L11" i="9"/>
  <c r="L10" i="9"/>
  <c r="L9" i="9"/>
  <c r="L7" i="9"/>
  <c r="L6" i="9"/>
  <c r="L5" i="9"/>
  <c r="L29" i="8"/>
  <c r="L28" i="8"/>
  <c r="L27" i="8"/>
  <c r="L26" i="8"/>
  <c r="L25" i="8"/>
  <c r="L24" i="8"/>
  <c r="L23" i="8"/>
  <c r="L22" i="8"/>
  <c r="L21" i="8"/>
  <c r="L20" i="8"/>
  <c r="L19" i="8"/>
  <c r="L18" i="8"/>
  <c r="L16" i="8"/>
  <c r="L15" i="8"/>
  <c r="L14" i="8"/>
  <c r="L13" i="8"/>
  <c r="L12" i="8"/>
  <c r="L11" i="8"/>
  <c r="L10" i="8"/>
  <c r="L9" i="8"/>
  <c r="L6" i="8"/>
  <c r="L5" i="8"/>
  <c r="L29" i="7"/>
  <c r="L28" i="7"/>
  <c r="L27" i="7"/>
  <c r="L26" i="7"/>
  <c r="L25" i="7"/>
  <c r="L24" i="7"/>
  <c r="L23" i="7"/>
  <c r="L22" i="7"/>
  <c r="L21" i="7"/>
  <c r="L20" i="7"/>
  <c r="L19" i="7"/>
  <c r="L18" i="7"/>
  <c r="L16" i="7"/>
  <c r="L15" i="7"/>
  <c r="L14" i="7"/>
  <c r="L13" i="7"/>
  <c r="L12" i="7"/>
  <c r="L11" i="7"/>
  <c r="L10" i="7"/>
  <c r="L9" i="7"/>
  <c r="L6" i="7"/>
  <c r="L5" i="7"/>
  <c r="L29" i="6"/>
  <c r="L28" i="6"/>
  <c r="L27" i="6"/>
  <c r="L26" i="6"/>
  <c r="L25" i="6"/>
  <c r="L24" i="6"/>
  <c r="L23" i="6"/>
  <c r="L22" i="6"/>
  <c r="L21" i="6"/>
  <c r="L20" i="6"/>
  <c r="L19" i="6"/>
  <c r="L18" i="6"/>
  <c r="L16" i="6"/>
  <c r="L15" i="6"/>
  <c r="L14" i="6"/>
  <c r="L13" i="6"/>
  <c r="L12" i="6"/>
  <c r="L11" i="6"/>
  <c r="L10" i="6"/>
  <c r="L9" i="6"/>
  <c r="L6" i="6"/>
  <c r="L5" i="6"/>
  <c r="L29" i="5"/>
  <c r="L28" i="5"/>
  <c r="L27" i="5"/>
  <c r="L26" i="5"/>
  <c r="L25" i="5"/>
  <c r="L24" i="5"/>
  <c r="L23" i="5"/>
  <c r="L22" i="5"/>
  <c r="L21" i="5"/>
  <c r="L20" i="5"/>
  <c r="L19" i="5"/>
  <c r="L18" i="5"/>
  <c r="L16" i="5"/>
  <c r="L15" i="5"/>
  <c r="L14" i="5"/>
  <c r="L13" i="5"/>
  <c r="L12" i="5"/>
  <c r="L11" i="5"/>
  <c r="L10" i="5"/>
  <c r="L9" i="5"/>
  <c r="L7" i="5"/>
  <c r="L6" i="5"/>
  <c r="L5" i="5"/>
  <c r="L30" i="5" s="1"/>
  <c r="L29" i="4"/>
  <c r="L28" i="4"/>
  <c r="L27" i="4"/>
  <c r="L26" i="4"/>
  <c r="L25" i="4"/>
  <c r="L24" i="4"/>
  <c r="L23" i="4"/>
  <c r="L22" i="4"/>
  <c r="L21" i="4"/>
  <c r="L20" i="4"/>
  <c r="L19" i="4"/>
  <c r="L18" i="4"/>
  <c r="L16" i="4"/>
  <c r="L15" i="4"/>
  <c r="L14" i="4"/>
  <c r="L13" i="4"/>
  <c r="L12" i="4"/>
  <c r="L11" i="4"/>
  <c r="L10" i="4"/>
  <c r="L9" i="4"/>
  <c r="L7" i="4"/>
  <c r="L6" i="4"/>
  <c r="L5" i="4"/>
  <c r="AF29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K29" i="14"/>
  <c r="J29" i="14"/>
  <c r="I29" i="14"/>
  <c r="H29" i="14"/>
  <c r="G29" i="14"/>
  <c r="F29" i="14"/>
  <c r="E29" i="14"/>
  <c r="D29" i="14"/>
  <c r="C29" i="14"/>
  <c r="B29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K28" i="14"/>
  <c r="J28" i="14"/>
  <c r="I28" i="14"/>
  <c r="H28" i="14"/>
  <c r="G28" i="14"/>
  <c r="F28" i="14"/>
  <c r="E28" i="14"/>
  <c r="D28" i="14"/>
  <c r="C28" i="14"/>
  <c r="B28" i="14"/>
  <c r="AF27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K27" i="14"/>
  <c r="J27" i="14"/>
  <c r="I27" i="14"/>
  <c r="H27" i="14"/>
  <c r="G27" i="14"/>
  <c r="F27" i="14"/>
  <c r="E27" i="14"/>
  <c r="D27" i="14"/>
  <c r="C27" i="14"/>
  <c r="B27" i="14"/>
  <c r="AF26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K26" i="14"/>
  <c r="J26" i="14"/>
  <c r="I26" i="14"/>
  <c r="H26" i="14"/>
  <c r="G26" i="14"/>
  <c r="F26" i="14"/>
  <c r="E26" i="14"/>
  <c r="D26" i="14"/>
  <c r="C26" i="14"/>
  <c r="B26" i="14"/>
  <c r="AF25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K25" i="14"/>
  <c r="J25" i="14"/>
  <c r="I25" i="14"/>
  <c r="H25" i="14"/>
  <c r="G25" i="14"/>
  <c r="F25" i="14"/>
  <c r="E25" i="14"/>
  <c r="D25" i="14"/>
  <c r="C25" i="14"/>
  <c r="B25" i="14"/>
  <c r="AF24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K24" i="14"/>
  <c r="J24" i="14"/>
  <c r="I24" i="14"/>
  <c r="H24" i="14"/>
  <c r="G24" i="14"/>
  <c r="F24" i="14"/>
  <c r="E24" i="14"/>
  <c r="D24" i="14"/>
  <c r="C24" i="14"/>
  <c r="B24" i="14"/>
  <c r="AF23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K23" i="14"/>
  <c r="J23" i="14"/>
  <c r="I23" i="14"/>
  <c r="H23" i="14"/>
  <c r="G23" i="14"/>
  <c r="F23" i="14"/>
  <c r="E23" i="14"/>
  <c r="D23" i="14"/>
  <c r="C23" i="14"/>
  <c r="B23" i="14"/>
  <c r="AF22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K22" i="14"/>
  <c r="J22" i="14"/>
  <c r="I22" i="14"/>
  <c r="H22" i="14"/>
  <c r="G22" i="14"/>
  <c r="F22" i="14"/>
  <c r="E22" i="14"/>
  <c r="D22" i="14"/>
  <c r="C22" i="14"/>
  <c r="B22" i="14"/>
  <c r="AF21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K21" i="14"/>
  <c r="J21" i="14"/>
  <c r="I21" i="14"/>
  <c r="H21" i="14"/>
  <c r="G21" i="14"/>
  <c r="F21" i="14"/>
  <c r="E21" i="14"/>
  <c r="D21" i="14"/>
  <c r="C21" i="14"/>
  <c r="B21" i="14"/>
  <c r="AF20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K20" i="14"/>
  <c r="J20" i="14"/>
  <c r="I20" i="14"/>
  <c r="H20" i="14"/>
  <c r="G20" i="14"/>
  <c r="F20" i="14"/>
  <c r="E20" i="14"/>
  <c r="D20" i="14"/>
  <c r="C20" i="14"/>
  <c r="B20" i="14"/>
  <c r="AF19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K19" i="14"/>
  <c r="J19" i="14"/>
  <c r="I19" i="14"/>
  <c r="H19" i="14"/>
  <c r="G19" i="14"/>
  <c r="F19" i="14"/>
  <c r="E19" i="14"/>
  <c r="D19" i="14"/>
  <c r="C19" i="14"/>
  <c r="B19" i="14"/>
  <c r="AF18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K18" i="14"/>
  <c r="J18" i="14"/>
  <c r="I18" i="14"/>
  <c r="H18" i="14"/>
  <c r="G18" i="14"/>
  <c r="F18" i="14"/>
  <c r="E18" i="14"/>
  <c r="D18" i="14"/>
  <c r="C18" i="14"/>
  <c r="B18" i="14"/>
  <c r="AF16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K16" i="14"/>
  <c r="J16" i="14"/>
  <c r="I16" i="14"/>
  <c r="H16" i="14"/>
  <c r="G16" i="14"/>
  <c r="F16" i="14"/>
  <c r="E16" i="14"/>
  <c r="D16" i="14"/>
  <c r="C16" i="14"/>
  <c r="B16" i="14"/>
  <c r="AF15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K15" i="14"/>
  <c r="J15" i="14"/>
  <c r="I15" i="14"/>
  <c r="H15" i="14"/>
  <c r="G15" i="14"/>
  <c r="F15" i="14"/>
  <c r="E15" i="14"/>
  <c r="D15" i="14"/>
  <c r="C15" i="14"/>
  <c r="B15" i="14"/>
  <c r="AF14" i="1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K14" i="14"/>
  <c r="J14" i="14"/>
  <c r="I14" i="14"/>
  <c r="H14" i="14"/>
  <c r="G14" i="14"/>
  <c r="F14" i="14"/>
  <c r="E14" i="14"/>
  <c r="D14" i="14"/>
  <c r="C14" i="14"/>
  <c r="B14" i="14"/>
  <c r="AF13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K13" i="14"/>
  <c r="J13" i="14"/>
  <c r="I13" i="14"/>
  <c r="H13" i="14"/>
  <c r="G13" i="14"/>
  <c r="F13" i="14"/>
  <c r="E13" i="14"/>
  <c r="D13" i="14"/>
  <c r="C13" i="14"/>
  <c r="B13" i="14"/>
  <c r="AF12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K12" i="14"/>
  <c r="J12" i="14"/>
  <c r="I12" i="14"/>
  <c r="H12" i="14"/>
  <c r="G12" i="14"/>
  <c r="F12" i="14"/>
  <c r="E12" i="14"/>
  <c r="D12" i="14"/>
  <c r="C12" i="14"/>
  <c r="B12" i="14"/>
  <c r="AF11" i="1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K11" i="14"/>
  <c r="J11" i="14"/>
  <c r="I11" i="14"/>
  <c r="H11" i="14"/>
  <c r="G11" i="14"/>
  <c r="F11" i="14"/>
  <c r="E11" i="14"/>
  <c r="D11" i="14"/>
  <c r="C11" i="14"/>
  <c r="B11" i="14"/>
  <c r="AF10" i="1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K10" i="14"/>
  <c r="J10" i="14"/>
  <c r="I10" i="14"/>
  <c r="H10" i="14"/>
  <c r="G10" i="14"/>
  <c r="F10" i="14"/>
  <c r="E10" i="14"/>
  <c r="D10" i="14"/>
  <c r="C10" i="14"/>
  <c r="B10" i="14"/>
  <c r="AF9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K9" i="14"/>
  <c r="J9" i="14"/>
  <c r="I9" i="14"/>
  <c r="H9" i="14"/>
  <c r="G9" i="14"/>
  <c r="F9" i="14"/>
  <c r="E9" i="14"/>
  <c r="D9" i="14"/>
  <c r="C9" i="14"/>
  <c r="B9" i="14"/>
  <c r="AF7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K7" i="14"/>
  <c r="J7" i="14"/>
  <c r="I7" i="14"/>
  <c r="H7" i="14"/>
  <c r="G7" i="14"/>
  <c r="F7" i="14"/>
  <c r="E7" i="14"/>
  <c r="D7" i="14"/>
  <c r="C7" i="14"/>
  <c r="B7" i="14"/>
  <c r="AF6" i="14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K6" i="14"/>
  <c r="J6" i="14"/>
  <c r="I6" i="14"/>
  <c r="H6" i="14"/>
  <c r="G6" i="14"/>
  <c r="F6" i="14"/>
  <c r="E6" i="14"/>
  <c r="D6" i="14"/>
  <c r="C6" i="14"/>
  <c r="B6" i="14"/>
  <c r="AF5" i="1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K5" i="14"/>
  <c r="J5" i="14"/>
  <c r="I5" i="14"/>
  <c r="H5" i="14"/>
  <c r="G5" i="14"/>
  <c r="F5" i="14"/>
  <c r="E5" i="14"/>
  <c r="D5" i="14"/>
  <c r="C5" i="14"/>
  <c r="B5" i="14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K29" i="15"/>
  <c r="J29" i="15"/>
  <c r="I29" i="15"/>
  <c r="H29" i="15"/>
  <c r="G29" i="15"/>
  <c r="F29" i="15"/>
  <c r="E29" i="15"/>
  <c r="D29" i="15"/>
  <c r="C29" i="15"/>
  <c r="B29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K28" i="15"/>
  <c r="J28" i="15"/>
  <c r="I28" i="15"/>
  <c r="H28" i="15"/>
  <c r="G28" i="15"/>
  <c r="F28" i="15"/>
  <c r="E28" i="15"/>
  <c r="D28" i="15"/>
  <c r="C28" i="15"/>
  <c r="B28" i="15"/>
  <c r="AF27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K27" i="15"/>
  <c r="J27" i="15"/>
  <c r="I27" i="15"/>
  <c r="H27" i="15"/>
  <c r="G27" i="15"/>
  <c r="F27" i="15"/>
  <c r="E27" i="15"/>
  <c r="D27" i="15"/>
  <c r="C27" i="15"/>
  <c r="B27" i="15"/>
  <c r="AF26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K26" i="15"/>
  <c r="J26" i="15"/>
  <c r="I26" i="15"/>
  <c r="H26" i="15"/>
  <c r="G26" i="15"/>
  <c r="F26" i="15"/>
  <c r="E26" i="15"/>
  <c r="D26" i="15"/>
  <c r="C26" i="15"/>
  <c r="B26" i="15"/>
  <c r="AF25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K25" i="15"/>
  <c r="J25" i="15"/>
  <c r="I25" i="15"/>
  <c r="H25" i="15"/>
  <c r="G25" i="15"/>
  <c r="F25" i="15"/>
  <c r="E25" i="15"/>
  <c r="D25" i="15"/>
  <c r="C25" i="15"/>
  <c r="B25" i="15"/>
  <c r="AF24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K24" i="15"/>
  <c r="J24" i="15"/>
  <c r="I24" i="15"/>
  <c r="H24" i="15"/>
  <c r="G24" i="15"/>
  <c r="F24" i="15"/>
  <c r="E24" i="15"/>
  <c r="D24" i="15"/>
  <c r="C24" i="15"/>
  <c r="B24" i="15"/>
  <c r="AF23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K23" i="15"/>
  <c r="J23" i="15"/>
  <c r="I23" i="15"/>
  <c r="H23" i="15"/>
  <c r="G23" i="15"/>
  <c r="F23" i="15"/>
  <c r="E23" i="15"/>
  <c r="D23" i="15"/>
  <c r="C23" i="15"/>
  <c r="B23" i="15"/>
  <c r="AF22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K22" i="15"/>
  <c r="J22" i="15"/>
  <c r="I22" i="15"/>
  <c r="H22" i="15"/>
  <c r="G22" i="15"/>
  <c r="F22" i="15"/>
  <c r="E22" i="15"/>
  <c r="D22" i="15"/>
  <c r="C22" i="15"/>
  <c r="B22" i="15"/>
  <c r="AF21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K21" i="15"/>
  <c r="J21" i="15"/>
  <c r="I21" i="15"/>
  <c r="H21" i="15"/>
  <c r="G21" i="15"/>
  <c r="F21" i="15"/>
  <c r="E21" i="15"/>
  <c r="D21" i="15"/>
  <c r="C21" i="15"/>
  <c r="B21" i="15"/>
  <c r="AF20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K20" i="15"/>
  <c r="J20" i="15"/>
  <c r="I20" i="15"/>
  <c r="H20" i="15"/>
  <c r="G20" i="15"/>
  <c r="F20" i="15"/>
  <c r="E20" i="15"/>
  <c r="D20" i="15"/>
  <c r="C20" i="15"/>
  <c r="B20" i="15"/>
  <c r="AF19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K19" i="15"/>
  <c r="J19" i="15"/>
  <c r="I19" i="15"/>
  <c r="H19" i="15"/>
  <c r="G19" i="15"/>
  <c r="F19" i="15"/>
  <c r="E19" i="15"/>
  <c r="D19" i="15"/>
  <c r="C19" i="15"/>
  <c r="B19" i="15"/>
  <c r="AF18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K18" i="15"/>
  <c r="J18" i="15"/>
  <c r="I18" i="15"/>
  <c r="H18" i="15"/>
  <c r="G18" i="15"/>
  <c r="F18" i="15"/>
  <c r="E18" i="15"/>
  <c r="D18" i="15"/>
  <c r="C18" i="15"/>
  <c r="B18" i="15"/>
  <c r="AF16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K16" i="15"/>
  <c r="J16" i="15"/>
  <c r="I16" i="15"/>
  <c r="H16" i="15"/>
  <c r="G16" i="15"/>
  <c r="F16" i="15"/>
  <c r="E16" i="15"/>
  <c r="D16" i="15"/>
  <c r="C16" i="15"/>
  <c r="B16" i="15"/>
  <c r="AF15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K15" i="15"/>
  <c r="J15" i="15"/>
  <c r="I15" i="15"/>
  <c r="H15" i="15"/>
  <c r="G15" i="15"/>
  <c r="F15" i="15"/>
  <c r="E15" i="15"/>
  <c r="D15" i="15"/>
  <c r="C15" i="15"/>
  <c r="B15" i="15"/>
  <c r="AF14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K14" i="15"/>
  <c r="J14" i="15"/>
  <c r="I14" i="15"/>
  <c r="H14" i="15"/>
  <c r="G14" i="15"/>
  <c r="F14" i="15"/>
  <c r="E14" i="15"/>
  <c r="D14" i="15"/>
  <c r="C14" i="15"/>
  <c r="B14" i="15"/>
  <c r="AF13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K13" i="15"/>
  <c r="J13" i="15"/>
  <c r="I13" i="15"/>
  <c r="H13" i="15"/>
  <c r="G13" i="15"/>
  <c r="F13" i="15"/>
  <c r="E13" i="15"/>
  <c r="D13" i="15"/>
  <c r="C13" i="15"/>
  <c r="B13" i="15"/>
  <c r="AF12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K12" i="15"/>
  <c r="J12" i="15"/>
  <c r="I12" i="15"/>
  <c r="H12" i="15"/>
  <c r="G12" i="15"/>
  <c r="F12" i="15"/>
  <c r="E12" i="15"/>
  <c r="D12" i="15"/>
  <c r="C12" i="15"/>
  <c r="B12" i="15"/>
  <c r="AF11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K11" i="15"/>
  <c r="J11" i="15"/>
  <c r="I11" i="15"/>
  <c r="H11" i="15"/>
  <c r="G11" i="15"/>
  <c r="F11" i="15"/>
  <c r="E11" i="15"/>
  <c r="D11" i="15"/>
  <c r="C11" i="15"/>
  <c r="B11" i="15"/>
  <c r="AF10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K10" i="15"/>
  <c r="J10" i="15"/>
  <c r="I10" i="15"/>
  <c r="H10" i="15"/>
  <c r="G10" i="15"/>
  <c r="F10" i="15"/>
  <c r="E10" i="15"/>
  <c r="D10" i="15"/>
  <c r="C10" i="15"/>
  <c r="B10" i="15"/>
  <c r="AF9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K9" i="15"/>
  <c r="J9" i="15"/>
  <c r="I9" i="15"/>
  <c r="H9" i="15"/>
  <c r="G9" i="15"/>
  <c r="F9" i="15"/>
  <c r="E9" i="15"/>
  <c r="D9" i="15"/>
  <c r="C9" i="15"/>
  <c r="B9" i="15"/>
  <c r="AF7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K7" i="15"/>
  <c r="J7" i="15"/>
  <c r="I7" i="15"/>
  <c r="H7" i="15"/>
  <c r="G7" i="15"/>
  <c r="F7" i="15"/>
  <c r="E7" i="15"/>
  <c r="D7" i="15"/>
  <c r="C7" i="15"/>
  <c r="B7" i="15"/>
  <c r="AF6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K6" i="15"/>
  <c r="J6" i="15"/>
  <c r="I6" i="15"/>
  <c r="H6" i="15"/>
  <c r="G6" i="15"/>
  <c r="F6" i="15"/>
  <c r="E6" i="15"/>
  <c r="D6" i="15"/>
  <c r="C6" i="15"/>
  <c r="B6" i="15"/>
  <c r="AF5" i="15"/>
  <c r="AE5" i="15"/>
  <c r="AE30" i="15" s="1"/>
  <c r="AD5" i="15"/>
  <c r="AD30" i="15" s="1"/>
  <c r="AC5" i="15"/>
  <c r="AC30" i="15" s="1"/>
  <c r="AB5" i="15"/>
  <c r="AA5" i="15"/>
  <c r="AA30" i="15" s="1"/>
  <c r="Z5" i="15"/>
  <c r="Z30" i="15" s="1"/>
  <c r="Y5" i="15"/>
  <c r="Y30" i="15" s="1"/>
  <c r="X5" i="15"/>
  <c r="W5" i="15"/>
  <c r="W30" i="15" s="1"/>
  <c r="V5" i="15"/>
  <c r="V30" i="15" s="1"/>
  <c r="U5" i="15"/>
  <c r="U30" i="15" s="1"/>
  <c r="T5" i="15"/>
  <c r="S5" i="15"/>
  <c r="S30" i="15" s="1"/>
  <c r="R5" i="15"/>
  <c r="R30" i="15" s="1"/>
  <c r="Q5" i="15"/>
  <c r="Q30" i="15" s="1"/>
  <c r="P5" i="15"/>
  <c r="O5" i="15"/>
  <c r="O30" i="15" s="1"/>
  <c r="N5" i="15"/>
  <c r="N30" i="15" s="1"/>
  <c r="M5" i="15"/>
  <c r="M30" i="15" s="1"/>
  <c r="K5" i="15"/>
  <c r="J5" i="15"/>
  <c r="J30" i="15" s="1"/>
  <c r="I5" i="15"/>
  <c r="I30" i="15" s="1"/>
  <c r="H5" i="15"/>
  <c r="H30" i="15" s="1"/>
  <c r="G5" i="15"/>
  <c r="F5" i="15"/>
  <c r="F30" i="15" s="1"/>
  <c r="E5" i="15"/>
  <c r="E30" i="15" s="1"/>
  <c r="D5" i="15"/>
  <c r="D30" i="15" s="1"/>
  <c r="C5" i="15"/>
  <c r="B5" i="15"/>
  <c r="B30" i="15" s="1"/>
  <c r="AG29" i="13"/>
  <c r="AF29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K29" i="13"/>
  <c r="J29" i="13"/>
  <c r="I29" i="13"/>
  <c r="H29" i="13"/>
  <c r="G29" i="13"/>
  <c r="F29" i="13"/>
  <c r="E29" i="13"/>
  <c r="D29" i="13"/>
  <c r="C29" i="13"/>
  <c r="B29" i="13"/>
  <c r="AG28" i="13"/>
  <c r="AF28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K28" i="13"/>
  <c r="J28" i="13"/>
  <c r="I28" i="13"/>
  <c r="H28" i="13"/>
  <c r="G28" i="13"/>
  <c r="F28" i="13"/>
  <c r="E28" i="13"/>
  <c r="D28" i="13"/>
  <c r="C28" i="13"/>
  <c r="B28" i="13"/>
  <c r="AG27" i="13"/>
  <c r="AF27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K27" i="13"/>
  <c r="J27" i="13"/>
  <c r="I27" i="13"/>
  <c r="H27" i="13"/>
  <c r="G27" i="13"/>
  <c r="F27" i="13"/>
  <c r="E27" i="13"/>
  <c r="D27" i="13"/>
  <c r="C27" i="13"/>
  <c r="B27" i="13"/>
  <c r="AG26" i="13"/>
  <c r="AF26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K26" i="13"/>
  <c r="J26" i="13"/>
  <c r="I26" i="13"/>
  <c r="H26" i="13"/>
  <c r="G26" i="13"/>
  <c r="F26" i="13"/>
  <c r="E26" i="13"/>
  <c r="D26" i="13"/>
  <c r="C26" i="13"/>
  <c r="B26" i="13"/>
  <c r="AG25" i="13"/>
  <c r="AF25" i="13"/>
  <c r="AE25" i="13"/>
  <c r="AD25" i="13"/>
  <c r="AC25" i="13"/>
  <c r="AB25" i="13"/>
  <c r="AA25" i="13"/>
  <c r="Z25" i="13"/>
  <c r="Y25" i="13"/>
  <c r="X25" i="13"/>
  <c r="W25" i="13"/>
  <c r="V25" i="13"/>
  <c r="U25" i="13"/>
  <c r="T25" i="13"/>
  <c r="S25" i="13"/>
  <c r="R25" i="13"/>
  <c r="Q25" i="13"/>
  <c r="P25" i="13"/>
  <c r="O25" i="13"/>
  <c r="N25" i="13"/>
  <c r="M25" i="13"/>
  <c r="K25" i="13"/>
  <c r="J25" i="13"/>
  <c r="I25" i="13"/>
  <c r="H25" i="13"/>
  <c r="G25" i="13"/>
  <c r="F25" i="13"/>
  <c r="E25" i="13"/>
  <c r="D25" i="13"/>
  <c r="C25" i="13"/>
  <c r="B25" i="13"/>
  <c r="AG24" i="13"/>
  <c r="AF24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K24" i="13"/>
  <c r="J24" i="13"/>
  <c r="I24" i="13"/>
  <c r="H24" i="13"/>
  <c r="G24" i="13"/>
  <c r="F24" i="13"/>
  <c r="E24" i="13"/>
  <c r="D24" i="13"/>
  <c r="C24" i="13"/>
  <c r="B24" i="13"/>
  <c r="AG23" i="13"/>
  <c r="AF23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K23" i="13"/>
  <c r="J23" i="13"/>
  <c r="I23" i="13"/>
  <c r="H23" i="13"/>
  <c r="G23" i="13"/>
  <c r="F23" i="13"/>
  <c r="E23" i="13"/>
  <c r="D23" i="13"/>
  <c r="C23" i="13"/>
  <c r="B23" i="13"/>
  <c r="AG22" i="13"/>
  <c r="AF22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K22" i="13"/>
  <c r="J22" i="13"/>
  <c r="I22" i="13"/>
  <c r="H22" i="13"/>
  <c r="G22" i="13"/>
  <c r="F22" i="13"/>
  <c r="E22" i="13"/>
  <c r="D22" i="13"/>
  <c r="C22" i="13"/>
  <c r="B22" i="13"/>
  <c r="AG21" i="13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K21" i="13"/>
  <c r="J21" i="13"/>
  <c r="I21" i="13"/>
  <c r="H21" i="13"/>
  <c r="G21" i="13"/>
  <c r="F21" i="13"/>
  <c r="E21" i="13"/>
  <c r="D21" i="13"/>
  <c r="C21" i="13"/>
  <c r="B21" i="13"/>
  <c r="AG20" i="13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K20" i="13"/>
  <c r="J20" i="13"/>
  <c r="I20" i="13"/>
  <c r="H20" i="13"/>
  <c r="G20" i="13"/>
  <c r="F20" i="13"/>
  <c r="E20" i="13"/>
  <c r="D20" i="13"/>
  <c r="C20" i="13"/>
  <c r="B20" i="13"/>
  <c r="AG19" i="13"/>
  <c r="AF19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K19" i="13"/>
  <c r="J19" i="13"/>
  <c r="I19" i="13"/>
  <c r="H19" i="13"/>
  <c r="G19" i="13"/>
  <c r="F19" i="13"/>
  <c r="E19" i="13"/>
  <c r="D19" i="13"/>
  <c r="C19" i="13"/>
  <c r="B19" i="13"/>
  <c r="AG18" i="13"/>
  <c r="AF18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K18" i="13"/>
  <c r="J18" i="13"/>
  <c r="I18" i="13"/>
  <c r="H18" i="13"/>
  <c r="G18" i="13"/>
  <c r="F18" i="13"/>
  <c r="E18" i="13"/>
  <c r="D18" i="13"/>
  <c r="C18" i="13"/>
  <c r="B18" i="13"/>
  <c r="AG16" i="13"/>
  <c r="AF16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K16" i="13"/>
  <c r="J16" i="13"/>
  <c r="I16" i="13"/>
  <c r="H16" i="13"/>
  <c r="G16" i="13"/>
  <c r="F16" i="13"/>
  <c r="E16" i="13"/>
  <c r="D16" i="13"/>
  <c r="C16" i="13"/>
  <c r="B16" i="13"/>
  <c r="AG15" i="13"/>
  <c r="AF15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K15" i="13"/>
  <c r="J15" i="13"/>
  <c r="I15" i="13"/>
  <c r="H15" i="13"/>
  <c r="G15" i="13"/>
  <c r="F15" i="13"/>
  <c r="E15" i="13"/>
  <c r="D15" i="13"/>
  <c r="C15" i="13"/>
  <c r="B15" i="13"/>
  <c r="AG14" i="13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K14" i="13"/>
  <c r="J14" i="13"/>
  <c r="I14" i="13"/>
  <c r="H14" i="13"/>
  <c r="G14" i="13"/>
  <c r="F14" i="13"/>
  <c r="E14" i="13"/>
  <c r="D14" i="13"/>
  <c r="C14" i="13"/>
  <c r="B14" i="13"/>
  <c r="AG13" i="13"/>
  <c r="AF13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K13" i="13"/>
  <c r="J13" i="13"/>
  <c r="I13" i="13"/>
  <c r="H13" i="13"/>
  <c r="G13" i="13"/>
  <c r="F13" i="13"/>
  <c r="E13" i="13"/>
  <c r="D13" i="13"/>
  <c r="C13" i="13"/>
  <c r="B13" i="13"/>
  <c r="AG12" i="13"/>
  <c r="AF12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K12" i="13"/>
  <c r="J12" i="13"/>
  <c r="I12" i="13"/>
  <c r="H12" i="13"/>
  <c r="G12" i="13"/>
  <c r="F12" i="13"/>
  <c r="E12" i="13"/>
  <c r="D12" i="13"/>
  <c r="C12" i="13"/>
  <c r="B12" i="13"/>
  <c r="AG11" i="13"/>
  <c r="AF11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K11" i="13"/>
  <c r="J11" i="13"/>
  <c r="I11" i="13"/>
  <c r="H11" i="13"/>
  <c r="G11" i="13"/>
  <c r="F11" i="13"/>
  <c r="E11" i="13"/>
  <c r="D11" i="13"/>
  <c r="C11" i="13"/>
  <c r="B11" i="13"/>
  <c r="AG10" i="13"/>
  <c r="AF10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K10" i="13"/>
  <c r="J10" i="13"/>
  <c r="I10" i="13"/>
  <c r="H10" i="13"/>
  <c r="G10" i="13"/>
  <c r="F10" i="13"/>
  <c r="E10" i="13"/>
  <c r="D10" i="13"/>
  <c r="C10" i="13"/>
  <c r="B10" i="13"/>
  <c r="AG9" i="13"/>
  <c r="AF9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K9" i="13"/>
  <c r="J9" i="13"/>
  <c r="I9" i="13"/>
  <c r="H9" i="13"/>
  <c r="G9" i="13"/>
  <c r="F9" i="13"/>
  <c r="E9" i="13"/>
  <c r="D9" i="13"/>
  <c r="C9" i="13"/>
  <c r="B9" i="13"/>
  <c r="AG6" i="13"/>
  <c r="AF6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K6" i="13"/>
  <c r="J6" i="13"/>
  <c r="I6" i="13"/>
  <c r="H6" i="13"/>
  <c r="G6" i="13"/>
  <c r="F6" i="13"/>
  <c r="E6" i="13"/>
  <c r="D6" i="13"/>
  <c r="C6" i="13"/>
  <c r="B6" i="13"/>
  <c r="AG5" i="13"/>
  <c r="AF5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K5" i="13"/>
  <c r="J5" i="13"/>
  <c r="I5" i="13"/>
  <c r="H5" i="13"/>
  <c r="G5" i="13"/>
  <c r="F5" i="13"/>
  <c r="E5" i="13"/>
  <c r="D5" i="13"/>
  <c r="C5" i="13"/>
  <c r="B5" i="13"/>
  <c r="AF29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K29" i="12"/>
  <c r="J29" i="12"/>
  <c r="I29" i="12"/>
  <c r="H29" i="12"/>
  <c r="G29" i="12"/>
  <c r="F29" i="12"/>
  <c r="E29" i="12"/>
  <c r="D29" i="12"/>
  <c r="C29" i="12"/>
  <c r="B29" i="12"/>
  <c r="AF28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K28" i="12"/>
  <c r="J28" i="12"/>
  <c r="I28" i="12"/>
  <c r="H28" i="12"/>
  <c r="G28" i="12"/>
  <c r="F28" i="12"/>
  <c r="E28" i="12"/>
  <c r="D28" i="12"/>
  <c r="C28" i="12"/>
  <c r="B28" i="12"/>
  <c r="AF27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K27" i="12"/>
  <c r="J27" i="12"/>
  <c r="I27" i="12"/>
  <c r="H27" i="12"/>
  <c r="G27" i="12"/>
  <c r="F27" i="12"/>
  <c r="E27" i="12"/>
  <c r="D27" i="12"/>
  <c r="C27" i="12"/>
  <c r="B27" i="12"/>
  <c r="AF26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K26" i="12"/>
  <c r="J26" i="12"/>
  <c r="I26" i="12"/>
  <c r="H26" i="12"/>
  <c r="G26" i="12"/>
  <c r="F26" i="12"/>
  <c r="E26" i="12"/>
  <c r="D26" i="12"/>
  <c r="C26" i="12"/>
  <c r="B26" i="12"/>
  <c r="AF25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K25" i="12"/>
  <c r="J25" i="12"/>
  <c r="I25" i="12"/>
  <c r="H25" i="12"/>
  <c r="G25" i="12"/>
  <c r="F25" i="12"/>
  <c r="E25" i="12"/>
  <c r="D25" i="12"/>
  <c r="C25" i="12"/>
  <c r="B25" i="12"/>
  <c r="AF24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K24" i="12"/>
  <c r="J24" i="12"/>
  <c r="I24" i="12"/>
  <c r="H24" i="12"/>
  <c r="G24" i="12"/>
  <c r="F24" i="12"/>
  <c r="E24" i="12"/>
  <c r="D24" i="12"/>
  <c r="C24" i="12"/>
  <c r="B24" i="12"/>
  <c r="AF23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K23" i="12"/>
  <c r="J23" i="12"/>
  <c r="I23" i="12"/>
  <c r="H23" i="12"/>
  <c r="G23" i="12"/>
  <c r="F23" i="12"/>
  <c r="E23" i="12"/>
  <c r="D23" i="12"/>
  <c r="C23" i="12"/>
  <c r="B23" i="12"/>
  <c r="AF22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K22" i="12"/>
  <c r="J22" i="12"/>
  <c r="I22" i="12"/>
  <c r="H22" i="12"/>
  <c r="G22" i="12"/>
  <c r="F22" i="12"/>
  <c r="E22" i="12"/>
  <c r="D22" i="12"/>
  <c r="C22" i="12"/>
  <c r="B22" i="12"/>
  <c r="AF21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K21" i="12"/>
  <c r="J21" i="12"/>
  <c r="I21" i="12"/>
  <c r="H21" i="12"/>
  <c r="G21" i="12"/>
  <c r="F21" i="12"/>
  <c r="E21" i="12"/>
  <c r="D21" i="12"/>
  <c r="C21" i="12"/>
  <c r="B21" i="12"/>
  <c r="AF20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K20" i="12"/>
  <c r="J20" i="12"/>
  <c r="I20" i="12"/>
  <c r="H20" i="12"/>
  <c r="G20" i="12"/>
  <c r="F20" i="12"/>
  <c r="E20" i="12"/>
  <c r="D20" i="12"/>
  <c r="C20" i="12"/>
  <c r="B20" i="12"/>
  <c r="AF19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K19" i="12"/>
  <c r="J19" i="12"/>
  <c r="I19" i="12"/>
  <c r="H19" i="12"/>
  <c r="G19" i="12"/>
  <c r="F19" i="12"/>
  <c r="E19" i="12"/>
  <c r="D19" i="12"/>
  <c r="C19" i="12"/>
  <c r="B19" i="12"/>
  <c r="AF18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K18" i="12"/>
  <c r="J18" i="12"/>
  <c r="I18" i="12"/>
  <c r="H18" i="12"/>
  <c r="G18" i="12"/>
  <c r="F18" i="12"/>
  <c r="E18" i="12"/>
  <c r="D18" i="12"/>
  <c r="C18" i="12"/>
  <c r="B18" i="12"/>
  <c r="AF16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K16" i="12"/>
  <c r="J16" i="12"/>
  <c r="I16" i="12"/>
  <c r="H16" i="12"/>
  <c r="G16" i="12"/>
  <c r="F16" i="12"/>
  <c r="E16" i="12"/>
  <c r="D16" i="12"/>
  <c r="C16" i="12"/>
  <c r="B16" i="12"/>
  <c r="AF15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K15" i="12"/>
  <c r="J15" i="12"/>
  <c r="I15" i="12"/>
  <c r="H15" i="12"/>
  <c r="G15" i="12"/>
  <c r="F15" i="12"/>
  <c r="E15" i="12"/>
  <c r="D15" i="12"/>
  <c r="C15" i="12"/>
  <c r="B15" i="12"/>
  <c r="AF14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K14" i="12"/>
  <c r="J14" i="12"/>
  <c r="I14" i="12"/>
  <c r="H14" i="12"/>
  <c r="G14" i="12"/>
  <c r="F14" i="12"/>
  <c r="E14" i="12"/>
  <c r="D14" i="12"/>
  <c r="C14" i="12"/>
  <c r="B14" i="12"/>
  <c r="AF13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K13" i="12"/>
  <c r="J13" i="12"/>
  <c r="I13" i="12"/>
  <c r="H13" i="12"/>
  <c r="G13" i="12"/>
  <c r="F13" i="12"/>
  <c r="E13" i="12"/>
  <c r="D13" i="12"/>
  <c r="C13" i="12"/>
  <c r="B13" i="12"/>
  <c r="AF12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K12" i="12"/>
  <c r="J12" i="12"/>
  <c r="I12" i="12"/>
  <c r="H12" i="12"/>
  <c r="G12" i="12"/>
  <c r="F12" i="12"/>
  <c r="E12" i="12"/>
  <c r="D12" i="12"/>
  <c r="C12" i="12"/>
  <c r="B12" i="12"/>
  <c r="AF11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K11" i="12"/>
  <c r="J11" i="12"/>
  <c r="I11" i="12"/>
  <c r="H11" i="12"/>
  <c r="G11" i="12"/>
  <c r="F11" i="12"/>
  <c r="E11" i="12"/>
  <c r="D11" i="12"/>
  <c r="C11" i="12"/>
  <c r="B11" i="12"/>
  <c r="AF10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K10" i="12"/>
  <c r="J10" i="12"/>
  <c r="I10" i="12"/>
  <c r="H10" i="12"/>
  <c r="G10" i="12"/>
  <c r="F10" i="12"/>
  <c r="E10" i="12"/>
  <c r="D10" i="12"/>
  <c r="C10" i="12"/>
  <c r="B10" i="12"/>
  <c r="AF9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K9" i="12"/>
  <c r="J9" i="12"/>
  <c r="I9" i="12"/>
  <c r="H9" i="12"/>
  <c r="G9" i="12"/>
  <c r="F9" i="12"/>
  <c r="E9" i="12"/>
  <c r="D9" i="12"/>
  <c r="C9" i="12"/>
  <c r="B9" i="12"/>
  <c r="AF7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K7" i="12"/>
  <c r="J7" i="12"/>
  <c r="I7" i="12"/>
  <c r="H7" i="12"/>
  <c r="G7" i="12"/>
  <c r="F7" i="12"/>
  <c r="E7" i="12"/>
  <c r="D7" i="12"/>
  <c r="C7" i="12"/>
  <c r="B7" i="12"/>
  <c r="AF6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K6" i="12"/>
  <c r="J6" i="12"/>
  <c r="I6" i="12"/>
  <c r="H6" i="12"/>
  <c r="G6" i="12"/>
  <c r="F6" i="12"/>
  <c r="E6" i="12"/>
  <c r="D6" i="12"/>
  <c r="C6" i="12"/>
  <c r="B6" i="12"/>
  <c r="AF5" i="12"/>
  <c r="AE5" i="12"/>
  <c r="AD5" i="12"/>
  <c r="AD30" i="12" s="1"/>
  <c r="AC5" i="12"/>
  <c r="AC30" i="12" s="1"/>
  <c r="AB5" i="12"/>
  <c r="AA5" i="12"/>
  <c r="Z5" i="12"/>
  <c r="Z30" i="12" s="1"/>
  <c r="Y5" i="12"/>
  <c r="Y30" i="12" s="1"/>
  <c r="X5" i="12"/>
  <c r="W5" i="12"/>
  <c r="V5" i="12"/>
  <c r="V30" i="12" s="1"/>
  <c r="U5" i="12"/>
  <c r="U30" i="12" s="1"/>
  <c r="T5" i="12"/>
  <c r="S5" i="12"/>
  <c r="R5" i="12"/>
  <c r="R30" i="12" s="1"/>
  <c r="Q5" i="12"/>
  <c r="Q30" i="12" s="1"/>
  <c r="P5" i="12"/>
  <c r="O5" i="12"/>
  <c r="N5" i="12"/>
  <c r="N30" i="12" s="1"/>
  <c r="M5" i="12"/>
  <c r="M30" i="12" s="1"/>
  <c r="K5" i="12"/>
  <c r="J5" i="12"/>
  <c r="I5" i="12"/>
  <c r="I30" i="12" s="1"/>
  <c r="H5" i="12"/>
  <c r="H30" i="12" s="1"/>
  <c r="G5" i="12"/>
  <c r="F5" i="12"/>
  <c r="E5" i="12"/>
  <c r="E30" i="12" s="1"/>
  <c r="D5" i="12"/>
  <c r="D30" i="12" s="1"/>
  <c r="C5" i="12"/>
  <c r="B5" i="12"/>
  <c r="AF29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K29" i="9"/>
  <c r="J29" i="9"/>
  <c r="I29" i="9"/>
  <c r="H29" i="9"/>
  <c r="G29" i="9"/>
  <c r="F29" i="9"/>
  <c r="E29" i="9"/>
  <c r="D29" i="9"/>
  <c r="C29" i="9"/>
  <c r="B29" i="9"/>
  <c r="AF28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K28" i="9"/>
  <c r="J28" i="9"/>
  <c r="I28" i="9"/>
  <c r="H28" i="9"/>
  <c r="G28" i="9"/>
  <c r="F28" i="9"/>
  <c r="E28" i="9"/>
  <c r="D28" i="9"/>
  <c r="C28" i="9"/>
  <c r="B28" i="9"/>
  <c r="AF27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K27" i="9"/>
  <c r="J27" i="9"/>
  <c r="I27" i="9"/>
  <c r="H27" i="9"/>
  <c r="G27" i="9"/>
  <c r="F27" i="9"/>
  <c r="E27" i="9"/>
  <c r="D27" i="9"/>
  <c r="C27" i="9"/>
  <c r="B27" i="9"/>
  <c r="AF26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K26" i="9"/>
  <c r="J26" i="9"/>
  <c r="I26" i="9"/>
  <c r="H26" i="9"/>
  <c r="G26" i="9"/>
  <c r="F26" i="9"/>
  <c r="E26" i="9"/>
  <c r="D26" i="9"/>
  <c r="C26" i="9"/>
  <c r="B26" i="9"/>
  <c r="AF25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K25" i="9"/>
  <c r="J25" i="9"/>
  <c r="I25" i="9"/>
  <c r="H25" i="9"/>
  <c r="G25" i="9"/>
  <c r="F25" i="9"/>
  <c r="E25" i="9"/>
  <c r="D25" i="9"/>
  <c r="C25" i="9"/>
  <c r="B25" i="9"/>
  <c r="AF24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K24" i="9"/>
  <c r="J24" i="9"/>
  <c r="I24" i="9"/>
  <c r="H24" i="9"/>
  <c r="G24" i="9"/>
  <c r="F24" i="9"/>
  <c r="E24" i="9"/>
  <c r="D24" i="9"/>
  <c r="C24" i="9"/>
  <c r="B24" i="9"/>
  <c r="AF23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K23" i="9"/>
  <c r="J23" i="9"/>
  <c r="I23" i="9"/>
  <c r="H23" i="9"/>
  <c r="G23" i="9"/>
  <c r="F23" i="9"/>
  <c r="E23" i="9"/>
  <c r="D23" i="9"/>
  <c r="C23" i="9"/>
  <c r="B23" i="9"/>
  <c r="AF22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K22" i="9"/>
  <c r="J22" i="9"/>
  <c r="I22" i="9"/>
  <c r="H22" i="9"/>
  <c r="G22" i="9"/>
  <c r="F22" i="9"/>
  <c r="E22" i="9"/>
  <c r="D22" i="9"/>
  <c r="C22" i="9"/>
  <c r="B22" i="9"/>
  <c r="AF21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K21" i="9"/>
  <c r="J21" i="9"/>
  <c r="I21" i="9"/>
  <c r="H21" i="9"/>
  <c r="G21" i="9"/>
  <c r="F21" i="9"/>
  <c r="E21" i="9"/>
  <c r="D21" i="9"/>
  <c r="C21" i="9"/>
  <c r="B21" i="9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K20" i="9"/>
  <c r="J20" i="9"/>
  <c r="I20" i="9"/>
  <c r="H20" i="9"/>
  <c r="G20" i="9"/>
  <c r="F20" i="9"/>
  <c r="E20" i="9"/>
  <c r="D20" i="9"/>
  <c r="C20" i="9"/>
  <c r="B20" i="9"/>
  <c r="AF19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K19" i="9"/>
  <c r="J19" i="9"/>
  <c r="I19" i="9"/>
  <c r="H19" i="9"/>
  <c r="G19" i="9"/>
  <c r="F19" i="9"/>
  <c r="E19" i="9"/>
  <c r="D19" i="9"/>
  <c r="C19" i="9"/>
  <c r="B19" i="9"/>
  <c r="AF18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K18" i="9"/>
  <c r="J18" i="9"/>
  <c r="I18" i="9"/>
  <c r="H18" i="9"/>
  <c r="G18" i="9"/>
  <c r="F18" i="9"/>
  <c r="E18" i="9"/>
  <c r="D18" i="9"/>
  <c r="C18" i="9"/>
  <c r="B18" i="9"/>
  <c r="AF16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K16" i="9"/>
  <c r="J16" i="9"/>
  <c r="I16" i="9"/>
  <c r="H16" i="9"/>
  <c r="G16" i="9"/>
  <c r="F16" i="9"/>
  <c r="E16" i="9"/>
  <c r="D16" i="9"/>
  <c r="C16" i="9"/>
  <c r="B16" i="9"/>
  <c r="AF15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K15" i="9"/>
  <c r="J15" i="9"/>
  <c r="I15" i="9"/>
  <c r="H15" i="9"/>
  <c r="G15" i="9"/>
  <c r="F15" i="9"/>
  <c r="E15" i="9"/>
  <c r="D15" i="9"/>
  <c r="C15" i="9"/>
  <c r="B15" i="9"/>
  <c r="AF14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K14" i="9"/>
  <c r="J14" i="9"/>
  <c r="I14" i="9"/>
  <c r="H14" i="9"/>
  <c r="G14" i="9"/>
  <c r="F14" i="9"/>
  <c r="E14" i="9"/>
  <c r="D14" i="9"/>
  <c r="C14" i="9"/>
  <c r="B14" i="9"/>
  <c r="AF13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K13" i="9"/>
  <c r="J13" i="9"/>
  <c r="I13" i="9"/>
  <c r="H13" i="9"/>
  <c r="G13" i="9"/>
  <c r="F13" i="9"/>
  <c r="E13" i="9"/>
  <c r="D13" i="9"/>
  <c r="C13" i="9"/>
  <c r="B13" i="9"/>
  <c r="AF12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K12" i="9"/>
  <c r="J12" i="9"/>
  <c r="I12" i="9"/>
  <c r="H12" i="9"/>
  <c r="G12" i="9"/>
  <c r="F12" i="9"/>
  <c r="E12" i="9"/>
  <c r="D12" i="9"/>
  <c r="C12" i="9"/>
  <c r="B12" i="9"/>
  <c r="AF11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K11" i="9"/>
  <c r="J11" i="9"/>
  <c r="I11" i="9"/>
  <c r="H11" i="9"/>
  <c r="G11" i="9"/>
  <c r="F11" i="9"/>
  <c r="E11" i="9"/>
  <c r="D11" i="9"/>
  <c r="C11" i="9"/>
  <c r="B11" i="9"/>
  <c r="AF10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K10" i="9"/>
  <c r="J10" i="9"/>
  <c r="I10" i="9"/>
  <c r="H10" i="9"/>
  <c r="G10" i="9"/>
  <c r="F10" i="9"/>
  <c r="E10" i="9"/>
  <c r="D10" i="9"/>
  <c r="C10" i="9"/>
  <c r="B10" i="9"/>
  <c r="AF9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K9" i="9"/>
  <c r="J9" i="9"/>
  <c r="I9" i="9"/>
  <c r="H9" i="9"/>
  <c r="G9" i="9"/>
  <c r="F9" i="9"/>
  <c r="E9" i="9"/>
  <c r="D9" i="9"/>
  <c r="C9" i="9"/>
  <c r="B9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K7" i="9"/>
  <c r="J7" i="9"/>
  <c r="I7" i="9"/>
  <c r="H7" i="9"/>
  <c r="G7" i="9"/>
  <c r="F7" i="9"/>
  <c r="E7" i="9"/>
  <c r="D7" i="9"/>
  <c r="C7" i="9"/>
  <c r="B7" i="9"/>
  <c r="AF6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K6" i="9"/>
  <c r="J6" i="9"/>
  <c r="I6" i="9"/>
  <c r="H6" i="9"/>
  <c r="G6" i="9"/>
  <c r="F6" i="9"/>
  <c r="E6" i="9"/>
  <c r="D6" i="9"/>
  <c r="C6" i="9"/>
  <c r="B6" i="9"/>
  <c r="AF5" i="9"/>
  <c r="AF30" i="9" s="1"/>
  <c r="AE5" i="9"/>
  <c r="AE30" i="9" s="1"/>
  <c r="AD5" i="9"/>
  <c r="AC5" i="9"/>
  <c r="AB5" i="9"/>
  <c r="AB30" i="9" s="1"/>
  <c r="AA5" i="9"/>
  <c r="AA30" i="9" s="1"/>
  <c r="Z5" i="9"/>
  <c r="Y5" i="9"/>
  <c r="X5" i="9"/>
  <c r="X30" i="9" s="1"/>
  <c r="W5" i="9"/>
  <c r="W30" i="9" s="1"/>
  <c r="V5" i="9"/>
  <c r="U5" i="9"/>
  <c r="T5" i="9"/>
  <c r="T30" i="9" s="1"/>
  <c r="S5" i="9"/>
  <c r="S30" i="9" s="1"/>
  <c r="R5" i="9"/>
  <c r="Q5" i="9"/>
  <c r="P5" i="9"/>
  <c r="P30" i="9" s="1"/>
  <c r="O5" i="9"/>
  <c r="O30" i="9" s="1"/>
  <c r="N5" i="9"/>
  <c r="M5" i="9"/>
  <c r="K5" i="9"/>
  <c r="K30" i="9" s="1"/>
  <c r="J5" i="9"/>
  <c r="J30" i="9" s="1"/>
  <c r="I5" i="9"/>
  <c r="H5" i="9"/>
  <c r="G5" i="9"/>
  <c r="G30" i="9" s="1"/>
  <c r="F5" i="9"/>
  <c r="F30" i="9" s="1"/>
  <c r="E5" i="9"/>
  <c r="D5" i="9"/>
  <c r="C5" i="9"/>
  <c r="C30" i="9" s="1"/>
  <c r="B5" i="9"/>
  <c r="B30" i="9" s="1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K29" i="8"/>
  <c r="J29" i="8"/>
  <c r="I29" i="8"/>
  <c r="H29" i="8"/>
  <c r="G29" i="8"/>
  <c r="F29" i="8"/>
  <c r="E29" i="8"/>
  <c r="D29" i="8"/>
  <c r="C29" i="8"/>
  <c r="B29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K28" i="8"/>
  <c r="J28" i="8"/>
  <c r="I28" i="8"/>
  <c r="H28" i="8"/>
  <c r="G28" i="8"/>
  <c r="F28" i="8"/>
  <c r="E28" i="8"/>
  <c r="D28" i="8"/>
  <c r="C28" i="8"/>
  <c r="B28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K27" i="8"/>
  <c r="J27" i="8"/>
  <c r="I27" i="8"/>
  <c r="H27" i="8"/>
  <c r="G27" i="8"/>
  <c r="F27" i="8"/>
  <c r="E27" i="8"/>
  <c r="D27" i="8"/>
  <c r="C27" i="8"/>
  <c r="B27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K26" i="8"/>
  <c r="J26" i="8"/>
  <c r="I26" i="8"/>
  <c r="H26" i="8"/>
  <c r="G26" i="8"/>
  <c r="F26" i="8"/>
  <c r="E26" i="8"/>
  <c r="D26" i="8"/>
  <c r="C26" i="8"/>
  <c r="B26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K25" i="8"/>
  <c r="J25" i="8"/>
  <c r="I25" i="8"/>
  <c r="H25" i="8"/>
  <c r="G25" i="8"/>
  <c r="F25" i="8"/>
  <c r="E25" i="8"/>
  <c r="D25" i="8"/>
  <c r="C25" i="8"/>
  <c r="B25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K24" i="8"/>
  <c r="J24" i="8"/>
  <c r="I24" i="8"/>
  <c r="H24" i="8"/>
  <c r="G24" i="8"/>
  <c r="F24" i="8"/>
  <c r="E24" i="8"/>
  <c r="D24" i="8"/>
  <c r="C24" i="8"/>
  <c r="B24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K23" i="8"/>
  <c r="J23" i="8"/>
  <c r="I23" i="8"/>
  <c r="H23" i="8"/>
  <c r="G23" i="8"/>
  <c r="F23" i="8"/>
  <c r="E23" i="8"/>
  <c r="D23" i="8"/>
  <c r="C23" i="8"/>
  <c r="B23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K22" i="8"/>
  <c r="J22" i="8"/>
  <c r="I22" i="8"/>
  <c r="H22" i="8"/>
  <c r="G22" i="8"/>
  <c r="F22" i="8"/>
  <c r="E22" i="8"/>
  <c r="D22" i="8"/>
  <c r="C22" i="8"/>
  <c r="B22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K21" i="8"/>
  <c r="J21" i="8"/>
  <c r="I21" i="8"/>
  <c r="H21" i="8"/>
  <c r="G21" i="8"/>
  <c r="F21" i="8"/>
  <c r="E21" i="8"/>
  <c r="D21" i="8"/>
  <c r="C21" i="8"/>
  <c r="B21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K20" i="8"/>
  <c r="J20" i="8"/>
  <c r="I20" i="8"/>
  <c r="H20" i="8"/>
  <c r="G20" i="8"/>
  <c r="F20" i="8"/>
  <c r="E20" i="8"/>
  <c r="D20" i="8"/>
  <c r="C20" i="8"/>
  <c r="B20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K19" i="8"/>
  <c r="J19" i="8"/>
  <c r="I19" i="8"/>
  <c r="H19" i="8"/>
  <c r="G19" i="8"/>
  <c r="F19" i="8"/>
  <c r="E19" i="8"/>
  <c r="D19" i="8"/>
  <c r="C19" i="8"/>
  <c r="B19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K18" i="8"/>
  <c r="J18" i="8"/>
  <c r="I18" i="8"/>
  <c r="H18" i="8"/>
  <c r="G18" i="8"/>
  <c r="F18" i="8"/>
  <c r="E18" i="8"/>
  <c r="D18" i="8"/>
  <c r="C18" i="8"/>
  <c r="B18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K16" i="8"/>
  <c r="J16" i="8"/>
  <c r="I16" i="8"/>
  <c r="H16" i="8"/>
  <c r="G16" i="8"/>
  <c r="F16" i="8"/>
  <c r="E16" i="8"/>
  <c r="D16" i="8"/>
  <c r="C16" i="8"/>
  <c r="B16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K15" i="8"/>
  <c r="J15" i="8"/>
  <c r="I15" i="8"/>
  <c r="H15" i="8"/>
  <c r="G15" i="8"/>
  <c r="F15" i="8"/>
  <c r="E15" i="8"/>
  <c r="D15" i="8"/>
  <c r="C15" i="8"/>
  <c r="B15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K14" i="8"/>
  <c r="J14" i="8"/>
  <c r="I14" i="8"/>
  <c r="H14" i="8"/>
  <c r="G14" i="8"/>
  <c r="F14" i="8"/>
  <c r="E14" i="8"/>
  <c r="D14" i="8"/>
  <c r="C14" i="8"/>
  <c r="B14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K13" i="8"/>
  <c r="J13" i="8"/>
  <c r="I13" i="8"/>
  <c r="H13" i="8"/>
  <c r="G13" i="8"/>
  <c r="F13" i="8"/>
  <c r="E13" i="8"/>
  <c r="D13" i="8"/>
  <c r="C13" i="8"/>
  <c r="B13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K12" i="8"/>
  <c r="J12" i="8"/>
  <c r="I12" i="8"/>
  <c r="H12" i="8"/>
  <c r="G12" i="8"/>
  <c r="F12" i="8"/>
  <c r="E12" i="8"/>
  <c r="D12" i="8"/>
  <c r="C12" i="8"/>
  <c r="B12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K11" i="8"/>
  <c r="J11" i="8"/>
  <c r="I11" i="8"/>
  <c r="H11" i="8"/>
  <c r="G11" i="8"/>
  <c r="F11" i="8"/>
  <c r="E11" i="8"/>
  <c r="D11" i="8"/>
  <c r="C11" i="8"/>
  <c r="B11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K10" i="8"/>
  <c r="J10" i="8"/>
  <c r="I10" i="8"/>
  <c r="H10" i="8"/>
  <c r="G10" i="8"/>
  <c r="F10" i="8"/>
  <c r="E10" i="8"/>
  <c r="D10" i="8"/>
  <c r="C10" i="8"/>
  <c r="B10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K9" i="8"/>
  <c r="J9" i="8"/>
  <c r="I9" i="8"/>
  <c r="H9" i="8"/>
  <c r="G9" i="8"/>
  <c r="F9" i="8"/>
  <c r="E9" i="8"/>
  <c r="D9" i="8"/>
  <c r="C9" i="8"/>
  <c r="B9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K6" i="8"/>
  <c r="J6" i="8"/>
  <c r="I6" i="8"/>
  <c r="H6" i="8"/>
  <c r="G6" i="8"/>
  <c r="F6" i="8"/>
  <c r="E6" i="8"/>
  <c r="D6" i="8"/>
  <c r="C6" i="8"/>
  <c r="B6" i="8"/>
  <c r="AF5" i="8"/>
  <c r="AF30" i="8" s="1"/>
  <c r="AE5" i="8"/>
  <c r="AE30" i="8" s="1"/>
  <c r="AD5" i="8"/>
  <c r="AC5" i="8"/>
  <c r="AB5" i="8"/>
  <c r="AB30" i="8" s="1"/>
  <c r="AA5" i="8"/>
  <c r="AA30" i="8" s="1"/>
  <c r="Z5" i="8"/>
  <c r="Y5" i="8"/>
  <c r="X5" i="8"/>
  <c r="X30" i="8" s="1"/>
  <c r="W5" i="8"/>
  <c r="W30" i="8" s="1"/>
  <c r="V5" i="8"/>
  <c r="U5" i="8"/>
  <c r="T5" i="8"/>
  <c r="T30" i="8" s="1"/>
  <c r="S5" i="8"/>
  <c r="S30" i="8" s="1"/>
  <c r="R5" i="8"/>
  <c r="Q5" i="8"/>
  <c r="P5" i="8"/>
  <c r="P30" i="8" s="1"/>
  <c r="O5" i="8"/>
  <c r="O30" i="8" s="1"/>
  <c r="N5" i="8"/>
  <c r="M5" i="8"/>
  <c r="K5" i="8"/>
  <c r="K30" i="8" s="1"/>
  <c r="J5" i="8"/>
  <c r="J30" i="8" s="1"/>
  <c r="I5" i="8"/>
  <c r="H5" i="8"/>
  <c r="G5" i="8"/>
  <c r="G30" i="8" s="1"/>
  <c r="F5" i="8"/>
  <c r="F30" i="8" s="1"/>
  <c r="E5" i="8"/>
  <c r="D5" i="8"/>
  <c r="C5" i="8"/>
  <c r="C30" i="8" s="1"/>
  <c r="B5" i="8"/>
  <c r="B30" i="8" s="1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K29" i="7"/>
  <c r="J29" i="7"/>
  <c r="I29" i="7"/>
  <c r="H29" i="7"/>
  <c r="G29" i="7"/>
  <c r="F29" i="7"/>
  <c r="E29" i="7"/>
  <c r="D29" i="7"/>
  <c r="C29" i="7"/>
  <c r="B29" i="7"/>
  <c r="AF28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K28" i="7"/>
  <c r="J28" i="7"/>
  <c r="I28" i="7"/>
  <c r="H28" i="7"/>
  <c r="G28" i="7"/>
  <c r="F28" i="7"/>
  <c r="E28" i="7"/>
  <c r="D28" i="7"/>
  <c r="C28" i="7"/>
  <c r="B28" i="7"/>
  <c r="AF27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K27" i="7"/>
  <c r="J27" i="7"/>
  <c r="I27" i="7"/>
  <c r="H27" i="7"/>
  <c r="G27" i="7"/>
  <c r="F27" i="7"/>
  <c r="E27" i="7"/>
  <c r="D27" i="7"/>
  <c r="C27" i="7"/>
  <c r="B27" i="7"/>
  <c r="AF26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K26" i="7"/>
  <c r="J26" i="7"/>
  <c r="I26" i="7"/>
  <c r="H26" i="7"/>
  <c r="G26" i="7"/>
  <c r="F26" i="7"/>
  <c r="E26" i="7"/>
  <c r="D26" i="7"/>
  <c r="C26" i="7"/>
  <c r="B26" i="7"/>
  <c r="AF25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K25" i="7"/>
  <c r="J25" i="7"/>
  <c r="I25" i="7"/>
  <c r="H25" i="7"/>
  <c r="G25" i="7"/>
  <c r="F25" i="7"/>
  <c r="E25" i="7"/>
  <c r="D25" i="7"/>
  <c r="C25" i="7"/>
  <c r="B25" i="7"/>
  <c r="AF24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K24" i="7"/>
  <c r="J24" i="7"/>
  <c r="I24" i="7"/>
  <c r="H24" i="7"/>
  <c r="G24" i="7"/>
  <c r="F24" i="7"/>
  <c r="E24" i="7"/>
  <c r="D24" i="7"/>
  <c r="C24" i="7"/>
  <c r="B24" i="7"/>
  <c r="AF23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K23" i="7"/>
  <c r="J23" i="7"/>
  <c r="I23" i="7"/>
  <c r="H23" i="7"/>
  <c r="G23" i="7"/>
  <c r="F23" i="7"/>
  <c r="E23" i="7"/>
  <c r="D23" i="7"/>
  <c r="C23" i="7"/>
  <c r="B23" i="7"/>
  <c r="AF22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K22" i="7"/>
  <c r="J22" i="7"/>
  <c r="I22" i="7"/>
  <c r="H22" i="7"/>
  <c r="G22" i="7"/>
  <c r="F22" i="7"/>
  <c r="E22" i="7"/>
  <c r="D22" i="7"/>
  <c r="C22" i="7"/>
  <c r="B22" i="7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K21" i="7"/>
  <c r="J21" i="7"/>
  <c r="I21" i="7"/>
  <c r="H21" i="7"/>
  <c r="G21" i="7"/>
  <c r="F21" i="7"/>
  <c r="E21" i="7"/>
  <c r="D21" i="7"/>
  <c r="C21" i="7"/>
  <c r="B21" i="7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K20" i="7"/>
  <c r="J20" i="7"/>
  <c r="I20" i="7"/>
  <c r="H20" i="7"/>
  <c r="G20" i="7"/>
  <c r="F20" i="7"/>
  <c r="E20" i="7"/>
  <c r="D20" i="7"/>
  <c r="C20" i="7"/>
  <c r="B20" i="7"/>
  <c r="AF19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K19" i="7"/>
  <c r="J19" i="7"/>
  <c r="I19" i="7"/>
  <c r="H19" i="7"/>
  <c r="G19" i="7"/>
  <c r="F19" i="7"/>
  <c r="E19" i="7"/>
  <c r="D19" i="7"/>
  <c r="C19" i="7"/>
  <c r="B19" i="7"/>
  <c r="AF18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K18" i="7"/>
  <c r="J18" i="7"/>
  <c r="I18" i="7"/>
  <c r="H18" i="7"/>
  <c r="G18" i="7"/>
  <c r="F18" i="7"/>
  <c r="E18" i="7"/>
  <c r="D18" i="7"/>
  <c r="C18" i="7"/>
  <c r="B18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K16" i="7"/>
  <c r="J16" i="7"/>
  <c r="I16" i="7"/>
  <c r="H16" i="7"/>
  <c r="G16" i="7"/>
  <c r="F16" i="7"/>
  <c r="E16" i="7"/>
  <c r="D16" i="7"/>
  <c r="C16" i="7"/>
  <c r="B16" i="7"/>
  <c r="AF15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K15" i="7"/>
  <c r="J15" i="7"/>
  <c r="I15" i="7"/>
  <c r="H15" i="7"/>
  <c r="G15" i="7"/>
  <c r="F15" i="7"/>
  <c r="E15" i="7"/>
  <c r="D15" i="7"/>
  <c r="C15" i="7"/>
  <c r="B15" i="7"/>
  <c r="AF14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K14" i="7"/>
  <c r="J14" i="7"/>
  <c r="I14" i="7"/>
  <c r="H14" i="7"/>
  <c r="G14" i="7"/>
  <c r="F14" i="7"/>
  <c r="E14" i="7"/>
  <c r="D14" i="7"/>
  <c r="C14" i="7"/>
  <c r="B14" i="7"/>
  <c r="AF13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K13" i="7"/>
  <c r="J13" i="7"/>
  <c r="I13" i="7"/>
  <c r="H13" i="7"/>
  <c r="G13" i="7"/>
  <c r="F13" i="7"/>
  <c r="E13" i="7"/>
  <c r="D13" i="7"/>
  <c r="C13" i="7"/>
  <c r="B13" i="7"/>
  <c r="AF12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K12" i="7"/>
  <c r="J12" i="7"/>
  <c r="I12" i="7"/>
  <c r="H12" i="7"/>
  <c r="G12" i="7"/>
  <c r="F12" i="7"/>
  <c r="E12" i="7"/>
  <c r="D12" i="7"/>
  <c r="C12" i="7"/>
  <c r="B12" i="7"/>
  <c r="AF11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K11" i="7"/>
  <c r="J11" i="7"/>
  <c r="I11" i="7"/>
  <c r="H11" i="7"/>
  <c r="G11" i="7"/>
  <c r="F11" i="7"/>
  <c r="E11" i="7"/>
  <c r="D11" i="7"/>
  <c r="C11" i="7"/>
  <c r="B11" i="7"/>
  <c r="AF10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K10" i="7"/>
  <c r="J10" i="7"/>
  <c r="I10" i="7"/>
  <c r="H10" i="7"/>
  <c r="G10" i="7"/>
  <c r="F10" i="7"/>
  <c r="E10" i="7"/>
  <c r="D10" i="7"/>
  <c r="C10" i="7"/>
  <c r="B10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K9" i="7"/>
  <c r="J9" i="7"/>
  <c r="I9" i="7"/>
  <c r="H9" i="7"/>
  <c r="G9" i="7"/>
  <c r="F9" i="7"/>
  <c r="E9" i="7"/>
  <c r="D9" i="7"/>
  <c r="C9" i="7"/>
  <c r="B9" i="7"/>
  <c r="AF6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K6" i="7"/>
  <c r="J6" i="7"/>
  <c r="I6" i="7"/>
  <c r="H6" i="7"/>
  <c r="G6" i="7"/>
  <c r="F6" i="7"/>
  <c r="E6" i="7"/>
  <c r="D6" i="7"/>
  <c r="C6" i="7"/>
  <c r="B6" i="7"/>
  <c r="AF5" i="7"/>
  <c r="AF30" i="7" s="1"/>
  <c r="AE5" i="7"/>
  <c r="AE30" i="7" s="1"/>
  <c r="AD5" i="7"/>
  <c r="AC5" i="7"/>
  <c r="AB5" i="7"/>
  <c r="AB30" i="7" s="1"/>
  <c r="AA5" i="7"/>
  <c r="AA30" i="7" s="1"/>
  <c r="Z5" i="7"/>
  <c r="Y5" i="7"/>
  <c r="X5" i="7"/>
  <c r="X30" i="7" s="1"/>
  <c r="W5" i="7"/>
  <c r="W30" i="7" s="1"/>
  <c r="V5" i="7"/>
  <c r="U5" i="7"/>
  <c r="T5" i="7"/>
  <c r="T30" i="7" s="1"/>
  <c r="S5" i="7"/>
  <c r="S30" i="7" s="1"/>
  <c r="R5" i="7"/>
  <c r="Q5" i="7"/>
  <c r="P5" i="7"/>
  <c r="P30" i="7" s="1"/>
  <c r="O5" i="7"/>
  <c r="O30" i="7" s="1"/>
  <c r="N5" i="7"/>
  <c r="M5" i="7"/>
  <c r="K5" i="7"/>
  <c r="K30" i="7" s="1"/>
  <c r="J5" i="7"/>
  <c r="J30" i="7" s="1"/>
  <c r="I5" i="7"/>
  <c r="H5" i="7"/>
  <c r="G5" i="7"/>
  <c r="G30" i="7" s="1"/>
  <c r="F5" i="7"/>
  <c r="F30" i="7" s="1"/>
  <c r="E5" i="7"/>
  <c r="D5" i="7"/>
  <c r="C5" i="7"/>
  <c r="C30" i="7" s="1"/>
  <c r="B5" i="7"/>
  <c r="B30" i="7" s="1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K29" i="6"/>
  <c r="J29" i="6"/>
  <c r="I29" i="6"/>
  <c r="H29" i="6"/>
  <c r="G29" i="6"/>
  <c r="F29" i="6"/>
  <c r="E29" i="6"/>
  <c r="D29" i="6"/>
  <c r="C29" i="6"/>
  <c r="B29" i="6"/>
  <c r="AF28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K28" i="6"/>
  <c r="J28" i="6"/>
  <c r="I28" i="6"/>
  <c r="H28" i="6"/>
  <c r="G28" i="6"/>
  <c r="F28" i="6"/>
  <c r="E28" i="6"/>
  <c r="D28" i="6"/>
  <c r="C28" i="6"/>
  <c r="B28" i="6"/>
  <c r="AF27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K27" i="6"/>
  <c r="J27" i="6"/>
  <c r="I27" i="6"/>
  <c r="H27" i="6"/>
  <c r="G27" i="6"/>
  <c r="F27" i="6"/>
  <c r="E27" i="6"/>
  <c r="D27" i="6"/>
  <c r="C27" i="6"/>
  <c r="B27" i="6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K26" i="6"/>
  <c r="J26" i="6"/>
  <c r="I26" i="6"/>
  <c r="H26" i="6"/>
  <c r="G26" i="6"/>
  <c r="F26" i="6"/>
  <c r="E26" i="6"/>
  <c r="D26" i="6"/>
  <c r="C26" i="6"/>
  <c r="B26" i="6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K25" i="6"/>
  <c r="J25" i="6"/>
  <c r="I25" i="6"/>
  <c r="H25" i="6"/>
  <c r="G25" i="6"/>
  <c r="F25" i="6"/>
  <c r="E25" i="6"/>
  <c r="D25" i="6"/>
  <c r="C25" i="6"/>
  <c r="B25" i="6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K24" i="6"/>
  <c r="J24" i="6"/>
  <c r="I24" i="6"/>
  <c r="H24" i="6"/>
  <c r="G24" i="6"/>
  <c r="F24" i="6"/>
  <c r="E24" i="6"/>
  <c r="D24" i="6"/>
  <c r="C24" i="6"/>
  <c r="B24" i="6"/>
  <c r="AF23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K23" i="6"/>
  <c r="J23" i="6"/>
  <c r="I23" i="6"/>
  <c r="H23" i="6"/>
  <c r="G23" i="6"/>
  <c r="F23" i="6"/>
  <c r="E23" i="6"/>
  <c r="D23" i="6"/>
  <c r="C23" i="6"/>
  <c r="B23" i="6"/>
  <c r="AF22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K22" i="6"/>
  <c r="J22" i="6"/>
  <c r="I22" i="6"/>
  <c r="H22" i="6"/>
  <c r="G22" i="6"/>
  <c r="F22" i="6"/>
  <c r="E22" i="6"/>
  <c r="D22" i="6"/>
  <c r="C22" i="6"/>
  <c r="B22" i="6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K21" i="6"/>
  <c r="J21" i="6"/>
  <c r="I21" i="6"/>
  <c r="H21" i="6"/>
  <c r="G21" i="6"/>
  <c r="F21" i="6"/>
  <c r="E21" i="6"/>
  <c r="D21" i="6"/>
  <c r="C21" i="6"/>
  <c r="B21" i="6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K20" i="6"/>
  <c r="J20" i="6"/>
  <c r="I20" i="6"/>
  <c r="H20" i="6"/>
  <c r="G20" i="6"/>
  <c r="F20" i="6"/>
  <c r="E20" i="6"/>
  <c r="D20" i="6"/>
  <c r="C20" i="6"/>
  <c r="B20" i="6"/>
  <c r="AF19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K19" i="6"/>
  <c r="J19" i="6"/>
  <c r="I19" i="6"/>
  <c r="H19" i="6"/>
  <c r="G19" i="6"/>
  <c r="F19" i="6"/>
  <c r="E19" i="6"/>
  <c r="D19" i="6"/>
  <c r="C19" i="6"/>
  <c r="B19" i="6"/>
  <c r="AF18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K18" i="6"/>
  <c r="J18" i="6"/>
  <c r="I18" i="6"/>
  <c r="H18" i="6"/>
  <c r="G18" i="6"/>
  <c r="F18" i="6"/>
  <c r="E18" i="6"/>
  <c r="D18" i="6"/>
  <c r="C18" i="6"/>
  <c r="B18" i="6"/>
  <c r="AF16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K16" i="6"/>
  <c r="J16" i="6"/>
  <c r="I16" i="6"/>
  <c r="H16" i="6"/>
  <c r="G16" i="6"/>
  <c r="F16" i="6"/>
  <c r="E16" i="6"/>
  <c r="D16" i="6"/>
  <c r="C16" i="6"/>
  <c r="B16" i="6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K15" i="6"/>
  <c r="J15" i="6"/>
  <c r="I15" i="6"/>
  <c r="H15" i="6"/>
  <c r="G15" i="6"/>
  <c r="F15" i="6"/>
  <c r="E15" i="6"/>
  <c r="D15" i="6"/>
  <c r="C15" i="6"/>
  <c r="B15" i="6"/>
  <c r="AF14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K14" i="6"/>
  <c r="J14" i="6"/>
  <c r="I14" i="6"/>
  <c r="H14" i="6"/>
  <c r="G14" i="6"/>
  <c r="F14" i="6"/>
  <c r="E14" i="6"/>
  <c r="D14" i="6"/>
  <c r="C14" i="6"/>
  <c r="B14" i="6"/>
  <c r="AF13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K13" i="6"/>
  <c r="J13" i="6"/>
  <c r="I13" i="6"/>
  <c r="H13" i="6"/>
  <c r="G13" i="6"/>
  <c r="F13" i="6"/>
  <c r="E13" i="6"/>
  <c r="D13" i="6"/>
  <c r="C13" i="6"/>
  <c r="B13" i="6"/>
  <c r="AF12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K12" i="6"/>
  <c r="J12" i="6"/>
  <c r="I12" i="6"/>
  <c r="H12" i="6"/>
  <c r="G12" i="6"/>
  <c r="F12" i="6"/>
  <c r="E12" i="6"/>
  <c r="D12" i="6"/>
  <c r="C12" i="6"/>
  <c r="B12" i="6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K11" i="6"/>
  <c r="J11" i="6"/>
  <c r="I11" i="6"/>
  <c r="H11" i="6"/>
  <c r="G11" i="6"/>
  <c r="F11" i="6"/>
  <c r="E11" i="6"/>
  <c r="D11" i="6"/>
  <c r="C11" i="6"/>
  <c r="B11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K10" i="6"/>
  <c r="J10" i="6"/>
  <c r="I10" i="6"/>
  <c r="H10" i="6"/>
  <c r="G10" i="6"/>
  <c r="F10" i="6"/>
  <c r="E10" i="6"/>
  <c r="D10" i="6"/>
  <c r="C10" i="6"/>
  <c r="B10" i="6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K9" i="6"/>
  <c r="J9" i="6"/>
  <c r="I9" i="6"/>
  <c r="H9" i="6"/>
  <c r="G9" i="6"/>
  <c r="F9" i="6"/>
  <c r="E9" i="6"/>
  <c r="D9" i="6"/>
  <c r="C9" i="6"/>
  <c r="B9" i="6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K6" i="6"/>
  <c r="J6" i="6"/>
  <c r="I6" i="6"/>
  <c r="H6" i="6"/>
  <c r="G6" i="6"/>
  <c r="F6" i="6"/>
  <c r="E6" i="6"/>
  <c r="D6" i="6"/>
  <c r="C6" i="6"/>
  <c r="B6" i="6"/>
  <c r="AF5" i="6"/>
  <c r="AF30" i="6" s="1"/>
  <c r="AE5" i="6"/>
  <c r="AE30" i="6" s="1"/>
  <c r="AD5" i="6"/>
  <c r="AC5" i="6"/>
  <c r="AB5" i="6"/>
  <c r="AB30" i="6" s="1"/>
  <c r="AA5" i="6"/>
  <c r="AA30" i="6" s="1"/>
  <c r="Z5" i="6"/>
  <c r="Y5" i="6"/>
  <c r="X5" i="6"/>
  <c r="X30" i="6" s="1"/>
  <c r="W5" i="6"/>
  <c r="W30" i="6" s="1"/>
  <c r="V5" i="6"/>
  <c r="U5" i="6"/>
  <c r="T5" i="6"/>
  <c r="T30" i="6" s="1"/>
  <c r="S5" i="6"/>
  <c r="S30" i="6" s="1"/>
  <c r="R5" i="6"/>
  <c r="Q5" i="6"/>
  <c r="P5" i="6"/>
  <c r="P30" i="6" s="1"/>
  <c r="O5" i="6"/>
  <c r="O30" i="6" s="1"/>
  <c r="N5" i="6"/>
  <c r="M5" i="6"/>
  <c r="K5" i="6"/>
  <c r="K30" i="6" s="1"/>
  <c r="J5" i="6"/>
  <c r="J30" i="6" s="1"/>
  <c r="I5" i="6"/>
  <c r="H5" i="6"/>
  <c r="G5" i="6"/>
  <c r="G30" i="6" s="1"/>
  <c r="F5" i="6"/>
  <c r="F30" i="6" s="1"/>
  <c r="E5" i="6"/>
  <c r="D5" i="6"/>
  <c r="C5" i="6"/>
  <c r="C30" i="6" s="1"/>
  <c r="B5" i="6"/>
  <c r="B30" i="6" s="1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K29" i="5"/>
  <c r="J29" i="5"/>
  <c r="I29" i="5"/>
  <c r="H29" i="5"/>
  <c r="G29" i="5"/>
  <c r="F29" i="5"/>
  <c r="E29" i="5"/>
  <c r="D29" i="5"/>
  <c r="C29" i="5"/>
  <c r="B29" i="5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K28" i="5"/>
  <c r="J28" i="5"/>
  <c r="I28" i="5"/>
  <c r="H28" i="5"/>
  <c r="G28" i="5"/>
  <c r="F28" i="5"/>
  <c r="E28" i="5"/>
  <c r="D28" i="5"/>
  <c r="C28" i="5"/>
  <c r="B28" i="5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K27" i="5"/>
  <c r="J27" i="5"/>
  <c r="I27" i="5"/>
  <c r="H27" i="5"/>
  <c r="G27" i="5"/>
  <c r="F27" i="5"/>
  <c r="E27" i="5"/>
  <c r="D27" i="5"/>
  <c r="C27" i="5"/>
  <c r="B27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K26" i="5"/>
  <c r="J26" i="5"/>
  <c r="I26" i="5"/>
  <c r="H26" i="5"/>
  <c r="G26" i="5"/>
  <c r="F26" i="5"/>
  <c r="E26" i="5"/>
  <c r="D26" i="5"/>
  <c r="C26" i="5"/>
  <c r="B26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K25" i="5"/>
  <c r="J25" i="5"/>
  <c r="I25" i="5"/>
  <c r="H25" i="5"/>
  <c r="G25" i="5"/>
  <c r="F25" i="5"/>
  <c r="E25" i="5"/>
  <c r="D25" i="5"/>
  <c r="C25" i="5"/>
  <c r="B25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K24" i="5"/>
  <c r="J24" i="5"/>
  <c r="I24" i="5"/>
  <c r="H24" i="5"/>
  <c r="G24" i="5"/>
  <c r="F24" i="5"/>
  <c r="E24" i="5"/>
  <c r="D24" i="5"/>
  <c r="C24" i="5"/>
  <c r="B24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K23" i="5"/>
  <c r="J23" i="5"/>
  <c r="I23" i="5"/>
  <c r="H23" i="5"/>
  <c r="G23" i="5"/>
  <c r="F23" i="5"/>
  <c r="E23" i="5"/>
  <c r="D23" i="5"/>
  <c r="C23" i="5"/>
  <c r="B23" i="5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K22" i="5"/>
  <c r="J22" i="5"/>
  <c r="I22" i="5"/>
  <c r="H22" i="5"/>
  <c r="G22" i="5"/>
  <c r="F22" i="5"/>
  <c r="E22" i="5"/>
  <c r="D22" i="5"/>
  <c r="C22" i="5"/>
  <c r="B22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K21" i="5"/>
  <c r="J21" i="5"/>
  <c r="I21" i="5"/>
  <c r="H21" i="5"/>
  <c r="G21" i="5"/>
  <c r="F21" i="5"/>
  <c r="E21" i="5"/>
  <c r="D21" i="5"/>
  <c r="C21" i="5"/>
  <c r="B21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K20" i="5"/>
  <c r="J20" i="5"/>
  <c r="I20" i="5"/>
  <c r="H20" i="5"/>
  <c r="G20" i="5"/>
  <c r="F20" i="5"/>
  <c r="E20" i="5"/>
  <c r="D20" i="5"/>
  <c r="C20" i="5"/>
  <c r="B20" i="5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K19" i="5"/>
  <c r="J19" i="5"/>
  <c r="I19" i="5"/>
  <c r="H19" i="5"/>
  <c r="G19" i="5"/>
  <c r="F19" i="5"/>
  <c r="E19" i="5"/>
  <c r="D19" i="5"/>
  <c r="C19" i="5"/>
  <c r="B19" i="5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K18" i="5"/>
  <c r="J18" i="5"/>
  <c r="I18" i="5"/>
  <c r="H18" i="5"/>
  <c r="G18" i="5"/>
  <c r="F18" i="5"/>
  <c r="E18" i="5"/>
  <c r="D18" i="5"/>
  <c r="C18" i="5"/>
  <c r="B18" i="5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K16" i="5"/>
  <c r="J16" i="5"/>
  <c r="I16" i="5"/>
  <c r="H16" i="5"/>
  <c r="G16" i="5"/>
  <c r="F16" i="5"/>
  <c r="E16" i="5"/>
  <c r="D16" i="5"/>
  <c r="C16" i="5"/>
  <c r="B16" i="5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K15" i="5"/>
  <c r="J15" i="5"/>
  <c r="I15" i="5"/>
  <c r="H15" i="5"/>
  <c r="G15" i="5"/>
  <c r="F15" i="5"/>
  <c r="E15" i="5"/>
  <c r="D15" i="5"/>
  <c r="C15" i="5"/>
  <c r="B15" i="5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K14" i="5"/>
  <c r="J14" i="5"/>
  <c r="I14" i="5"/>
  <c r="H14" i="5"/>
  <c r="G14" i="5"/>
  <c r="F14" i="5"/>
  <c r="E14" i="5"/>
  <c r="D14" i="5"/>
  <c r="C14" i="5"/>
  <c r="B14" i="5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K13" i="5"/>
  <c r="J13" i="5"/>
  <c r="I13" i="5"/>
  <c r="H13" i="5"/>
  <c r="G13" i="5"/>
  <c r="F13" i="5"/>
  <c r="E13" i="5"/>
  <c r="D13" i="5"/>
  <c r="C13" i="5"/>
  <c r="B13" i="5"/>
  <c r="AF12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K12" i="5"/>
  <c r="J12" i="5"/>
  <c r="I12" i="5"/>
  <c r="H12" i="5"/>
  <c r="G12" i="5"/>
  <c r="F12" i="5"/>
  <c r="E12" i="5"/>
  <c r="D12" i="5"/>
  <c r="C12" i="5"/>
  <c r="B12" i="5"/>
  <c r="AF11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K11" i="5"/>
  <c r="J11" i="5"/>
  <c r="I11" i="5"/>
  <c r="H11" i="5"/>
  <c r="G11" i="5"/>
  <c r="F11" i="5"/>
  <c r="E11" i="5"/>
  <c r="D11" i="5"/>
  <c r="C11" i="5"/>
  <c r="B11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K10" i="5"/>
  <c r="J10" i="5"/>
  <c r="I10" i="5"/>
  <c r="H10" i="5"/>
  <c r="G10" i="5"/>
  <c r="F10" i="5"/>
  <c r="E10" i="5"/>
  <c r="D10" i="5"/>
  <c r="C10" i="5"/>
  <c r="B10" i="5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K9" i="5"/>
  <c r="J9" i="5"/>
  <c r="I9" i="5"/>
  <c r="H9" i="5"/>
  <c r="G9" i="5"/>
  <c r="F9" i="5"/>
  <c r="E9" i="5"/>
  <c r="D9" i="5"/>
  <c r="C9" i="5"/>
  <c r="B9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K7" i="5"/>
  <c r="J7" i="5"/>
  <c r="I7" i="5"/>
  <c r="H7" i="5"/>
  <c r="G7" i="5"/>
  <c r="F7" i="5"/>
  <c r="E7" i="5"/>
  <c r="D7" i="5"/>
  <c r="C7" i="5"/>
  <c r="B7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K6" i="5"/>
  <c r="J6" i="5"/>
  <c r="I6" i="5"/>
  <c r="H6" i="5"/>
  <c r="G6" i="5"/>
  <c r="F6" i="5"/>
  <c r="E6" i="5"/>
  <c r="D6" i="5"/>
  <c r="C6" i="5"/>
  <c r="B6" i="5"/>
  <c r="AF5" i="5"/>
  <c r="AE5" i="5"/>
  <c r="AD5" i="5"/>
  <c r="AD30" i="5" s="1"/>
  <c r="AC5" i="5"/>
  <c r="AC30" i="5" s="1"/>
  <c r="AB5" i="5"/>
  <c r="AA5" i="5"/>
  <c r="Z5" i="5"/>
  <c r="Z30" i="5" s="1"/>
  <c r="Y5" i="5"/>
  <c r="Y30" i="5" s="1"/>
  <c r="X5" i="5"/>
  <c r="W5" i="5"/>
  <c r="V5" i="5"/>
  <c r="V30" i="5" s="1"/>
  <c r="U5" i="5"/>
  <c r="U30" i="5" s="1"/>
  <c r="T5" i="5"/>
  <c r="S5" i="5"/>
  <c r="R5" i="5"/>
  <c r="R30" i="5" s="1"/>
  <c r="Q5" i="5"/>
  <c r="Q30" i="5" s="1"/>
  <c r="P5" i="5"/>
  <c r="O5" i="5"/>
  <c r="N5" i="5"/>
  <c r="N30" i="5" s="1"/>
  <c r="M5" i="5"/>
  <c r="M30" i="5" s="1"/>
  <c r="K5" i="5"/>
  <c r="J5" i="5"/>
  <c r="I5" i="5"/>
  <c r="I30" i="5" s="1"/>
  <c r="H5" i="5"/>
  <c r="H30" i="5" s="1"/>
  <c r="G5" i="5"/>
  <c r="F5" i="5"/>
  <c r="E5" i="5"/>
  <c r="E30" i="5" s="1"/>
  <c r="D5" i="5"/>
  <c r="D30" i="5" s="1"/>
  <c r="C5" i="5"/>
  <c r="B5" i="5"/>
  <c r="AF29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K29" i="4"/>
  <c r="J29" i="4"/>
  <c r="I29" i="4"/>
  <c r="H29" i="4"/>
  <c r="G29" i="4"/>
  <c r="F29" i="4"/>
  <c r="E29" i="4"/>
  <c r="D29" i="4"/>
  <c r="C29" i="4"/>
  <c r="B29" i="4"/>
  <c r="AF28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K28" i="4"/>
  <c r="J28" i="4"/>
  <c r="I28" i="4"/>
  <c r="H28" i="4"/>
  <c r="G28" i="4"/>
  <c r="F28" i="4"/>
  <c r="E28" i="4"/>
  <c r="D28" i="4"/>
  <c r="C28" i="4"/>
  <c r="B28" i="4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K27" i="4"/>
  <c r="J27" i="4"/>
  <c r="I27" i="4"/>
  <c r="H27" i="4"/>
  <c r="G27" i="4"/>
  <c r="F27" i="4"/>
  <c r="E27" i="4"/>
  <c r="D27" i="4"/>
  <c r="C27" i="4"/>
  <c r="B27" i="4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K26" i="4"/>
  <c r="J26" i="4"/>
  <c r="I26" i="4"/>
  <c r="H26" i="4"/>
  <c r="G26" i="4"/>
  <c r="F26" i="4"/>
  <c r="E26" i="4"/>
  <c r="D26" i="4"/>
  <c r="C26" i="4"/>
  <c r="B26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K25" i="4"/>
  <c r="J25" i="4"/>
  <c r="I25" i="4"/>
  <c r="H25" i="4"/>
  <c r="G25" i="4"/>
  <c r="F25" i="4"/>
  <c r="E25" i="4"/>
  <c r="D25" i="4"/>
  <c r="C25" i="4"/>
  <c r="B25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K24" i="4"/>
  <c r="J24" i="4"/>
  <c r="I24" i="4"/>
  <c r="H24" i="4"/>
  <c r="G24" i="4"/>
  <c r="F24" i="4"/>
  <c r="E24" i="4"/>
  <c r="D24" i="4"/>
  <c r="C24" i="4"/>
  <c r="B24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K23" i="4"/>
  <c r="J23" i="4"/>
  <c r="I23" i="4"/>
  <c r="H23" i="4"/>
  <c r="G23" i="4"/>
  <c r="F23" i="4"/>
  <c r="E23" i="4"/>
  <c r="D23" i="4"/>
  <c r="C23" i="4"/>
  <c r="B23" i="4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K22" i="4"/>
  <c r="J22" i="4"/>
  <c r="I22" i="4"/>
  <c r="H22" i="4"/>
  <c r="G22" i="4"/>
  <c r="F22" i="4"/>
  <c r="E22" i="4"/>
  <c r="D22" i="4"/>
  <c r="C22" i="4"/>
  <c r="B22" i="4"/>
  <c r="AF21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K21" i="4"/>
  <c r="J21" i="4"/>
  <c r="I21" i="4"/>
  <c r="H21" i="4"/>
  <c r="G21" i="4"/>
  <c r="F21" i="4"/>
  <c r="E21" i="4"/>
  <c r="D21" i="4"/>
  <c r="C21" i="4"/>
  <c r="B21" i="4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K20" i="4"/>
  <c r="J20" i="4"/>
  <c r="I20" i="4"/>
  <c r="H20" i="4"/>
  <c r="G20" i="4"/>
  <c r="F20" i="4"/>
  <c r="E20" i="4"/>
  <c r="D20" i="4"/>
  <c r="C20" i="4"/>
  <c r="B20" i="4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K19" i="4"/>
  <c r="J19" i="4"/>
  <c r="I19" i="4"/>
  <c r="H19" i="4"/>
  <c r="G19" i="4"/>
  <c r="F19" i="4"/>
  <c r="E19" i="4"/>
  <c r="D19" i="4"/>
  <c r="C19" i="4"/>
  <c r="B19" i="4"/>
  <c r="AF18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K18" i="4"/>
  <c r="J18" i="4"/>
  <c r="I18" i="4"/>
  <c r="H18" i="4"/>
  <c r="G18" i="4"/>
  <c r="F18" i="4"/>
  <c r="E18" i="4"/>
  <c r="D18" i="4"/>
  <c r="C18" i="4"/>
  <c r="B18" i="4"/>
  <c r="AF16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K16" i="4"/>
  <c r="J16" i="4"/>
  <c r="I16" i="4"/>
  <c r="H16" i="4"/>
  <c r="G16" i="4"/>
  <c r="F16" i="4"/>
  <c r="E16" i="4"/>
  <c r="D16" i="4"/>
  <c r="C16" i="4"/>
  <c r="B16" i="4"/>
  <c r="AF15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K15" i="4"/>
  <c r="J15" i="4"/>
  <c r="I15" i="4"/>
  <c r="H15" i="4"/>
  <c r="G15" i="4"/>
  <c r="F15" i="4"/>
  <c r="E15" i="4"/>
  <c r="D15" i="4"/>
  <c r="C15" i="4"/>
  <c r="B15" i="4"/>
  <c r="AF14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K14" i="4"/>
  <c r="J14" i="4"/>
  <c r="I14" i="4"/>
  <c r="H14" i="4"/>
  <c r="G14" i="4"/>
  <c r="F14" i="4"/>
  <c r="E14" i="4"/>
  <c r="D14" i="4"/>
  <c r="C14" i="4"/>
  <c r="B14" i="4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K13" i="4"/>
  <c r="J13" i="4"/>
  <c r="I13" i="4"/>
  <c r="H13" i="4"/>
  <c r="G13" i="4"/>
  <c r="F13" i="4"/>
  <c r="E13" i="4"/>
  <c r="D13" i="4"/>
  <c r="C13" i="4"/>
  <c r="B13" i="4"/>
  <c r="AF12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K12" i="4"/>
  <c r="J12" i="4"/>
  <c r="I12" i="4"/>
  <c r="H12" i="4"/>
  <c r="G12" i="4"/>
  <c r="F12" i="4"/>
  <c r="E12" i="4"/>
  <c r="D12" i="4"/>
  <c r="C12" i="4"/>
  <c r="B12" i="4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K11" i="4"/>
  <c r="J11" i="4"/>
  <c r="I11" i="4"/>
  <c r="H11" i="4"/>
  <c r="G11" i="4"/>
  <c r="F11" i="4"/>
  <c r="E11" i="4"/>
  <c r="D11" i="4"/>
  <c r="C11" i="4"/>
  <c r="B11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K10" i="4"/>
  <c r="J10" i="4"/>
  <c r="I10" i="4"/>
  <c r="H10" i="4"/>
  <c r="G10" i="4"/>
  <c r="F10" i="4"/>
  <c r="E10" i="4"/>
  <c r="D10" i="4"/>
  <c r="C10" i="4"/>
  <c r="B10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K9" i="4"/>
  <c r="J9" i="4"/>
  <c r="I9" i="4"/>
  <c r="H9" i="4"/>
  <c r="G9" i="4"/>
  <c r="F9" i="4"/>
  <c r="E9" i="4"/>
  <c r="D9" i="4"/>
  <c r="C9" i="4"/>
  <c r="B9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K7" i="4"/>
  <c r="J7" i="4"/>
  <c r="I7" i="4"/>
  <c r="H7" i="4"/>
  <c r="G7" i="4"/>
  <c r="F7" i="4"/>
  <c r="E7" i="4"/>
  <c r="D7" i="4"/>
  <c r="C7" i="4"/>
  <c r="B7" i="4"/>
  <c r="AF6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K6" i="4"/>
  <c r="J6" i="4"/>
  <c r="I6" i="4"/>
  <c r="H6" i="4"/>
  <c r="G6" i="4"/>
  <c r="F6" i="4"/>
  <c r="E6" i="4"/>
  <c r="D6" i="4"/>
  <c r="C6" i="4"/>
  <c r="B6" i="4"/>
  <c r="AF5" i="4"/>
  <c r="AF30" i="4" s="1"/>
  <c r="AE5" i="4"/>
  <c r="AE30" i="4" s="1"/>
  <c r="AD5" i="4"/>
  <c r="AC5" i="4"/>
  <c r="AB5" i="4"/>
  <c r="AB30" i="4" s="1"/>
  <c r="AA5" i="4"/>
  <c r="AA30" i="4" s="1"/>
  <c r="Z5" i="4"/>
  <c r="Y5" i="4"/>
  <c r="X5" i="4"/>
  <c r="X30" i="4" s="1"/>
  <c r="W5" i="4"/>
  <c r="W30" i="4" s="1"/>
  <c r="V5" i="4"/>
  <c r="U5" i="4"/>
  <c r="T5" i="4"/>
  <c r="T30" i="4" s="1"/>
  <c r="S5" i="4"/>
  <c r="S30" i="4" s="1"/>
  <c r="R5" i="4"/>
  <c r="Q5" i="4"/>
  <c r="P5" i="4"/>
  <c r="P30" i="4" s="1"/>
  <c r="O5" i="4"/>
  <c r="O30" i="4" s="1"/>
  <c r="N5" i="4"/>
  <c r="M5" i="4"/>
  <c r="K5" i="4"/>
  <c r="K30" i="4" s="1"/>
  <c r="J5" i="4"/>
  <c r="J30" i="4" s="1"/>
  <c r="I5" i="4"/>
  <c r="H5" i="4"/>
  <c r="G5" i="4"/>
  <c r="G30" i="4" s="1"/>
  <c r="F5" i="4"/>
  <c r="F30" i="4" s="1"/>
  <c r="E5" i="4"/>
  <c r="D5" i="4"/>
  <c r="C5" i="4"/>
  <c r="C30" i="4" s="1"/>
  <c r="B5" i="4"/>
  <c r="B30" i="4" s="1"/>
  <c r="C31" i="14" l="1"/>
  <c r="C30" i="14"/>
  <c r="P31" i="14"/>
  <c r="P30" i="14"/>
  <c r="X31" i="14"/>
  <c r="X30" i="14"/>
  <c r="AF31" i="14"/>
  <c r="AF30" i="14"/>
  <c r="L31" i="14"/>
  <c r="L30" i="14"/>
  <c r="D30" i="4"/>
  <c r="H30" i="4"/>
  <c r="M30" i="4"/>
  <c r="Q30" i="4"/>
  <c r="U30" i="4"/>
  <c r="Y30" i="4"/>
  <c r="AC30" i="4"/>
  <c r="B30" i="5"/>
  <c r="F30" i="5"/>
  <c r="J30" i="5"/>
  <c r="O30" i="5"/>
  <c r="S30" i="5"/>
  <c r="W30" i="5"/>
  <c r="AA30" i="5"/>
  <c r="AE30" i="5"/>
  <c r="D30" i="6"/>
  <c r="H30" i="6"/>
  <c r="M30" i="6"/>
  <c r="Q30" i="6"/>
  <c r="U30" i="6"/>
  <c r="Y30" i="6"/>
  <c r="AC30" i="6"/>
  <c r="D30" i="7"/>
  <c r="H30" i="7"/>
  <c r="M30" i="7"/>
  <c r="Q30" i="7"/>
  <c r="U30" i="7"/>
  <c r="Y30" i="7"/>
  <c r="AC30" i="7"/>
  <c r="D30" i="8"/>
  <c r="H30" i="8"/>
  <c r="M30" i="8"/>
  <c r="Q30" i="8"/>
  <c r="U30" i="8"/>
  <c r="Y30" i="8"/>
  <c r="AC30" i="8"/>
  <c r="D30" i="9"/>
  <c r="H30" i="9"/>
  <c r="M30" i="9"/>
  <c r="Q30" i="9"/>
  <c r="U30" i="9"/>
  <c r="Y30" i="9"/>
  <c r="AC30" i="9"/>
  <c r="B30" i="12"/>
  <c r="F30" i="12"/>
  <c r="J30" i="12"/>
  <c r="O30" i="12"/>
  <c r="S30" i="12"/>
  <c r="W30" i="12"/>
  <c r="AA30" i="12"/>
  <c r="AE30" i="12"/>
  <c r="D31" i="14"/>
  <c r="D30" i="14"/>
  <c r="H31" i="14"/>
  <c r="H30" i="14"/>
  <c r="M31" i="14"/>
  <c r="M30" i="14"/>
  <c r="Q31" i="14"/>
  <c r="Q30" i="14"/>
  <c r="U31" i="14"/>
  <c r="U30" i="14"/>
  <c r="Y31" i="14"/>
  <c r="Y30" i="14"/>
  <c r="AC31" i="14"/>
  <c r="AC30" i="14"/>
  <c r="AG28" i="14"/>
  <c r="L30" i="4"/>
  <c r="L30" i="7"/>
  <c r="L30" i="9"/>
  <c r="L30" i="15"/>
  <c r="K31" i="14"/>
  <c r="K30" i="14"/>
  <c r="T31" i="14"/>
  <c r="T30" i="14"/>
  <c r="AB31" i="14"/>
  <c r="AB30" i="14"/>
  <c r="E30" i="4"/>
  <c r="I30" i="4"/>
  <c r="N30" i="4"/>
  <c r="R30" i="4"/>
  <c r="V30" i="4"/>
  <c r="Z30" i="4"/>
  <c r="AD30" i="4"/>
  <c r="C30" i="5"/>
  <c r="G30" i="5"/>
  <c r="K30" i="5"/>
  <c r="P30" i="5"/>
  <c r="T30" i="5"/>
  <c r="X30" i="5"/>
  <c r="AB30" i="5"/>
  <c r="AF30" i="5"/>
  <c r="E30" i="6"/>
  <c r="I30" i="6"/>
  <c r="N30" i="6"/>
  <c r="R30" i="6"/>
  <c r="V30" i="6"/>
  <c r="Z30" i="6"/>
  <c r="AD30" i="6"/>
  <c r="E30" i="7"/>
  <c r="I30" i="7"/>
  <c r="N30" i="7"/>
  <c r="R30" i="7"/>
  <c r="V30" i="7"/>
  <c r="Z30" i="7"/>
  <c r="AD30" i="7"/>
  <c r="E30" i="8"/>
  <c r="I30" i="8"/>
  <c r="N30" i="8"/>
  <c r="R30" i="8"/>
  <c r="V30" i="8"/>
  <c r="Z30" i="8"/>
  <c r="AD30" i="8"/>
  <c r="E30" i="9"/>
  <c r="I30" i="9"/>
  <c r="N30" i="9"/>
  <c r="R30" i="9"/>
  <c r="V30" i="9"/>
  <c r="Z30" i="9"/>
  <c r="AD30" i="9"/>
  <c r="C30" i="12"/>
  <c r="G30" i="12"/>
  <c r="K30" i="12"/>
  <c r="P30" i="12"/>
  <c r="T30" i="12"/>
  <c r="X30" i="12"/>
  <c r="AB30" i="12"/>
  <c r="AF30" i="12"/>
  <c r="C30" i="15"/>
  <c r="G30" i="15"/>
  <c r="K30" i="15"/>
  <c r="P30" i="15"/>
  <c r="T30" i="15"/>
  <c r="X30" i="15"/>
  <c r="AB30" i="15"/>
  <c r="AF30" i="15"/>
  <c r="E31" i="14"/>
  <c r="E30" i="14"/>
  <c r="I31" i="14"/>
  <c r="I30" i="14"/>
  <c r="N30" i="14"/>
  <c r="N31" i="14"/>
  <c r="R30" i="14"/>
  <c r="R31" i="14"/>
  <c r="V30" i="14"/>
  <c r="V31" i="14"/>
  <c r="Z30" i="14"/>
  <c r="Z31" i="14"/>
  <c r="AD30" i="14"/>
  <c r="AD31" i="14"/>
  <c r="G31" i="14"/>
  <c r="G30" i="14"/>
  <c r="B31" i="14"/>
  <c r="B30" i="14"/>
  <c r="F30" i="14"/>
  <c r="F31" i="14"/>
  <c r="J30" i="14"/>
  <c r="J31" i="14"/>
  <c r="O31" i="14"/>
  <c r="O30" i="14"/>
  <c r="S31" i="14"/>
  <c r="S30" i="14"/>
  <c r="W31" i="14"/>
  <c r="W30" i="14"/>
  <c r="AA31" i="14"/>
  <c r="AA30" i="14"/>
  <c r="AE31" i="14"/>
  <c r="AE30" i="14"/>
  <c r="L30" i="6"/>
  <c r="L30" i="8"/>
  <c r="AH28" i="14"/>
  <c r="AH18" i="14"/>
  <c r="AG18" i="14"/>
  <c r="AG5" i="14"/>
  <c r="AG5" i="12"/>
  <c r="AG5" i="9"/>
  <c r="AG5" i="8"/>
  <c r="AG5" i="7"/>
  <c r="AH5" i="6"/>
  <c r="AG5" i="5"/>
  <c r="AH29" i="14"/>
  <c r="AG25" i="14"/>
  <c r="AH16" i="14"/>
  <c r="AH14" i="14"/>
  <c r="AG7" i="14"/>
  <c r="AG16" i="15"/>
  <c r="AG13" i="15"/>
  <c r="AG13" i="12"/>
  <c r="AG9" i="12"/>
  <c r="AG28" i="9"/>
  <c r="AH14" i="9"/>
  <c r="AG28" i="8"/>
  <c r="AG23" i="8"/>
  <c r="AH13" i="8"/>
  <c r="AH10" i="8"/>
  <c r="AG7" i="8"/>
  <c r="AH6" i="8"/>
  <c r="AG25" i="7"/>
  <c r="AG23" i="7"/>
  <c r="AH26" i="6"/>
  <c r="AH25" i="6"/>
  <c r="AH23" i="6"/>
  <c r="AH13" i="6"/>
  <c r="AH10" i="6"/>
  <c r="AH9" i="6"/>
  <c r="AG6" i="6"/>
  <c r="AG28" i="5"/>
  <c r="AG27" i="5"/>
  <c r="AH26" i="5"/>
  <c r="AG24" i="5"/>
  <c r="AH20" i="5"/>
  <c r="AH19" i="5"/>
  <c r="AH10" i="5"/>
  <c r="AG7" i="5"/>
  <c r="AG6" i="5"/>
  <c r="AG24" i="4"/>
  <c r="AG13" i="4"/>
  <c r="AG6" i="4"/>
  <c r="AG26" i="9"/>
  <c r="AH27" i="8"/>
  <c r="AG6" i="8"/>
  <c r="AG26" i="7"/>
  <c r="AG18" i="7"/>
  <c r="AH22" i="14"/>
  <c r="AH10" i="14"/>
  <c r="AG10" i="14"/>
  <c r="AG19" i="14"/>
  <c r="AG22" i="14"/>
  <c r="AG27" i="14"/>
  <c r="AH27" i="14"/>
  <c r="AH20" i="14"/>
  <c r="AH19" i="14"/>
  <c r="AG18" i="15"/>
  <c r="AG19" i="15"/>
  <c r="AG20" i="15"/>
  <c r="AG25" i="15"/>
  <c r="AG20" i="12"/>
  <c r="AG18" i="12"/>
  <c r="AH27" i="9"/>
  <c r="AG27" i="9"/>
  <c r="AH22" i="9"/>
  <c r="AG22" i="9"/>
  <c r="AG18" i="9"/>
  <c r="AH16" i="9"/>
  <c r="AH13" i="9"/>
  <c r="AG27" i="8"/>
  <c r="AH22" i="8"/>
  <c r="AG22" i="8"/>
  <c r="AG10" i="8"/>
  <c r="C3" i="14"/>
  <c r="D3" i="14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13"/>
  <c r="D3" i="13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12"/>
  <c r="D3" i="12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/>
  <c r="E3" i="7" s="1"/>
  <c r="F3" i="7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4"/>
  <c r="D3" i="4" s="1"/>
  <c r="E3" i="4" s="1"/>
  <c r="F3" i="4" s="1"/>
  <c r="G3" i="4" s="1"/>
  <c r="H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H18" i="9"/>
  <c r="AG29" i="7"/>
  <c r="AG22" i="12"/>
  <c r="AG6" i="12"/>
  <c r="AH5" i="14"/>
  <c r="AH20" i="6"/>
  <c r="AH18" i="6"/>
  <c r="AH18" i="8"/>
  <c r="AG26" i="14"/>
  <c r="AH19" i="6"/>
  <c r="AG27" i="7"/>
  <c r="AG26" i="12"/>
  <c r="AG22" i="6"/>
  <c r="AG20" i="5"/>
  <c r="AG18" i="6"/>
  <c r="AG18" i="8"/>
  <c r="AH19" i="9"/>
  <c r="AH29" i="8"/>
  <c r="AG25" i="6"/>
  <c r="AG12" i="14"/>
  <c r="AG11" i="8"/>
  <c r="AG9" i="14"/>
  <c r="AH5" i="5"/>
  <c r="AH10" i="9"/>
  <c r="AG27" i="6"/>
  <c r="AG26" i="6"/>
  <c r="AH26" i="14"/>
  <c r="AG19" i="7"/>
  <c r="AH19" i="8"/>
  <c r="AG19" i="12"/>
  <c r="AG19" i="9"/>
  <c r="AG19" i="5"/>
  <c r="AG15" i="12"/>
  <c r="AG12" i="9"/>
  <c r="AG12" i="6"/>
  <c r="AG12" i="12"/>
  <c r="AG12" i="15"/>
  <c r="AG12" i="7"/>
  <c r="AG12" i="8"/>
  <c r="AH11" i="9"/>
  <c r="AG11" i="15"/>
  <c r="AH11" i="8"/>
  <c r="AG11" i="14"/>
  <c r="AH11" i="14"/>
  <c r="AG11" i="9"/>
  <c r="AG9" i="4"/>
  <c r="AH5" i="9"/>
  <c r="AG27" i="12"/>
  <c r="AG22" i="7"/>
  <c r="AG22" i="5"/>
  <c r="AG20" i="6"/>
  <c r="AG20" i="14"/>
  <c r="AH20" i="8"/>
  <c r="AH20" i="9"/>
  <c r="AG19" i="8"/>
  <c r="AG18" i="4"/>
  <c r="AG15" i="14"/>
  <c r="AG15" i="8"/>
  <c r="AH12" i="14"/>
  <c r="AH12" i="8"/>
  <c r="AH12" i="9"/>
  <c r="AH12" i="6"/>
  <c r="AG6" i="14"/>
  <c r="AG6" i="15"/>
  <c r="AG6" i="7"/>
  <c r="AG6" i="9"/>
  <c r="AG5" i="15"/>
  <c r="AG27" i="15"/>
  <c r="AG26" i="8"/>
  <c r="AH25" i="9"/>
  <c r="AG20" i="7"/>
  <c r="AG20" i="8"/>
  <c r="AG14" i="7"/>
  <c r="AG14" i="14"/>
  <c r="AG11" i="12"/>
  <c r="AG10" i="9"/>
  <c r="AG9" i="8"/>
  <c r="AH6" i="14"/>
  <c r="AH6" i="9"/>
  <c r="AH5" i="8"/>
  <c r="AG12" i="4"/>
  <c r="AH29" i="9"/>
  <c r="AG27" i="4"/>
  <c r="AG26" i="5"/>
  <c r="AH26" i="8"/>
  <c r="AH26" i="9"/>
  <c r="AH24" i="6"/>
  <c r="AG24" i="7"/>
  <c r="AG24" i="8"/>
  <c r="AH24" i="9"/>
  <c r="AG24" i="12"/>
  <c r="AG24" i="15"/>
  <c r="AH24" i="14"/>
  <c r="AG24" i="9"/>
  <c r="AG24" i="6"/>
  <c r="AH24" i="8"/>
  <c r="AH24" i="5"/>
  <c r="AG24" i="14"/>
  <c r="AG23" i="14"/>
  <c r="AG23" i="9"/>
  <c r="AH23" i="5"/>
  <c r="AG23" i="6"/>
  <c r="AG21" i="7"/>
  <c r="AG21" i="8"/>
  <c r="AG21" i="15"/>
  <c r="AG22" i="15"/>
  <c r="AH21" i="5"/>
  <c r="AH21" i="6"/>
  <c r="AH21" i="8"/>
  <c r="AG21" i="9"/>
  <c r="AG21" i="14"/>
  <c r="AG21" i="12"/>
  <c r="AG21" i="5"/>
  <c r="AG21" i="4"/>
  <c r="AG21" i="6"/>
  <c r="AH21" i="9"/>
  <c r="AH21" i="14"/>
  <c r="AG20" i="9"/>
  <c r="AG19" i="4"/>
  <c r="AH18" i="5"/>
  <c r="AG16" i="7"/>
  <c r="AG16" i="5"/>
  <c r="AG16" i="8"/>
  <c r="AG15" i="9"/>
  <c r="AG15" i="4"/>
  <c r="AG15" i="7"/>
  <c r="AG15" i="15"/>
  <c r="AG15" i="5"/>
  <c r="AH15" i="14"/>
  <c r="AH15" i="6"/>
  <c r="AG14" i="9"/>
  <c r="AH14" i="8"/>
  <c r="AG14" i="4"/>
  <c r="AG14" i="5"/>
  <c r="AG14" i="12"/>
  <c r="AG14" i="15"/>
  <c r="AH13" i="5"/>
  <c r="AG11" i="5"/>
  <c r="AH7" i="6"/>
  <c r="AG7" i="6"/>
  <c r="AH7" i="8"/>
  <c r="AG7" i="12"/>
  <c r="AH6" i="5"/>
  <c r="AG5" i="6"/>
  <c r="AG5" i="4"/>
  <c r="AG30" i="12" l="1"/>
  <c r="AH30" i="8"/>
  <c r="AG7" i="4"/>
  <c r="AG30" i="4" s="1"/>
  <c r="AG20" i="4"/>
  <c r="AG16" i="4"/>
  <c r="AG28" i="4"/>
  <c r="AH7" i="5"/>
  <c r="AH30" i="5" s="1"/>
  <c r="AG18" i="5"/>
  <c r="AH22" i="5"/>
  <c r="AG19" i="6"/>
  <c r="AH29" i="6"/>
  <c r="AG13" i="7"/>
  <c r="AH16" i="8"/>
  <c r="AH25" i="8"/>
  <c r="AH23" i="9"/>
  <c r="AG23" i="12"/>
  <c r="AG25" i="12"/>
  <c r="AG29" i="12"/>
  <c r="AG7" i="15"/>
  <c r="AG30" i="15" s="1"/>
  <c r="AG29" i="15"/>
  <c r="AH9" i="14"/>
  <c r="AG29" i="14"/>
  <c r="AH29" i="5"/>
  <c r="AG15" i="6"/>
  <c r="AH15" i="8"/>
  <c r="AG16" i="12"/>
  <c r="AG26" i="4"/>
  <c r="AG29" i="4"/>
  <c r="AG12" i="5"/>
  <c r="AG23" i="5"/>
  <c r="AH27" i="5"/>
  <c r="AH16" i="5"/>
  <c r="AH11" i="6"/>
  <c r="AG16" i="6"/>
  <c r="AH27" i="6"/>
  <c r="AG29" i="6"/>
  <c r="AG10" i="7"/>
  <c r="AH23" i="8"/>
  <c r="AG25" i="8"/>
  <c r="AH9" i="9"/>
  <c r="AG13" i="9"/>
  <c r="AG29" i="9"/>
  <c r="AG26" i="15"/>
  <c r="AG22" i="4"/>
  <c r="AH12" i="5"/>
  <c r="AG10" i="4"/>
  <c r="AG11" i="4"/>
  <c r="AG23" i="4"/>
  <c r="AG9" i="5"/>
  <c r="AG30" i="5" s="1"/>
  <c r="AG10" i="5"/>
  <c r="AH11" i="5"/>
  <c r="AG13" i="5"/>
  <c r="AH14" i="5"/>
  <c r="AH25" i="5"/>
  <c r="AH15" i="5"/>
  <c r="AG13" i="6"/>
  <c r="AH14" i="6"/>
  <c r="AH22" i="6"/>
  <c r="AG9" i="7"/>
  <c r="AG11" i="7"/>
  <c r="AG14" i="8"/>
  <c r="AG29" i="8"/>
  <c r="AG16" i="9"/>
  <c r="AG30" i="9" s="1"/>
  <c r="AH15" i="9"/>
  <c r="AG13" i="14"/>
  <c r="AG31" i="14" s="1"/>
  <c r="AH23" i="14"/>
  <c r="AG28" i="7"/>
  <c r="AH28" i="8"/>
  <c r="AG28" i="12"/>
  <c r="AG28" i="15"/>
  <c r="AH28" i="5"/>
  <c r="AG28" i="6"/>
  <c r="AG29" i="5"/>
  <c r="AH28" i="9"/>
  <c r="AH28" i="6"/>
  <c r="AG25" i="9"/>
  <c r="AG25" i="5"/>
  <c r="AG25" i="4"/>
  <c r="AH25" i="14"/>
  <c r="AG23" i="15"/>
  <c r="AG16" i="14"/>
  <c r="AH16" i="6"/>
  <c r="AG14" i="6"/>
  <c r="AG13" i="8"/>
  <c r="AG30" i="8" s="1"/>
  <c r="AH13" i="14"/>
  <c r="AG11" i="6"/>
  <c r="AG10" i="6"/>
  <c r="AG9" i="15"/>
  <c r="AH9" i="8"/>
  <c r="AG9" i="6"/>
  <c r="AG30" i="6" s="1"/>
  <c r="AH9" i="5"/>
  <c r="AG9" i="9"/>
  <c r="AG7" i="9"/>
  <c r="AG7" i="7"/>
  <c r="AG30" i="7" s="1"/>
  <c r="AH7" i="14"/>
  <c r="AH30" i="14" s="1"/>
  <c r="AH7" i="9"/>
  <c r="AH30" i="9" s="1"/>
  <c r="AH6" i="6"/>
  <c r="AH30" i="6" s="1"/>
  <c r="AG30" i="14" l="1"/>
</calcChain>
</file>

<file path=xl/sharedStrings.xml><?xml version="1.0" encoding="utf-8"?>
<sst xmlns="http://schemas.openxmlformats.org/spreadsheetml/2006/main" count="383" uniqueCount="61">
  <si>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</si>
  <si>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</si>
  <si>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</si>
  <si>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</si>
  <si>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</si>
  <si>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</si>
  <si>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</si>
  <si>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</si>
  <si>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</si>
  <si>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</si>
  <si>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</si>
  <si>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</si>
  <si>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</si>
  <si>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</si>
  <si>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</si>
  <si>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</si>
  <si>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</si>
  <si>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</si>
  <si>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</si>
  <si>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</si>
  <si>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</si>
  <si>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</si>
  <si>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</si>
  <si>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</si>
  <si>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</si>
  <si>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</si>
  <si>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</si>
  <si>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</si>
  <si>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</si>
  <si>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</si>
  <si>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Chuva</t>
  </si>
  <si>
    <t>Sidrolândia</t>
  </si>
  <si>
    <t>**</t>
  </si>
  <si>
    <t>Rajada do Vento</t>
  </si>
  <si>
    <t>Máxima Registrada</t>
  </si>
  <si>
    <t>Média Registrada</t>
  </si>
  <si>
    <t>Mínima Registrada</t>
  </si>
  <si>
    <t>Acumulada</t>
  </si>
  <si>
    <t>Maior Ocorrência no Estado</t>
  </si>
  <si>
    <t>Maior Ocorrência no dia</t>
  </si>
  <si>
    <t>Mês</t>
  </si>
  <si>
    <t>Média</t>
  </si>
  <si>
    <t>Máxima</t>
  </si>
  <si>
    <t>Mínima</t>
  </si>
  <si>
    <t>Maior Ocorrência</t>
  </si>
  <si>
    <t>Total</t>
  </si>
  <si>
    <t>quantos dias</t>
  </si>
  <si>
    <t>sem chuva?</t>
  </si>
  <si>
    <t>Água Clara</t>
  </si>
  <si>
    <t>Dezembro/2011</t>
  </si>
  <si>
    <t>Bela Vista</t>
  </si>
  <si>
    <t>Jardim</t>
  </si>
  <si>
    <t>S</t>
  </si>
  <si>
    <t>SE</t>
  </si>
  <si>
    <t>L</t>
  </si>
  <si>
    <t>NE</t>
  </si>
  <si>
    <t>NO</t>
  </si>
  <si>
    <t>O</t>
  </si>
  <si>
    <t>SO</t>
  </si>
  <si>
    <t>N</t>
  </si>
  <si>
    <t>choveu 31/12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</si>
</sst>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6"/>
      <color indexed="8"/>
      <name val="Arial"/>
      <family val="2"/>
    </font>
    <font>
      <b/>
      <sz val="2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indexed="10"/>
      <name val="Arial"/>
      <family val="2"/>
    </font>
    <font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2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2" fontId="10" fillId="0" borderId="2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2" fontId="10" fillId="0" borderId="0" xfId="0" applyNumberFormat="1" applyFont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2" fontId="10" fillId="0" borderId="6" xfId="0" applyNumberFormat="1" applyFont="1" applyBorder="1" applyAlignment="1">
      <alignment horizontal="center" vertical="center"/>
    </xf>
    <xf numFmtId="0" fontId="2" fillId="0" borderId="0" xfId="0" applyFont="1"/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9" xfId="0" applyFont="1" applyBorder="1" applyAlignment="1">
      <alignment horizontal="center" vertical="center"/>
    </xf>
    <xf numFmtId="2" fontId="2" fillId="0" borderId="0" xfId="0" applyNumberFormat="1" applyFont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" fillId="1" borderId="2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right" vertical="center"/>
    </xf>
    <xf numFmtId="1" fontId="10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14" fontId="11" fillId="0" borderId="0" xfId="0" applyNumberFormat="1" applyFont="1"/>
    <xf numFmtId="1" fontId="12" fillId="0" borderId="0" xfId="0" applyNumberFormat="1" applyFont="1" applyBorder="1" applyAlignment="1">
      <alignment horizontal="center" vertical="center"/>
    </xf>
    <xf numFmtId="2" fontId="12" fillId="0" borderId="0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10" fillId="1" borderId="2" xfId="0" applyNumberFormat="1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1" fontId="10" fillId="0" borderId="11" xfId="0" applyNumberFormat="1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2" fontId="10" fillId="0" borderId="5" xfId="0" applyNumberFormat="1" applyFont="1" applyBorder="1" applyAlignment="1">
      <alignment horizontal="center" vertical="center"/>
    </xf>
    <xf numFmtId="1" fontId="4" fillId="0" borderId="13" xfId="0" applyNumberFormat="1" applyFont="1" applyBorder="1" applyAlignment="1">
      <alignment horizontal="center" vertical="center"/>
    </xf>
    <xf numFmtId="1" fontId="4" fillId="0" borderId="14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49" fontId="7" fillId="0" borderId="16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10" fillId="0" borderId="1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externalLink" Target="externalLinks/externalLink16.xml"/><Relationship Id="rId39" Type="http://schemas.openxmlformats.org/officeDocument/2006/relationships/calcChain" Target="calcChain.xml"/><Relationship Id="rId21" Type="http://schemas.openxmlformats.org/officeDocument/2006/relationships/externalLink" Target="externalLinks/externalLink11.xml"/><Relationship Id="rId34" Type="http://schemas.openxmlformats.org/officeDocument/2006/relationships/externalLink" Target="externalLinks/externalLink2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externalLink" Target="externalLinks/externalLink15.xml"/><Relationship Id="rId33" Type="http://schemas.openxmlformats.org/officeDocument/2006/relationships/externalLink" Target="externalLinks/externalLink2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externalLink" Target="externalLinks/externalLink14.xml"/><Relationship Id="rId32" Type="http://schemas.openxmlformats.org/officeDocument/2006/relationships/externalLink" Target="externalLinks/externalLink2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31" Type="http://schemas.openxmlformats.org/officeDocument/2006/relationships/externalLink" Target="externalLinks/externalLink2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7.xml"/><Relationship Id="rId30" Type="http://schemas.openxmlformats.org/officeDocument/2006/relationships/externalLink" Target="externalLinks/externalLink20.xml"/><Relationship Id="rId35" Type="http://schemas.openxmlformats.org/officeDocument/2006/relationships/externalLink" Target="externalLinks/externalLink2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guaClara_201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Dourados_201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taquirai_201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vinhema_201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ardim_2011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uti_2011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aracaju_201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iranda_2011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Nhumirim_2011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aranaiba_2011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ntaPora_20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mambai_2011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rtoMurtinho_2011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RioBrilhante_2011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aoGabriel_2011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eteQuedas_2011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idrolandia_2011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TresLagoas_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quidauana_201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elaVista_201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mpoGrande_201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ssilandia_201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hapadaoDoSul_201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rumba_201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xim_20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27.50833333333334</v>
          </cell>
          <cell r="C5">
            <v>34.700000000000003</v>
          </cell>
          <cell r="D5">
            <v>21.4</v>
          </cell>
          <cell r="E5">
            <v>62.416666666666664</v>
          </cell>
          <cell r="F5">
            <v>92</v>
          </cell>
          <cell r="G5">
            <v>34</v>
          </cell>
          <cell r="H5">
            <v>13.32</v>
          </cell>
          <cell r="I5" t="str">
            <v>NO</v>
          </cell>
          <cell r="J5">
            <v>52.56</v>
          </cell>
          <cell r="K5">
            <v>4.4000000000000004</v>
          </cell>
        </row>
        <row r="6">
          <cell r="B6">
            <v>27.200000000000003</v>
          </cell>
          <cell r="C6">
            <v>33.9</v>
          </cell>
          <cell r="D6">
            <v>20.3</v>
          </cell>
          <cell r="E6">
            <v>46.416666666666664</v>
          </cell>
          <cell r="F6">
            <v>69</v>
          </cell>
          <cell r="G6">
            <v>26</v>
          </cell>
          <cell r="H6">
            <v>14.04</v>
          </cell>
          <cell r="I6" t="str">
            <v>O</v>
          </cell>
          <cell r="J6">
            <v>30.6</v>
          </cell>
          <cell r="K6">
            <v>0</v>
          </cell>
        </row>
        <row r="7">
          <cell r="B7">
            <v>24.866666666666664</v>
          </cell>
          <cell r="C7">
            <v>34.1</v>
          </cell>
          <cell r="D7">
            <v>15.9</v>
          </cell>
          <cell r="E7">
            <v>58.291666666666664</v>
          </cell>
          <cell r="F7">
            <v>90</v>
          </cell>
          <cell r="G7">
            <v>29</v>
          </cell>
          <cell r="H7">
            <v>11.879999999999999</v>
          </cell>
          <cell r="I7" t="str">
            <v>O</v>
          </cell>
          <cell r="J7">
            <v>25.2</v>
          </cell>
          <cell r="K7">
            <v>0</v>
          </cell>
        </row>
        <row r="8">
          <cell r="B8">
            <v>26.554166666666664</v>
          </cell>
          <cell r="C8">
            <v>35.5</v>
          </cell>
          <cell r="D8">
            <v>18.2</v>
          </cell>
          <cell r="E8">
            <v>51.958333333333336</v>
          </cell>
          <cell r="F8">
            <v>80</v>
          </cell>
          <cell r="G8">
            <v>24</v>
          </cell>
          <cell r="H8">
            <v>10.44</v>
          </cell>
          <cell r="I8" t="str">
            <v>O</v>
          </cell>
          <cell r="J8">
            <v>21.96</v>
          </cell>
          <cell r="K8">
            <v>0</v>
          </cell>
        </row>
        <row r="9">
          <cell r="B9">
            <v>25.266666666666666</v>
          </cell>
          <cell r="C9">
            <v>35.1</v>
          </cell>
          <cell r="D9">
            <v>19.5</v>
          </cell>
          <cell r="E9">
            <v>63.5</v>
          </cell>
          <cell r="F9">
            <v>83</v>
          </cell>
          <cell r="G9">
            <v>37</v>
          </cell>
          <cell r="H9">
            <v>15.120000000000001</v>
          </cell>
          <cell r="I9" t="str">
            <v>SO</v>
          </cell>
          <cell r="J9">
            <v>35.64</v>
          </cell>
          <cell r="K9">
            <v>0.2</v>
          </cell>
        </row>
        <row r="10">
          <cell r="B10">
            <v>24.4375</v>
          </cell>
          <cell r="C10">
            <v>33.5</v>
          </cell>
          <cell r="D10">
            <v>20.5</v>
          </cell>
          <cell r="E10">
            <v>80.416666666666671</v>
          </cell>
          <cell r="F10">
            <v>97</v>
          </cell>
          <cell r="G10">
            <v>44</v>
          </cell>
          <cell r="H10">
            <v>27.720000000000002</v>
          </cell>
          <cell r="I10" t="str">
            <v>O</v>
          </cell>
          <cell r="J10">
            <v>66.600000000000009</v>
          </cell>
          <cell r="K10">
            <v>22.799999999999997</v>
          </cell>
        </row>
        <row r="11">
          <cell r="B11">
            <v>25.858333333333338</v>
          </cell>
          <cell r="C11">
            <v>33.1</v>
          </cell>
          <cell r="D11">
            <v>21.3</v>
          </cell>
          <cell r="E11">
            <v>76.791666666666671</v>
          </cell>
          <cell r="F11">
            <v>96</v>
          </cell>
          <cell r="G11">
            <v>45</v>
          </cell>
          <cell r="H11">
            <v>6.12</v>
          </cell>
          <cell r="I11" t="str">
            <v>O</v>
          </cell>
          <cell r="J11">
            <v>19.079999999999998</v>
          </cell>
          <cell r="K11">
            <v>0.2</v>
          </cell>
        </row>
        <row r="12">
          <cell r="B12">
            <v>25.979166666666671</v>
          </cell>
          <cell r="C12">
            <v>33.799999999999997</v>
          </cell>
          <cell r="D12">
            <v>23.1</v>
          </cell>
          <cell r="E12">
            <v>79.041666666666671</v>
          </cell>
          <cell r="F12">
            <v>94</v>
          </cell>
          <cell r="G12">
            <v>46</v>
          </cell>
          <cell r="H12">
            <v>15.120000000000001</v>
          </cell>
          <cell r="I12" t="str">
            <v>L</v>
          </cell>
          <cell r="J12">
            <v>26.64</v>
          </cell>
          <cell r="K12">
            <v>4.2</v>
          </cell>
        </row>
        <row r="13">
          <cell r="B13">
            <v>25.983333333333334</v>
          </cell>
          <cell r="C13">
            <v>33.1</v>
          </cell>
          <cell r="D13">
            <v>21.9</v>
          </cell>
          <cell r="E13">
            <v>76.458333333333329</v>
          </cell>
          <cell r="F13">
            <v>95</v>
          </cell>
          <cell r="G13">
            <v>45</v>
          </cell>
          <cell r="H13">
            <v>12.24</v>
          </cell>
          <cell r="I13" t="str">
            <v>NE</v>
          </cell>
          <cell r="J13">
            <v>27</v>
          </cell>
          <cell r="K13">
            <v>0</v>
          </cell>
        </row>
        <row r="14">
          <cell r="B14">
            <v>26.545833333333334</v>
          </cell>
          <cell r="C14">
            <v>32.799999999999997</v>
          </cell>
          <cell r="D14">
            <v>22.2</v>
          </cell>
          <cell r="E14">
            <v>76.541666666666671</v>
          </cell>
          <cell r="F14">
            <v>96</v>
          </cell>
          <cell r="G14">
            <v>48</v>
          </cell>
          <cell r="H14">
            <v>16.920000000000002</v>
          </cell>
          <cell r="I14" t="str">
            <v>L</v>
          </cell>
          <cell r="J14">
            <v>36.36</v>
          </cell>
          <cell r="K14">
            <v>14</v>
          </cell>
        </row>
        <row r="15">
          <cell r="B15">
            <v>26.716666666666665</v>
          </cell>
          <cell r="C15">
            <v>34.299999999999997</v>
          </cell>
          <cell r="D15">
            <v>20.7</v>
          </cell>
          <cell r="E15">
            <v>70.041666666666671</v>
          </cell>
          <cell r="F15">
            <v>97</v>
          </cell>
          <cell r="G15">
            <v>32</v>
          </cell>
          <cell r="H15">
            <v>12.6</v>
          </cell>
          <cell r="I15" t="str">
            <v>O</v>
          </cell>
          <cell r="J15">
            <v>22.32</v>
          </cell>
          <cell r="K15">
            <v>0</v>
          </cell>
        </row>
        <row r="16">
          <cell r="B16">
            <v>27.341666666666669</v>
          </cell>
          <cell r="C16">
            <v>34.9</v>
          </cell>
          <cell r="D16">
            <v>20</v>
          </cell>
          <cell r="E16">
            <v>61.375</v>
          </cell>
          <cell r="F16">
            <v>95</v>
          </cell>
          <cell r="G16">
            <v>28</v>
          </cell>
          <cell r="H16">
            <v>10.8</v>
          </cell>
          <cell r="I16" t="str">
            <v>O</v>
          </cell>
          <cell r="J16">
            <v>26.64</v>
          </cell>
          <cell r="K16">
            <v>0</v>
          </cell>
        </row>
        <row r="17">
          <cell r="B17">
            <v>26.825000000000006</v>
          </cell>
          <cell r="C17">
            <v>35</v>
          </cell>
          <cell r="D17">
            <v>17.8</v>
          </cell>
          <cell r="E17">
            <v>60.125</v>
          </cell>
          <cell r="F17">
            <v>95</v>
          </cell>
          <cell r="G17">
            <v>21</v>
          </cell>
          <cell r="H17">
            <v>0</v>
          </cell>
          <cell r="I17" t="str">
            <v>NO</v>
          </cell>
          <cell r="J17">
            <v>16.920000000000002</v>
          </cell>
          <cell r="K17">
            <v>0</v>
          </cell>
        </row>
        <row r="18">
          <cell r="B18">
            <v>27.358333333333331</v>
          </cell>
          <cell r="C18">
            <v>33.6</v>
          </cell>
          <cell r="D18">
            <v>23</v>
          </cell>
          <cell r="E18">
            <v>63.583333333333336</v>
          </cell>
          <cell r="F18">
            <v>85</v>
          </cell>
          <cell r="G18">
            <v>40</v>
          </cell>
          <cell r="H18">
            <v>0</v>
          </cell>
          <cell r="I18" t="str">
            <v>NE</v>
          </cell>
          <cell r="J18">
            <v>29.880000000000003</v>
          </cell>
          <cell r="K18">
            <v>0</v>
          </cell>
        </row>
        <row r="19">
          <cell r="B19">
            <v>26.7</v>
          </cell>
          <cell r="C19">
            <v>33.5</v>
          </cell>
          <cell r="D19">
            <v>19.100000000000001</v>
          </cell>
          <cell r="E19">
            <v>45.583333333333336</v>
          </cell>
          <cell r="F19">
            <v>87</v>
          </cell>
          <cell r="G19">
            <v>17</v>
          </cell>
          <cell r="H19">
            <v>0</v>
          </cell>
          <cell r="I19" t="str">
            <v>N</v>
          </cell>
          <cell r="J19">
            <v>30.96</v>
          </cell>
          <cell r="K19">
            <v>0</v>
          </cell>
        </row>
        <row r="20">
          <cell r="B20">
            <v>25.208333333333332</v>
          </cell>
          <cell r="C20">
            <v>34.299999999999997</v>
          </cell>
          <cell r="D20">
            <v>16.899999999999999</v>
          </cell>
          <cell r="E20">
            <v>54.208333333333336</v>
          </cell>
          <cell r="F20">
            <v>89</v>
          </cell>
          <cell r="G20">
            <v>23</v>
          </cell>
          <cell r="H20">
            <v>0</v>
          </cell>
          <cell r="I20" t="str">
            <v>NE</v>
          </cell>
          <cell r="J20">
            <v>27</v>
          </cell>
          <cell r="K20">
            <v>0</v>
          </cell>
        </row>
        <row r="21">
          <cell r="B21">
            <v>26.683333333333334</v>
          </cell>
          <cell r="C21">
            <v>35.9</v>
          </cell>
          <cell r="D21">
            <v>18.8</v>
          </cell>
          <cell r="E21">
            <v>51.875</v>
          </cell>
          <cell r="F21">
            <v>86</v>
          </cell>
          <cell r="G21">
            <v>19</v>
          </cell>
          <cell r="H21">
            <v>0</v>
          </cell>
          <cell r="I21" t="str">
            <v>N</v>
          </cell>
          <cell r="J21">
            <v>29.880000000000003</v>
          </cell>
          <cell r="K21">
            <v>0</v>
          </cell>
        </row>
        <row r="22">
          <cell r="B22">
            <v>27.087500000000006</v>
          </cell>
          <cell r="C22">
            <v>35.5</v>
          </cell>
          <cell r="D22">
            <v>18.600000000000001</v>
          </cell>
          <cell r="E22">
            <v>50.708333333333336</v>
          </cell>
          <cell r="F22">
            <v>86</v>
          </cell>
          <cell r="G22">
            <v>18</v>
          </cell>
          <cell r="H22">
            <v>0</v>
          </cell>
          <cell r="I22" t="str">
            <v>O</v>
          </cell>
          <cell r="J22">
            <v>29.880000000000003</v>
          </cell>
          <cell r="K22">
            <v>0</v>
          </cell>
        </row>
        <row r="23">
          <cell r="B23">
            <v>27.425000000000001</v>
          </cell>
          <cell r="C23">
            <v>36.799999999999997</v>
          </cell>
          <cell r="D23">
            <v>18</v>
          </cell>
          <cell r="E23">
            <v>53.125</v>
          </cell>
          <cell r="F23">
            <v>89</v>
          </cell>
          <cell r="G23">
            <v>19</v>
          </cell>
          <cell r="H23">
            <v>0</v>
          </cell>
          <cell r="I23" t="str">
            <v>N</v>
          </cell>
          <cell r="J23">
            <v>24.12</v>
          </cell>
          <cell r="K23">
            <v>0</v>
          </cell>
        </row>
        <row r="24">
          <cell r="B24">
            <v>28.9375</v>
          </cell>
          <cell r="C24">
            <v>38.200000000000003</v>
          </cell>
          <cell r="D24">
            <v>21.3</v>
          </cell>
          <cell r="E24">
            <v>53.125</v>
          </cell>
          <cell r="F24">
            <v>85</v>
          </cell>
          <cell r="G24">
            <v>21</v>
          </cell>
          <cell r="H24">
            <v>0</v>
          </cell>
          <cell r="I24" t="str">
            <v>NO</v>
          </cell>
          <cell r="J24">
            <v>29.880000000000003</v>
          </cell>
          <cell r="K24">
            <v>0</v>
          </cell>
        </row>
        <row r="25">
          <cell r="B25">
            <v>28.587500000000002</v>
          </cell>
          <cell r="C25">
            <v>37.200000000000003</v>
          </cell>
          <cell r="D25">
            <v>20.6</v>
          </cell>
          <cell r="E25">
            <v>55.958333333333336</v>
          </cell>
          <cell r="F25">
            <v>87</v>
          </cell>
          <cell r="G25">
            <v>25</v>
          </cell>
          <cell r="H25">
            <v>0</v>
          </cell>
          <cell r="I25" t="str">
            <v>L</v>
          </cell>
          <cell r="J25">
            <v>56.88</v>
          </cell>
          <cell r="K25">
            <v>16</v>
          </cell>
        </row>
        <row r="26">
          <cell r="B26">
            <v>27.120833333333334</v>
          </cell>
          <cell r="C26">
            <v>35.1</v>
          </cell>
          <cell r="D26">
            <v>21.4</v>
          </cell>
          <cell r="E26">
            <v>66.875</v>
          </cell>
          <cell r="F26">
            <v>93</v>
          </cell>
          <cell r="G26">
            <v>33</v>
          </cell>
          <cell r="H26">
            <v>0</v>
          </cell>
          <cell r="I26" t="str">
            <v>SE</v>
          </cell>
          <cell r="J26">
            <v>34.92</v>
          </cell>
          <cell r="K26">
            <v>1</v>
          </cell>
        </row>
        <row r="27">
          <cell r="B27">
            <v>28.179166666666671</v>
          </cell>
          <cell r="C27">
            <v>35.9</v>
          </cell>
          <cell r="D27">
            <v>20.9</v>
          </cell>
          <cell r="E27">
            <v>61.166666666666664</v>
          </cell>
          <cell r="F27">
            <v>94</v>
          </cell>
          <cell r="G27">
            <v>29</v>
          </cell>
          <cell r="H27">
            <v>0</v>
          </cell>
          <cell r="I27" t="str">
            <v>L</v>
          </cell>
          <cell r="J27">
            <v>29.52</v>
          </cell>
          <cell r="K27">
            <v>0</v>
          </cell>
        </row>
        <row r="28">
          <cell r="B28">
            <v>29.212500000000002</v>
          </cell>
          <cell r="C28">
            <v>35.799999999999997</v>
          </cell>
          <cell r="D28">
            <v>22.1</v>
          </cell>
          <cell r="E28">
            <v>56.458333333333336</v>
          </cell>
          <cell r="F28">
            <v>92</v>
          </cell>
          <cell r="G28">
            <v>30</v>
          </cell>
          <cell r="H28">
            <v>0</v>
          </cell>
          <cell r="I28" t="str">
            <v>L</v>
          </cell>
          <cell r="J28">
            <v>29.52</v>
          </cell>
          <cell r="K28">
            <v>0</v>
          </cell>
        </row>
        <row r="29">
          <cell r="B29">
            <v>27.36666666666666</v>
          </cell>
          <cell r="C29">
            <v>36.700000000000003</v>
          </cell>
          <cell r="D29">
            <v>22.5</v>
          </cell>
          <cell r="E29">
            <v>69.125</v>
          </cell>
          <cell r="F29">
            <v>94</v>
          </cell>
          <cell r="G29">
            <v>30</v>
          </cell>
          <cell r="H29">
            <v>0</v>
          </cell>
          <cell r="I29" t="str">
            <v>O</v>
          </cell>
          <cell r="J29">
            <v>48.96</v>
          </cell>
          <cell r="K29">
            <v>16.2</v>
          </cell>
        </row>
        <row r="30">
          <cell r="B30">
            <v>26.175000000000001</v>
          </cell>
          <cell r="C30">
            <v>32.6</v>
          </cell>
          <cell r="D30">
            <v>22.5</v>
          </cell>
          <cell r="E30">
            <v>79.333333333333329</v>
          </cell>
          <cell r="F30">
            <v>96</v>
          </cell>
          <cell r="G30">
            <v>49</v>
          </cell>
          <cell r="H30">
            <v>0</v>
          </cell>
          <cell r="I30" t="str">
            <v>SO</v>
          </cell>
          <cell r="J30">
            <v>18.720000000000002</v>
          </cell>
          <cell r="K30">
            <v>0.2</v>
          </cell>
        </row>
        <row r="31">
          <cell r="B31">
            <v>28.224999999999994</v>
          </cell>
          <cell r="C31">
            <v>34.799999999999997</v>
          </cell>
          <cell r="D31">
            <v>22</v>
          </cell>
          <cell r="E31">
            <v>66.916666666666671</v>
          </cell>
          <cell r="F31">
            <v>90</v>
          </cell>
          <cell r="G31">
            <v>37</v>
          </cell>
          <cell r="H31">
            <v>0</v>
          </cell>
          <cell r="I31" t="str">
            <v>O</v>
          </cell>
          <cell r="J31">
            <v>20.16</v>
          </cell>
          <cell r="K31">
            <v>0</v>
          </cell>
        </row>
        <row r="32">
          <cell r="B32">
            <v>29.74166666666666</v>
          </cell>
          <cell r="C32">
            <v>37.200000000000003</v>
          </cell>
          <cell r="D32">
            <v>22.9</v>
          </cell>
          <cell r="E32">
            <v>60.583333333333336</v>
          </cell>
          <cell r="F32">
            <v>93</v>
          </cell>
          <cell r="G32">
            <v>26</v>
          </cell>
          <cell r="H32">
            <v>0</v>
          </cell>
          <cell r="I32" t="str">
            <v>N</v>
          </cell>
          <cell r="J32">
            <v>38.159999999999997</v>
          </cell>
          <cell r="K32">
            <v>0</v>
          </cell>
        </row>
        <row r="33">
          <cell r="B33">
            <v>27.650000000000002</v>
          </cell>
          <cell r="C33">
            <v>35.5</v>
          </cell>
          <cell r="D33">
            <v>22.5</v>
          </cell>
          <cell r="E33">
            <v>66.583333333333329</v>
          </cell>
          <cell r="F33">
            <v>90</v>
          </cell>
          <cell r="G33">
            <v>37</v>
          </cell>
          <cell r="H33">
            <v>0</v>
          </cell>
          <cell r="I33" t="str">
            <v>NE</v>
          </cell>
          <cell r="J33">
            <v>32.04</v>
          </cell>
          <cell r="K33">
            <v>0</v>
          </cell>
        </row>
        <row r="34">
          <cell r="B34">
            <v>26.608333333333331</v>
          </cell>
          <cell r="C34">
            <v>34.700000000000003</v>
          </cell>
          <cell r="D34">
            <v>23</v>
          </cell>
          <cell r="E34">
            <v>73.25</v>
          </cell>
          <cell r="F34">
            <v>94</v>
          </cell>
          <cell r="G34">
            <v>32</v>
          </cell>
          <cell r="H34">
            <v>0</v>
          </cell>
          <cell r="I34" t="str">
            <v>L</v>
          </cell>
          <cell r="J34">
            <v>46.800000000000004</v>
          </cell>
          <cell r="K34">
            <v>21.400000000000002</v>
          </cell>
        </row>
        <row r="35">
          <cell r="B35">
            <v>25.158333333333331</v>
          </cell>
          <cell r="C35">
            <v>32.1</v>
          </cell>
          <cell r="D35">
            <v>22.5</v>
          </cell>
          <cell r="E35">
            <v>84.875</v>
          </cell>
          <cell r="F35">
            <v>96</v>
          </cell>
          <cell r="G35">
            <v>46</v>
          </cell>
          <cell r="H35">
            <v>0</v>
          </cell>
          <cell r="I35" t="str">
            <v>NE</v>
          </cell>
          <cell r="J35">
            <v>36.72</v>
          </cell>
          <cell r="K35">
            <v>18.399999999999999</v>
          </cell>
        </row>
        <row r="36">
          <cell r="I36" t="str">
            <v>O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24.341666666666669</v>
          </cell>
          <cell r="C5">
            <v>30.6</v>
          </cell>
          <cell r="D5">
            <v>18.8</v>
          </cell>
          <cell r="E5">
            <v>66.416666666666671</v>
          </cell>
          <cell r="F5">
            <v>90</v>
          </cell>
          <cell r="G5">
            <v>29</v>
          </cell>
          <cell r="H5">
            <v>17.64</v>
          </cell>
          <cell r="I5" t="str">
            <v>S</v>
          </cell>
          <cell r="J5">
            <v>32.76</v>
          </cell>
          <cell r="K5">
            <v>0</v>
          </cell>
        </row>
        <row r="6">
          <cell r="B6">
            <v>22.325000000000003</v>
          </cell>
          <cell r="C6">
            <v>30.9</v>
          </cell>
          <cell r="D6">
            <v>12.8</v>
          </cell>
          <cell r="E6">
            <v>47.208333333333336</v>
          </cell>
          <cell r="F6">
            <v>84</v>
          </cell>
          <cell r="G6">
            <v>16</v>
          </cell>
          <cell r="H6">
            <v>14.04</v>
          </cell>
          <cell r="I6" t="str">
            <v>S</v>
          </cell>
          <cell r="J6">
            <v>32.76</v>
          </cell>
          <cell r="K6">
            <v>0</v>
          </cell>
        </row>
        <row r="7">
          <cell r="B7">
            <v>24.816666666666666</v>
          </cell>
          <cell r="C7">
            <v>32.4</v>
          </cell>
          <cell r="D7">
            <v>16.8</v>
          </cell>
          <cell r="E7">
            <v>43.916666666666664</v>
          </cell>
          <cell r="F7">
            <v>66</v>
          </cell>
          <cell r="G7">
            <v>27</v>
          </cell>
          <cell r="H7">
            <v>14.04</v>
          </cell>
          <cell r="I7" t="str">
            <v>SE</v>
          </cell>
          <cell r="J7">
            <v>35.28</v>
          </cell>
          <cell r="K7">
            <v>0</v>
          </cell>
        </row>
        <row r="8">
          <cell r="B8">
            <v>25.829166666666662</v>
          </cell>
          <cell r="C8">
            <v>32.5</v>
          </cell>
          <cell r="D8">
            <v>19.399999999999999</v>
          </cell>
          <cell r="E8">
            <v>49.125</v>
          </cell>
          <cell r="F8">
            <v>68</v>
          </cell>
          <cell r="G8">
            <v>31</v>
          </cell>
          <cell r="H8">
            <v>17.28</v>
          </cell>
          <cell r="I8" t="str">
            <v>L</v>
          </cell>
          <cell r="J8">
            <v>34.56</v>
          </cell>
          <cell r="K8">
            <v>0</v>
          </cell>
        </row>
        <row r="9">
          <cell r="B9">
            <v>26.229166666666668</v>
          </cell>
          <cell r="C9">
            <v>32.6</v>
          </cell>
          <cell r="D9">
            <v>20.399999999999999</v>
          </cell>
          <cell r="E9">
            <v>53.625</v>
          </cell>
          <cell r="F9">
            <v>95</v>
          </cell>
          <cell r="G9">
            <v>36</v>
          </cell>
          <cell r="H9">
            <v>20.16</v>
          </cell>
          <cell r="I9" t="str">
            <v>L</v>
          </cell>
          <cell r="J9">
            <v>48.24</v>
          </cell>
          <cell r="K9">
            <v>3.6</v>
          </cell>
        </row>
        <row r="10">
          <cell r="B10">
            <v>22.608333333333331</v>
          </cell>
          <cell r="C10">
            <v>28.2</v>
          </cell>
          <cell r="D10">
            <v>19.2</v>
          </cell>
          <cell r="E10">
            <v>83.375</v>
          </cell>
          <cell r="F10">
            <v>97</v>
          </cell>
          <cell r="G10">
            <v>65</v>
          </cell>
          <cell r="H10">
            <v>13.68</v>
          </cell>
          <cell r="I10" t="str">
            <v>L</v>
          </cell>
          <cell r="J10">
            <v>28.8</v>
          </cell>
          <cell r="K10">
            <v>9.7999999999999989</v>
          </cell>
        </row>
        <row r="11">
          <cell r="B11">
            <v>24.883333333333336</v>
          </cell>
          <cell r="C11">
            <v>31.7</v>
          </cell>
          <cell r="D11">
            <v>19.899999999999999</v>
          </cell>
          <cell r="E11">
            <v>76.291666666666671</v>
          </cell>
          <cell r="F11">
            <v>96</v>
          </cell>
          <cell r="G11">
            <v>45</v>
          </cell>
          <cell r="H11">
            <v>10.44</v>
          </cell>
          <cell r="I11" t="str">
            <v>N</v>
          </cell>
          <cell r="J11">
            <v>22.68</v>
          </cell>
          <cell r="K11">
            <v>0</v>
          </cell>
        </row>
        <row r="12">
          <cell r="B12">
            <v>25.349999999999998</v>
          </cell>
          <cell r="C12">
            <v>29.8</v>
          </cell>
          <cell r="D12">
            <v>20.9</v>
          </cell>
          <cell r="E12">
            <v>76.458333333333329</v>
          </cell>
          <cell r="F12">
            <v>94</v>
          </cell>
          <cell r="G12">
            <v>53</v>
          </cell>
          <cell r="H12">
            <v>25.92</v>
          </cell>
          <cell r="I12" t="str">
            <v>L</v>
          </cell>
          <cell r="J12">
            <v>40.32</v>
          </cell>
          <cell r="K12">
            <v>2.8</v>
          </cell>
        </row>
        <row r="13">
          <cell r="B13">
            <v>23.854166666666671</v>
          </cell>
          <cell r="C13">
            <v>31.4</v>
          </cell>
          <cell r="D13">
            <v>20</v>
          </cell>
          <cell r="E13">
            <v>81.25</v>
          </cell>
          <cell r="F13">
            <v>97</v>
          </cell>
          <cell r="G13">
            <v>48</v>
          </cell>
          <cell r="H13">
            <v>12.6</v>
          </cell>
          <cell r="I13" t="str">
            <v>NO</v>
          </cell>
          <cell r="J13">
            <v>22.68</v>
          </cell>
          <cell r="K13">
            <v>1.8</v>
          </cell>
        </row>
        <row r="14">
          <cell r="B14">
            <v>26.233333333333338</v>
          </cell>
          <cell r="C14">
            <v>32.5</v>
          </cell>
          <cell r="D14">
            <v>21.1</v>
          </cell>
          <cell r="E14">
            <v>69.25</v>
          </cell>
          <cell r="F14">
            <v>93</v>
          </cell>
          <cell r="G14">
            <v>37</v>
          </cell>
          <cell r="H14">
            <v>9.3600000000000012</v>
          </cell>
          <cell r="I14" t="str">
            <v>S</v>
          </cell>
          <cell r="J14">
            <v>23.040000000000003</v>
          </cell>
          <cell r="K14">
            <v>0</v>
          </cell>
        </row>
        <row r="15">
          <cell r="B15">
            <v>27.229166666666668</v>
          </cell>
          <cell r="C15">
            <v>33</v>
          </cell>
          <cell r="D15">
            <v>22.1</v>
          </cell>
          <cell r="E15">
            <v>58.75</v>
          </cell>
          <cell r="F15">
            <v>81</v>
          </cell>
          <cell r="G15">
            <v>35</v>
          </cell>
          <cell r="H15">
            <v>10.8</v>
          </cell>
          <cell r="I15" t="str">
            <v>L</v>
          </cell>
          <cell r="J15">
            <v>37.440000000000005</v>
          </cell>
          <cell r="K15">
            <v>0</v>
          </cell>
        </row>
        <row r="16">
          <cell r="B16">
            <v>27.262499999999999</v>
          </cell>
          <cell r="C16">
            <v>32.9</v>
          </cell>
          <cell r="D16">
            <v>21.2</v>
          </cell>
          <cell r="E16">
            <v>58.291666666666664</v>
          </cell>
          <cell r="F16">
            <v>76</v>
          </cell>
          <cell r="G16">
            <v>38</v>
          </cell>
          <cell r="H16">
            <v>12.96</v>
          </cell>
          <cell r="I16" t="str">
            <v>NE</v>
          </cell>
          <cell r="J16">
            <v>27.36</v>
          </cell>
          <cell r="K16">
            <v>0</v>
          </cell>
        </row>
        <row r="17">
          <cell r="B17">
            <v>25.600000000000005</v>
          </cell>
          <cell r="C17">
            <v>32.200000000000003</v>
          </cell>
          <cell r="D17">
            <v>21.1</v>
          </cell>
          <cell r="E17">
            <v>70.708333333333329</v>
          </cell>
          <cell r="F17">
            <v>90</v>
          </cell>
          <cell r="G17">
            <v>46</v>
          </cell>
          <cell r="H17">
            <v>20.88</v>
          </cell>
          <cell r="I17" t="str">
            <v>SO</v>
          </cell>
          <cell r="J17">
            <v>55.800000000000004</v>
          </cell>
          <cell r="K17">
            <v>2</v>
          </cell>
        </row>
        <row r="18">
          <cell r="B18">
            <v>23.508333333333329</v>
          </cell>
          <cell r="C18">
            <v>30.4</v>
          </cell>
          <cell r="D18">
            <v>19.100000000000001</v>
          </cell>
          <cell r="E18">
            <v>61.041666666666664</v>
          </cell>
          <cell r="F18">
            <v>96</v>
          </cell>
          <cell r="G18">
            <v>27</v>
          </cell>
          <cell r="H18">
            <v>18.36</v>
          </cell>
          <cell r="I18" t="str">
            <v>SO</v>
          </cell>
          <cell r="J18">
            <v>34.92</v>
          </cell>
          <cell r="K18">
            <v>0</v>
          </cell>
        </row>
        <row r="19">
          <cell r="B19">
            <v>23.391666666666666</v>
          </cell>
          <cell r="C19">
            <v>31</v>
          </cell>
          <cell r="D19">
            <v>15.7</v>
          </cell>
          <cell r="E19">
            <v>44.416666666666664</v>
          </cell>
          <cell r="F19">
            <v>76</v>
          </cell>
          <cell r="G19">
            <v>22</v>
          </cell>
          <cell r="H19">
            <v>15.48</v>
          </cell>
          <cell r="I19" t="str">
            <v>SO</v>
          </cell>
          <cell r="J19">
            <v>39.6</v>
          </cell>
          <cell r="K19">
            <v>0</v>
          </cell>
        </row>
        <row r="20">
          <cell r="B20">
            <v>22.995833333333337</v>
          </cell>
          <cell r="C20">
            <v>29.7</v>
          </cell>
          <cell r="D20">
            <v>15.6</v>
          </cell>
          <cell r="E20">
            <v>53.791666666666664</v>
          </cell>
          <cell r="F20">
            <v>81</v>
          </cell>
          <cell r="G20">
            <v>32</v>
          </cell>
          <cell r="H20">
            <v>12.24</v>
          </cell>
          <cell r="I20" t="str">
            <v>O</v>
          </cell>
          <cell r="J20">
            <v>29.880000000000003</v>
          </cell>
          <cell r="K20">
            <v>0</v>
          </cell>
        </row>
        <row r="21">
          <cell r="B21">
            <v>24.666666666666668</v>
          </cell>
          <cell r="C21">
            <v>31.9</v>
          </cell>
          <cell r="D21">
            <v>17.100000000000001</v>
          </cell>
          <cell r="E21">
            <v>52.625</v>
          </cell>
          <cell r="F21">
            <v>82</v>
          </cell>
          <cell r="G21">
            <v>26</v>
          </cell>
          <cell r="H21">
            <v>11.879999999999999</v>
          </cell>
          <cell r="I21" t="str">
            <v>SO</v>
          </cell>
          <cell r="J21">
            <v>30.240000000000002</v>
          </cell>
          <cell r="K21">
            <v>0</v>
          </cell>
        </row>
        <row r="22">
          <cell r="B22">
            <v>25.408333333333335</v>
          </cell>
          <cell r="C22">
            <v>32.6</v>
          </cell>
          <cell r="D22">
            <v>18.8</v>
          </cell>
          <cell r="E22">
            <v>48.416666666666664</v>
          </cell>
          <cell r="F22">
            <v>73</v>
          </cell>
          <cell r="G22">
            <v>24</v>
          </cell>
          <cell r="H22">
            <v>10.08</v>
          </cell>
          <cell r="I22" t="str">
            <v>SO</v>
          </cell>
          <cell r="J22">
            <v>27</v>
          </cell>
          <cell r="K22">
            <v>0</v>
          </cell>
        </row>
        <row r="23">
          <cell r="B23">
            <v>27.033333333333335</v>
          </cell>
          <cell r="C23">
            <v>34.6</v>
          </cell>
          <cell r="D23">
            <v>18.8</v>
          </cell>
          <cell r="E23">
            <v>45.5</v>
          </cell>
          <cell r="F23">
            <v>79</v>
          </cell>
          <cell r="G23">
            <v>22</v>
          </cell>
          <cell r="H23">
            <v>10.08</v>
          </cell>
          <cell r="I23" t="str">
            <v>S</v>
          </cell>
          <cell r="J23">
            <v>28.44</v>
          </cell>
          <cell r="K23">
            <v>0</v>
          </cell>
        </row>
        <row r="24">
          <cell r="B24">
            <v>28.425000000000001</v>
          </cell>
          <cell r="C24">
            <v>35.9</v>
          </cell>
          <cell r="D24">
            <v>19</v>
          </cell>
          <cell r="E24">
            <v>37.291666666666664</v>
          </cell>
          <cell r="F24">
            <v>69</v>
          </cell>
          <cell r="G24">
            <v>22</v>
          </cell>
          <cell r="H24">
            <v>10.44</v>
          </cell>
          <cell r="I24" t="str">
            <v>SE</v>
          </cell>
          <cell r="J24">
            <v>28.8</v>
          </cell>
          <cell r="K24">
            <v>0</v>
          </cell>
        </row>
        <row r="25">
          <cell r="B25">
            <v>29.145833333333329</v>
          </cell>
          <cell r="C25">
            <v>35.4</v>
          </cell>
          <cell r="D25">
            <v>23.1</v>
          </cell>
          <cell r="E25">
            <v>48.791666666666664</v>
          </cell>
          <cell r="F25">
            <v>69</v>
          </cell>
          <cell r="G25">
            <v>26</v>
          </cell>
          <cell r="H25">
            <v>17.28</v>
          </cell>
          <cell r="I25" t="str">
            <v>S</v>
          </cell>
          <cell r="J25">
            <v>38.519999999999996</v>
          </cell>
          <cell r="K25">
            <v>0.2</v>
          </cell>
        </row>
        <row r="26">
          <cell r="B26">
            <v>26.754166666666663</v>
          </cell>
          <cell r="C26">
            <v>34</v>
          </cell>
          <cell r="D26">
            <v>19.2</v>
          </cell>
          <cell r="E26">
            <v>62.333333333333336</v>
          </cell>
          <cell r="F26">
            <v>92</v>
          </cell>
          <cell r="G26">
            <v>35</v>
          </cell>
          <cell r="H26">
            <v>14.76</v>
          </cell>
          <cell r="I26" t="str">
            <v>N</v>
          </cell>
          <cell r="J26">
            <v>39.24</v>
          </cell>
          <cell r="K26">
            <v>0</v>
          </cell>
        </row>
        <row r="27">
          <cell r="B27">
            <v>28.566666666666666</v>
          </cell>
          <cell r="C27">
            <v>35.6</v>
          </cell>
          <cell r="D27">
            <v>22.3</v>
          </cell>
          <cell r="E27">
            <v>56.166666666666664</v>
          </cell>
          <cell r="F27">
            <v>82</v>
          </cell>
          <cell r="G27">
            <v>30</v>
          </cell>
          <cell r="H27">
            <v>14.04</v>
          </cell>
          <cell r="I27" t="str">
            <v>N</v>
          </cell>
          <cell r="J27">
            <v>41.76</v>
          </cell>
          <cell r="K27">
            <v>0</v>
          </cell>
        </row>
        <row r="28">
          <cell r="B28">
            <v>26.829166666666666</v>
          </cell>
          <cell r="C28">
            <v>31.7</v>
          </cell>
          <cell r="D28">
            <v>22.4</v>
          </cell>
          <cell r="E28">
            <v>66.458333333333329</v>
          </cell>
          <cell r="F28">
            <v>88</v>
          </cell>
          <cell r="G28">
            <v>49</v>
          </cell>
          <cell r="H28">
            <v>18</v>
          </cell>
          <cell r="I28" t="str">
            <v>N</v>
          </cell>
          <cell r="J28">
            <v>33.480000000000004</v>
          </cell>
          <cell r="K28">
            <v>0.2</v>
          </cell>
        </row>
        <row r="29">
          <cell r="B29">
            <v>25.304166666666671</v>
          </cell>
          <cell r="C29">
            <v>32.299999999999997</v>
          </cell>
          <cell r="D29">
            <v>21</v>
          </cell>
          <cell r="E29">
            <v>76.666666666666671</v>
          </cell>
          <cell r="F29">
            <v>95</v>
          </cell>
          <cell r="G29">
            <v>50</v>
          </cell>
          <cell r="H29">
            <v>16.2</v>
          </cell>
          <cell r="I29" t="str">
            <v>S</v>
          </cell>
          <cell r="J29">
            <v>30.240000000000002</v>
          </cell>
          <cell r="K29">
            <v>0</v>
          </cell>
        </row>
        <row r="30">
          <cell r="B30">
            <v>24.920833333333331</v>
          </cell>
          <cell r="C30">
            <v>31.6</v>
          </cell>
          <cell r="D30">
            <v>21</v>
          </cell>
          <cell r="E30">
            <v>78.25</v>
          </cell>
          <cell r="F30">
            <v>96</v>
          </cell>
          <cell r="G30">
            <v>47</v>
          </cell>
          <cell r="H30">
            <v>14.4</v>
          </cell>
          <cell r="I30" t="str">
            <v>L</v>
          </cell>
          <cell r="J30">
            <v>27.36</v>
          </cell>
          <cell r="K30">
            <v>0</v>
          </cell>
        </row>
        <row r="31">
          <cell r="B31">
            <v>27.708333333333332</v>
          </cell>
          <cell r="C31">
            <v>33.799999999999997</v>
          </cell>
          <cell r="D31">
            <v>22.5</v>
          </cell>
          <cell r="E31">
            <v>61.875</v>
          </cell>
          <cell r="F31">
            <v>84</v>
          </cell>
          <cell r="G31">
            <v>36</v>
          </cell>
          <cell r="H31">
            <v>14.4</v>
          </cell>
          <cell r="I31" t="str">
            <v>L</v>
          </cell>
          <cell r="J31">
            <v>27</v>
          </cell>
          <cell r="K31">
            <v>0</v>
          </cell>
        </row>
        <row r="32">
          <cell r="B32">
            <v>28.637500000000006</v>
          </cell>
          <cell r="C32">
            <v>36.299999999999997</v>
          </cell>
          <cell r="D32">
            <v>23</v>
          </cell>
          <cell r="E32">
            <v>57.458333333333336</v>
          </cell>
          <cell r="F32">
            <v>82</v>
          </cell>
          <cell r="G32">
            <v>31</v>
          </cell>
          <cell r="H32">
            <v>16.920000000000002</v>
          </cell>
          <cell r="I32" t="str">
            <v>N</v>
          </cell>
          <cell r="J32">
            <v>43.56</v>
          </cell>
          <cell r="K32">
            <v>0</v>
          </cell>
        </row>
        <row r="33">
          <cell r="B33">
            <v>26.291666666666661</v>
          </cell>
          <cell r="C33">
            <v>34.299999999999997</v>
          </cell>
          <cell r="D33">
            <v>22.3</v>
          </cell>
          <cell r="E33">
            <v>74.458333333333329</v>
          </cell>
          <cell r="F33">
            <v>95</v>
          </cell>
          <cell r="G33">
            <v>46</v>
          </cell>
          <cell r="H33">
            <v>16.920000000000002</v>
          </cell>
          <cell r="I33" t="str">
            <v>NO</v>
          </cell>
          <cell r="J33">
            <v>30.6</v>
          </cell>
          <cell r="K33">
            <v>1.8</v>
          </cell>
        </row>
        <row r="34">
          <cell r="B34">
            <v>22.625000000000004</v>
          </cell>
          <cell r="C34">
            <v>29.8</v>
          </cell>
          <cell r="D34">
            <v>20.399999999999999</v>
          </cell>
          <cell r="E34">
            <v>90.75</v>
          </cell>
          <cell r="F34">
            <v>97</v>
          </cell>
          <cell r="G34">
            <v>67</v>
          </cell>
          <cell r="H34">
            <v>18.720000000000002</v>
          </cell>
          <cell r="I34" t="str">
            <v>N</v>
          </cell>
          <cell r="J34">
            <v>53.28</v>
          </cell>
          <cell r="K34">
            <v>32.200000000000003</v>
          </cell>
        </row>
        <row r="35">
          <cell r="B35">
            <v>22.566666666666663</v>
          </cell>
          <cell r="C35">
            <v>27.6</v>
          </cell>
          <cell r="D35">
            <v>21</v>
          </cell>
          <cell r="E35">
            <v>92.083333333333329</v>
          </cell>
          <cell r="F35">
            <v>97</v>
          </cell>
          <cell r="G35">
            <v>74</v>
          </cell>
          <cell r="H35">
            <v>18.720000000000002</v>
          </cell>
          <cell r="I35" t="str">
            <v>N</v>
          </cell>
          <cell r="J35">
            <v>30.96</v>
          </cell>
          <cell r="K35">
            <v>12.600000000000001</v>
          </cell>
        </row>
        <row r="36">
          <cell r="I36" t="str">
            <v>L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23.595833333333331</v>
          </cell>
          <cell r="C5">
            <v>30</v>
          </cell>
          <cell r="D5">
            <v>19.5</v>
          </cell>
          <cell r="E5">
            <v>71.166666666666671</v>
          </cell>
          <cell r="F5">
            <v>94</v>
          </cell>
          <cell r="G5">
            <v>33</v>
          </cell>
          <cell r="H5">
            <v>16.920000000000002</v>
          </cell>
          <cell r="I5" t="str">
            <v>SO</v>
          </cell>
          <cell r="J5">
            <v>35.28</v>
          </cell>
          <cell r="K5">
            <v>0</v>
          </cell>
        </row>
        <row r="6">
          <cell r="B6">
            <v>22.116666666666664</v>
          </cell>
          <cell r="C6">
            <v>30.4</v>
          </cell>
          <cell r="D6">
            <v>13.6</v>
          </cell>
          <cell r="E6">
            <v>52.708333333333336</v>
          </cell>
          <cell r="F6">
            <v>85</v>
          </cell>
          <cell r="G6">
            <v>21</v>
          </cell>
          <cell r="H6">
            <v>15.120000000000001</v>
          </cell>
          <cell r="I6" t="str">
            <v>S</v>
          </cell>
          <cell r="J6">
            <v>27</v>
          </cell>
          <cell r="K6">
            <v>0</v>
          </cell>
        </row>
        <row r="7">
          <cell r="B7">
            <v>22.991666666666671</v>
          </cell>
          <cell r="C7">
            <v>30.8</v>
          </cell>
          <cell r="D7">
            <v>13.5</v>
          </cell>
          <cell r="E7">
            <v>55.5</v>
          </cell>
          <cell r="F7">
            <v>88</v>
          </cell>
          <cell r="G7">
            <v>30</v>
          </cell>
          <cell r="H7">
            <v>20.52</v>
          </cell>
          <cell r="I7" t="str">
            <v>L</v>
          </cell>
          <cell r="J7">
            <v>38.159999999999997</v>
          </cell>
          <cell r="K7">
            <v>0</v>
          </cell>
        </row>
        <row r="8">
          <cell r="B8">
            <v>24.733333333333331</v>
          </cell>
          <cell r="C8">
            <v>32.200000000000003</v>
          </cell>
          <cell r="D8">
            <v>18.600000000000001</v>
          </cell>
          <cell r="E8">
            <v>53.25</v>
          </cell>
          <cell r="F8">
            <v>74</v>
          </cell>
          <cell r="G8">
            <v>30</v>
          </cell>
          <cell r="H8">
            <v>21.96</v>
          </cell>
          <cell r="I8" t="str">
            <v>NE</v>
          </cell>
          <cell r="J8">
            <v>42.480000000000004</v>
          </cell>
          <cell r="K8">
            <v>0</v>
          </cell>
        </row>
        <row r="9">
          <cell r="B9">
            <v>24.179166666666671</v>
          </cell>
          <cell r="C9">
            <v>29</v>
          </cell>
          <cell r="D9">
            <v>20.2</v>
          </cell>
          <cell r="E9">
            <v>61.458333333333336</v>
          </cell>
          <cell r="F9">
            <v>75</v>
          </cell>
          <cell r="G9">
            <v>47</v>
          </cell>
          <cell r="H9">
            <v>16.559999999999999</v>
          </cell>
          <cell r="I9" t="str">
            <v>L</v>
          </cell>
          <cell r="J9">
            <v>28.44</v>
          </cell>
          <cell r="K9">
            <v>0</v>
          </cell>
        </row>
        <row r="10">
          <cell r="B10">
            <v>24.195833333333336</v>
          </cell>
          <cell r="C10">
            <v>31.4</v>
          </cell>
          <cell r="D10">
            <v>20</v>
          </cell>
          <cell r="E10">
            <v>78.416666666666671</v>
          </cell>
          <cell r="F10">
            <v>96</v>
          </cell>
          <cell r="G10">
            <v>53</v>
          </cell>
          <cell r="H10">
            <v>15.840000000000002</v>
          </cell>
          <cell r="I10" t="str">
            <v>NE</v>
          </cell>
          <cell r="J10">
            <v>49.680000000000007</v>
          </cell>
          <cell r="K10">
            <v>0</v>
          </cell>
        </row>
        <row r="11">
          <cell r="B11">
            <v>26.55</v>
          </cell>
          <cell r="C11">
            <v>33.700000000000003</v>
          </cell>
          <cell r="D11">
            <v>20.7</v>
          </cell>
          <cell r="E11">
            <v>70.708333333333329</v>
          </cell>
          <cell r="F11">
            <v>96</v>
          </cell>
          <cell r="G11">
            <v>39</v>
          </cell>
          <cell r="H11">
            <v>13.32</v>
          </cell>
          <cell r="I11" t="str">
            <v>NE</v>
          </cell>
          <cell r="J11">
            <v>27</v>
          </cell>
          <cell r="K11">
            <v>0</v>
          </cell>
        </row>
        <row r="12">
          <cell r="B12">
            <v>25.849999999999998</v>
          </cell>
          <cell r="C12">
            <v>32</v>
          </cell>
          <cell r="D12">
            <v>21.6</v>
          </cell>
          <cell r="E12">
            <v>76.333333333333329</v>
          </cell>
          <cell r="F12">
            <v>94</v>
          </cell>
          <cell r="G12">
            <v>49</v>
          </cell>
          <cell r="H12">
            <v>24.12</v>
          </cell>
          <cell r="I12" t="str">
            <v>NE</v>
          </cell>
          <cell r="J12">
            <v>38.880000000000003</v>
          </cell>
          <cell r="K12">
            <v>1.4</v>
          </cell>
        </row>
        <row r="13">
          <cell r="B13">
            <v>24.816666666666666</v>
          </cell>
          <cell r="C13">
            <v>32.4</v>
          </cell>
          <cell r="D13">
            <v>20.5</v>
          </cell>
          <cell r="E13">
            <v>80.625</v>
          </cell>
          <cell r="F13">
            <v>97</v>
          </cell>
          <cell r="G13">
            <v>47</v>
          </cell>
          <cell r="H13">
            <v>23.400000000000002</v>
          </cell>
          <cell r="I13" t="str">
            <v>S</v>
          </cell>
          <cell r="J13">
            <v>34.56</v>
          </cell>
          <cell r="K13">
            <v>23</v>
          </cell>
        </row>
        <row r="14">
          <cell r="B14">
            <v>26.083333333333339</v>
          </cell>
          <cell r="C14">
            <v>32.299999999999997</v>
          </cell>
          <cell r="D14">
            <v>19.8</v>
          </cell>
          <cell r="E14">
            <v>69.291666666666671</v>
          </cell>
          <cell r="F14">
            <v>96</v>
          </cell>
          <cell r="G14">
            <v>37</v>
          </cell>
          <cell r="H14">
            <v>16.2</v>
          </cell>
          <cell r="I14" t="str">
            <v>S</v>
          </cell>
          <cell r="J14">
            <v>29.880000000000003</v>
          </cell>
          <cell r="K14">
            <v>0</v>
          </cell>
        </row>
        <row r="15">
          <cell r="B15">
            <v>26.270833333333339</v>
          </cell>
          <cell r="C15">
            <v>33.200000000000003</v>
          </cell>
          <cell r="D15">
            <v>19.600000000000001</v>
          </cell>
          <cell r="E15">
            <v>67.916666666666671</v>
          </cell>
          <cell r="F15">
            <v>94</v>
          </cell>
          <cell r="G15">
            <v>39</v>
          </cell>
          <cell r="H15">
            <v>15.120000000000001</v>
          </cell>
          <cell r="I15" t="str">
            <v>NE</v>
          </cell>
          <cell r="J15">
            <v>30.6</v>
          </cell>
          <cell r="K15">
            <v>0</v>
          </cell>
        </row>
        <row r="16">
          <cell r="B16">
            <v>28.141666666666676</v>
          </cell>
          <cell r="C16">
            <v>34.5</v>
          </cell>
          <cell r="D16">
            <v>22.5</v>
          </cell>
          <cell r="E16">
            <v>49.375</v>
          </cell>
          <cell r="F16">
            <v>73</v>
          </cell>
          <cell r="G16">
            <v>30</v>
          </cell>
          <cell r="H16">
            <v>15.120000000000001</v>
          </cell>
          <cell r="I16" t="str">
            <v>L</v>
          </cell>
          <cell r="J16">
            <v>30.240000000000002</v>
          </cell>
          <cell r="K16">
            <v>0</v>
          </cell>
        </row>
        <row r="17">
          <cell r="B17">
            <v>24.933333333333334</v>
          </cell>
          <cell r="C17">
            <v>31.4</v>
          </cell>
          <cell r="D17">
            <v>20.2</v>
          </cell>
          <cell r="E17">
            <v>74.333333333333329</v>
          </cell>
          <cell r="F17">
            <v>97</v>
          </cell>
          <cell r="G17">
            <v>48</v>
          </cell>
          <cell r="H17">
            <v>17.28</v>
          </cell>
          <cell r="I17" t="str">
            <v>S</v>
          </cell>
          <cell r="J17">
            <v>76.680000000000007</v>
          </cell>
          <cell r="K17">
            <v>26.400000000000002</v>
          </cell>
        </row>
        <row r="18">
          <cell r="B18">
            <v>23.595833333333331</v>
          </cell>
          <cell r="C18">
            <v>29.2</v>
          </cell>
          <cell r="D18">
            <v>18.2</v>
          </cell>
          <cell r="E18">
            <v>58.583333333333336</v>
          </cell>
          <cell r="F18">
            <v>93</v>
          </cell>
          <cell r="G18">
            <v>29</v>
          </cell>
          <cell r="H18">
            <v>20.16</v>
          </cell>
          <cell r="I18" t="str">
            <v>SO</v>
          </cell>
          <cell r="J18">
            <v>37.080000000000005</v>
          </cell>
          <cell r="K18">
            <v>0</v>
          </cell>
        </row>
        <row r="19">
          <cell r="B19">
            <v>22.841666666666669</v>
          </cell>
          <cell r="C19">
            <v>30.1</v>
          </cell>
          <cell r="D19">
            <v>14.6</v>
          </cell>
          <cell r="E19">
            <v>55.541666666666664</v>
          </cell>
          <cell r="F19">
            <v>94</v>
          </cell>
          <cell r="G19">
            <v>31</v>
          </cell>
          <cell r="H19">
            <v>15.48</v>
          </cell>
          <cell r="I19" t="str">
            <v>SO</v>
          </cell>
          <cell r="J19">
            <v>35.28</v>
          </cell>
          <cell r="K19">
            <v>0</v>
          </cell>
        </row>
        <row r="20">
          <cell r="B20">
            <v>23.116666666666671</v>
          </cell>
          <cell r="C20">
            <v>30.6</v>
          </cell>
          <cell r="D20">
            <v>15</v>
          </cell>
          <cell r="E20">
            <v>59.208333333333336</v>
          </cell>
          <cell r="F20">
            <v>90</v>
          </cell>
          <cell r="G20">
            <v>31</v>
          </cell>
          <cell r="H20">
            <v>10.44</v>
          </cell>
          <cell r="I20" t="str">
            <v>SO</v>
          </cell>
          <cell r="J20">
            <v>23.759999999999998</v>
          </cell>
          <cell r="K20">
            <v>0</v>
          </cell>
        </row>
        <row r="21">
          <cell r="B21">
            <v>24.491666666666664</v>
          </cell>
          <cell r="C21">
            <v>31.7</v>
          </cell>
          <cell r="D21">
            <v>16.7</v>
          </cell>
          <cell r="E21">
            <v>59.208333333333336</v>
          </cell>
          <cell r="F21">
            <v>91</v>
          </cell>
          <cell r="G21">
            <v>32</v>
          </cell>
          <cell r="H21">
            <v>15.48</v>
          </cell>
          <cell r="I21" t="str">
            <v>SO</v>
          </cell>
          <cell r="J21">
            <v>29.52</v>
          </cell>
          <cell r="K21">
            <v>0</v>
          </cell>
        </row>
        <row r="22">
          <cell r="B22">
            <v>25.045833333333334</v>
          </cell>
          <cell r="C22">
            <v>33.1</v>
          </cell>
          <cell r="D22">
            <v>15.7</v>
          </cell>
          <cell r="E22">
            <v>53.416666666666664</v>
          </cell>
          <cell r="F22">
            <v>92</v>
          </cell>
          <cell r="G22">
            <v>23</v>
          </cell>
          <cell r="H22">
            <v>12.6</v>
          </cell>
          <cell r="I22" t="str">
            <v>SO</v>
          </cell>
          <cell r="J22">
            <v>28.44</v>
          </cell>
          <cell r="K22">
            <v>0</v>
          </cell>
        </row>
        <row r="23">
          <cell r="B23">
            <v>26.212499999999995</v>
          </cell>
          <cell r="C23">
            <v>34.799999999999997</v>
          </cell>
          <cell r="D23">
            <v>17.3</v>
          </cell>
          <cell r="E23">
            <v>51.708333333333336</v>
          </cell>
          <cell r="F23">
            <v>92</v>
          </cell>
          <cell r="G23">
            <v>17</v>
          </cell>
          <cell r="H23">
            <v>14.76</v>
          </cell>
          <cell r="I23" t="str">
            <v>S</v>
          </cell>
          <cell r="J23">
            <v>28.8</v>
          </cell>
          <cell r="K23">
            <v>0</v>
          </cell>
        </row>
        <row r="24">
          <cell r="B24">
            <v>26.537499999999998</v>
          </cell>
          <cell r="C24">
            <v>36.299999999999997</v>
          </cell>
          <cell r="D24">
            <v>16</v>
          </cell>
          <cell r="E24">
            <v>46.125</v>
          </cell>
          <cell r="F24">
            <v>87</v>
          </cell>
          <cell r="G24">
            <v>18</v>
          </cell>
          <cell r="H24">
            <v>10.08</v>
          </cell>
          <cell r="I24" t="str">
            <v>SE</v>
          </cell>
          <cell r="J24">
            <v>18.720000000000002</v>
          </cell>
          <cell r="K24">
            <v>0</v>
          </cell>
        </row>
        <row r="25">
          <cell r="B25">
            <v>28.483333333333338</v>
          </cell>
          <cell r="C25">
            <v>37.5</v>
          </cell>
          <cell r="D25">
            <v>15.6</v>
          </cell>
          <cell r="E25">
            <v>37.875</v>
          </cell>
          <cell r="F25">
            <v>84</v>
          </cell>
          <cell r="G25">
            <v>19</v>
          </cell>
          <cell r="H25">
            <v>10.8</v>
          </cell>
          <cell r="I25" t="str">
            <v>L</v>
          </cell>
          <cell r="J25">
            <v>33.480000000000004</v>
          </cell>
          <cell r="K25">
            <v>0</v>
          </cell>
        </row>
        <row r="26">
          <cell r="B26">
            <v>27.825000000000003</v>
          </cell>
          <cell r="C26">
            <v>36.700000000000003</v>
          </cell>
          <cell r="D26">
            <v>20.2</v>
          </cell>
          <cell r="E26">
            <v>58.583333333333336</v>
          </cell>
          <cell r="F26">
            <v>87</v>
          </cell>
          <cell r="G26">
            <v>28</v>
          </cell>
          <cell r="H26">
            <v>18</v>
          </cell>
          <cell r="I26" t="str">
            <v>N</v>
          </cell>
          <cell r="J26">
            <v>31.319999999999997</v>
          </cell>
          <cell r="K26">
            <v>0</v>
          </cell>
        </row>
        <row r="27">
          <cell r="B27">
            <v>29.362499999999997</v>
          </cell>
          <cell r="C27">
            <v>36.5</v>
          </cell>
          <cell r="D27">
            <v>21.7</v>
          </cell>
          <cell r="E27">
            <v>53.875</v>
          </cell>
          <cell r="F27">
            <v>83</v>
          </cell>
          <cell r="G27">
            <v>30</v>
          </cell>
          <cell r="H27">
            <v>19.440000000000001</v>
          </cell>
          <cell r="I27" t="str">
            <v>NE</v>
          </cell>
          <cell r="J27">
            <v>42.480000000000004</v>
          </cell>
          <cell r="K27">
            <v>0</v>
          </cell>
        </row>
        <row r="28">
          <cell r="B28">
            <v>27.079166666666676</v>
          </cell>
          <cell r="C28">
            <v>34.700000000000003</v>
          </cell>
          <cell r="D28">
            <v>22.9</v>
          </cell>
          <cell r="E28">
            <v>65.583333333333329</v>
          </cell>
          <cell r="F28">
            <v>79</v>
          </cell>
          <cell r="G28">
            <v>38</v>
          </cell>
          <cell r="H28">
            <v>28.44</v>
          </cell>
          <cell r="I28" t="str">
            <v>NE</v>
          </cell>
          <cell r="J28">
            <v>49.680000000000007</v>
          </cell>
          <cell r="K28">
            <v>0</v>
          </cell>
        </row>
        <row r="29">
          <cell r="B29">
            <v>25.69583333333334</v>
          </cell>
          <cell r="C29">
            <v>32.9</v>
          </cell>
          <cell r="D29">
            <v>21.2</v>
          </cell>
          <cell r="E29">
            <v>73.166666666666671</v>
          </cell>
          <cell r="F29">
            <v>90</v>
          </cell>
          <cell r="G29">
            <v>44</v>
          </cell>
          <cell r="H29">
            <v>15.120000000000001</v>
          </cell>
          <cell r="I29" t="str">
            <v>S</v>
          </cell>
          <cell r="J29">
            <v>21.6</v>
          </cell>
          <cell r="K29">
            <v>0</v>
          </cell>
        </row>
        <row r="30">
          <cell r="B30">
            <v>26.254166666666674</v>
          </cell>
          <cell r="C30">
            <v>31.8</v>
          </cell>
          <cell r="D30">
            <v>21.8</v>
          </cell>
          <cell r="E30">
            <v>71.166666666666671</v>
          </cell>
          <cell r="F30">
            <v>95</v>
          </cell>
          <cell r="G30">
            <v>49</v>
          </cell>
          <cell r="H30">
            <v>22.32</v>
          </cell>
          <cell r="I30" t="str">
            <v>NE</v>
          </cell>
          <cell r="J30">
            <v>41.4</v>
          </cell>
          <cell r="K30">
            <v>0</v>
          </cell>
        </row>
        <row r="31">
          <cell r="B31">
            <v>27.045833333333334</v>
          </cell>
          <cell r="C31">
            <v>35.1</v>
          </cell>
          <cell r="D31">
            <v>21.7</v>
          </cell>
          <cell r="E31">
            <v>65.708333333333329</v>
          </cell>
          <cell r="F31">
            <v>89</v>
          </cell>
          <cell r="G31">
            <v>36</v>
          </cell>
          <cell r="H31">
            <v>16.559999999999999</v>
          </cell>
          <cell r="I31" t="str">
            <v>SE</v>
          </cell>
          <cell r="J31">
            <v>28.8</v>
          </cell>
          <cell r="K31">
            <v>0</v>
          </cell>
        </row>
        <row r="32">
          <cell r="B32">
            <v>29.408333333333331</v>
          </cell>
          <cell r="C32">
            <v>38.5</v>
          </cell>
          <cell r="D32">
            <v>20.2</v>
          </cell>
          <cell r="E32">
            <v>54.583333333333336</v>
          </cell>
          <cell r="F32">
            <v>93</v>
          </cell>
          <cell r="G32">
            <v>24</v>
          </cell>
          <cell r="H32">
            <v>11.879999999999999</v>
          </cell>
          <cell r="I32" t="str">
            <v>S</v>
          </cell>
          <cell r="J32">
            <v>28.08</v>
          </cell>
          <cell r="K32">
            <v>0</v>
          </cell>
        </row>
        <row r="33">
          <cell r="B33">
            <v>26.212500000000002</v>
          </cell>
          <cell r="C33">
            <v>35.1</v>
          </cell>
          <cell r="D33">
            <v>21.1</v>
          </cell>
          <cell r="E33">
            <v>69.625</v>
          </cell>
          <cell r="F33">
            <v>93</v>
          </cell>
          <cell r="G33">
            <v>41</v>
          </cell>
          <cell r="H33">
            <v>31.680000000000003</v>
          </cell>
          <cell r="I33" t="str">
            <v>NE</v>
          </cell>
          <cell r="J33">
            <v>58.32</v>
          </cell>
          <cell r="K33">
            <v>43.2</v>
          </cell>
        </row>
        <row r="34">
          <cell r="B34">
            <v>23.879166666666663</v>
          </cell>
          <cell r="C34">
            <v>31.2</v>
          </cell>
          <cell r="D34">
            <v>21.8</v>
          </cell>
          <cell r="E34">
            <v>87.916666666666671</v>
          </cell>
          <cell r="F34">
            <v>97</v>
          </cell>
          <cell r="G34">
            <v>58</v>
          </cell>
          <cell r="H34">
            <v>24.840000000000003</v>
          </cell>
          <cell r="I34" t="str">
            <v>O</v>
          </cell>
          <cell r="J34">
            <v>41.76</v>
          </cell>
          <cell r="K34">
            <v>12.4</v>
          </cell>
        </row>
        <row r="35">
          <cell r="B35">
            <v>23.445833333333336</v>
          </cell>
          <cell r="C35">
            <v>28.4</v>
          </cell>
          <cell r="D35">
            <v>20.9</v>
          </cell>
          <cell r="E35">
            <v>89.375</v>
          </cell>
          <cell r="F35">
            <v>96</v>
          </cell>
          <cell r="G35">
            <v>67</v>
          </cell>
          <cell r="H35">
            <v>12.96</v>
          </cell>
          <cell r="I35" t="str">
            <v>NO</v>
          </cell>
          <cell r="J35">
            <v>33.840000000000003</v>
          </cell>
          <cell r="K35">
            <v>8.4</v>
          </cell>
        </row>
        <row r="36">
          <cell r="I36" t="str">
            <v>NE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25.487500000000001</v>
          </cell>
          <cell r="C5">
            <v>31.3</v>
          </cell>
          <cell r="D5">
            <v>20.3</v>
          </cell>
          <cell r="E5">
            <v>64.375</v>
          </cell>
          <cell r="F5">
            <v>89</v>
          </cell>
          <cell r="G5">
            <v>32</v>
          </cell>
          <cell r="H5">
            <v>19.440000000000001</v>
          </cell>
          <cell r="I5" t="str">
            <v>S</v>
          </cell>
          <cell r="J5">
            <v>32.76</v>
          </cell>
          <cell r="K5">
            <v>0</v>
          </cell>
        </row>
        <row r="6">
          <cell r="B6">
            <v>23.837500000000006</v>
          </cell>
          <cell r="C6">
            <v>31.3</v>
          </cell>
          <cell r="D6">
            <v>16.3</v>
          </cell>
          <cell r="E6">
            <v>42.583333333333336</v>
          </cell>
          <cell r="F6">
            <v>70</v>
          </cell>
          <cell r="G6">
            <v>14</v>
          </cell>
          <cell r="H6">
            <v>15.840000000000002</v>
          </cell>
          <cell r="I6" t="str">
            <v>S</v>
          </cell>
          <cell r="J6">
            <v>29.16</v>
          </cell>
          <cell r="K6">
            <v>0</v>
          </cell>
        </row>
        <row r="7">
          <cell r="B7">
            <v>25.024999999999995</v>
          </cell>
          <cell r="C7">
            <v>32</v>
          </cell>
          <cell r="D7">
            <v>18.399999999999999</v>
          </cell>
          <cell r="E7">
            <v>47.416666666666664</v>
          </cell>
          <cell r="F7">
            <v>84</v>
          </cell>
          <cell r="G7">
            <v>28</v>
          </cell>
          <cell r="H7">
            <v>20.16</v>
          </cell>
          <cell r="I7" t="str">
            <v>L</v>
          </cell>
          <cell r="J7">
            <v>34.56</v>
          </cell>
          <cell r="K7">
            <v>0</v>
          </cell>
        </row>
        <row r="8">
          <cell r="B8">
            <v>26.183333333333334</v>
          </cell>
          <cell r="C8">
            <v>33.6</v>
          </cell>
          <cell r="D8">
            <v>19.3</v>
          </cell>
          <cell r="E8">
            <v>48</v>
          </cell>
          <cell r="F8">
            <v>72</v>
          </cell>
          <cell r="G8">
            <v>29</v>
          </cell>
          <cell r="H8">
            <v>18.36</v>
          </cell>
          <cell r="I8" t="str">
            <v>L</v>
          </cell>
          <cell r="J8">
            <v>38.880000000000003</v>
          </cell>
          <cell r="K8">
            <v>0</v>
          </cell>
        </row>
        <row r="9">
          <cell r="B9">
            <v>27.158333333333328</v>
          </cell>
          <cell r="C9">
            <v>33.700000000000003</v>
          </cell>
          <cell r="D9">
            <v>21.7</v>
          </cell>
          <cell r="E9">
            <v>51.791666666666664</v>
          </cell>
          <cell r="F9">
            <v>89</v>
          </cell>
          <cell r="G9">
            <v>34</v>
          </cell>
          <cell r="H9">
            <v>18.720000000000002</v>
          </cell>
          <cell r="I9" t="str">
            <v>L</v>
          </cell>
          <cell r="J9">
            <v>36</v>
          </cell>
          <cell r="K9">
            <v>1.2</v>
          </cell>
        </row>
        <row r="10">
          <cell r="B10">
            <v>23.195833333333329</v>
          </cell>
          <cell r="C10">
            <v>30.1</v>
          </cell>
          <cell r="D10">
            <v>19.8</v>
          </cell>
          <cell r="E10">
            <v>83.5</v>
          </cell>
          <cell r="F10">
            <v>95</v>
          </cell>
          <cell r="G10">
            <v>57</v>
          </cell>
          <cell r="H10">
            <v>19.8</v>
          </cell>
          <cell r="I10" t="str">
            <v>L</v>
          </cell>
          <cell r="J10">
            <v>42.84</v>
          </cell>
          <cell r="K10">
            <v>13</v>
          </cell>
        </row>
        <row r="11">
          <cell r="B11">
            <v>25.633333333333336</v>
          </cell>
          <cell r="C11">
            <v>33</v>
          </cell>
          <cell r="D11">
            <v>21.6</v>
          </cell>
          <cell r="E11">
            <v>75.666666666666671</v>
          </cell>
          <cell r="F11">
            <v>95</v>
          </cell>
          <cell r="G11">
            <v>45</v>
          </cell>
          <cell r="H11">
            <v>11.520000000000001</v>
          </cell>
          <cell r="I11" t="str">
            <v>NE</v>
          </cell>
          <cell r="J11">
            <v>37.080000000000005</v>
          </cell>
          <cell r="K11">
            <v>0</v>
          </cell>
        </row>
        <row r="12">
          <cell r="B12">
            <v>25.904166666666665</v>
          </cell>
          <cell r="C12">
            <v>28.8</v>
          </cell>
          <cell r="D12">
            <v>22.5</v>
          </cell>
          <cell r="E12">
            <v>76</v>
          </cell>
          <cell r="F12">
            <v>95</v>
          </cell>
          <cell r="G12">
            <v>60</v>
          </cell>
          <cell r="H12">
            <v>20.88</v>
          </cell>
          <cell r="I12" t="str">
            <v>SE</v>
          </cell>
          <cell r="J12">
            <v>39.6</v>
          </cell>
          <cell r="K12">
            <v>16.8</v>
          </cell>
        </row>
        <row r="13">
          <cell r="B13">
            <v>25.666666666666668</v>
          </cell>
          <cell r="C13">
            <v>32</v>
          </cell>
          <cell r="D13">
            <v>21.6</v>
          </cell>
          <cell r="E13">
            <v>76.75</v>
          </cell>
          <cell r="F13">
            <v>94</v>
          </cell>
          <cell r="G13">
            <v>44</v>
          </cell>
          <cell r="H13">
            <v>15.840000000000002</v>
          </cell>
          <cell r="I13" t="str">
            <v>O</v>
          </cell>
          <cell r="J13">
            <v>36.36</v>
          </cell>
          <cell r="K13">
            <v>0.2</v>
          </cell>
        </row>
        <row r="14">
          <cell r="B14">
            <v>26.895833333333339</v>
          </cell>
          <cell r="C14">
            <v>32.4</v>
          </cell>
          <cell r="D14">
            <v>22.1</v>
          </cell>
          <cell r="E14">
            <v>65.75</v>
          </cell>
          <cell r="F14">
            <v>91</v>
          </cell>
          <cell r="G14">
            <v>39</v>
          </cell>
          <cell r="H14">
            <v>16.2</v>
          </cell>
          <cell r="I14" t="str">
            <v>S</v>
          </cell>
          <cell r="J14">
            <v>39.6</v>
          </cell>
          <cell r="K14">
            <v>0</v>
          </cell>
        </row>
        <row r="15">
          <cell r="B15">
            <v>27.5625</v>
          </cell>
          <cell r="C15">
            <v>33.9</v>
          </cell>
          <cell r="D15">
            <v>22.1</v>
          </cell>
          <cell r="E15">
            <v>60.541666666666664</v>
          </cell>
          <cell r="F15">
            <v>84</v>
          </cell>
          <cell r="G15">
            <v>33</v>
          </cell>
          <cell r="H15">
            <v>18.36</v>
          </cell>
          <cell r="I15" t="str">
            <v>L</v>
          </cell>
          <cell r="J15">
            <v>28.08</v>
          </cell>
          <cell r="K15">
            <v>0</v>
          </cell>
        </row>
        <row r="16">
          <cell r="B16">
            <v>28.474999999999994</v>
          </cell>
          <cell r="C16">
            <v>35.5</v>
          </cell>
          <cell r="D16">
            <v>22.3</v>
          </cell>
          <cell r="E16">
            <v>51.875</v>
          </cell>
          <cell r="F16">
            <v>75</v>
          </cell>
          <cell r="G16">
            <v>31</v>
          </cell>
          <cell r="H16">
            <v>15.48</v>
          </cell>
          <cell r="I16" t="str">
            <v>N</v>
          </cell>
          <cell r="J16">
            <v>33.840000000000003</v>
          </cell>
          <cell r="K16">
            <v>0</v>
          </cell>
        </row>
        <row r="17">
          <cell r="B17">
            <v>27.991666666666664</v>
          </cell>
          <cell r="C17">
            <v>34.6</v>
          </cell>
          <cell r="D17">
            <v>23.3</v>
          </cell>
          <cell r="E17">
            <v>51.458333333333336</v>
          </cell>
          <cell r="F17">
            <v>81</v>
          </cell>
          <cell r="G17">
            <v>29</v>
          </cell>
          <cell r="H17">
            <v>20.88</v>
          </cell>
          <cell r="I17" t="str">
            <v>N</v>
          </cell>
          <cell r="J17">
            <v>37.080000000000005</v>
          </cell>
          <cell r="K17">
            <v>0</v>
          </cell>
        </row>
        <row r="18">
          <cell r="B18">
            <v>24.912499999999994</v>
          </cell>
          <cell r="C18">
            <v>30.2</v>
          </cell>
          <cell r="D18">
            <v>21</v>
          </cell>
          <cell r="E18">
            <v>58.416666666666664</v>
          </cell>
          <cell r="F18">
            <v>92</v>
          </cell>
          <cell r="G18">
            <v>29</v>
          </cell>
          <cell r="H18">
            <v>18.720000000000002</v>
          </cell>
          <cell r="I18" t="str">
            <v>SO</v>
          </cell>
          <cell r="J18">
            <v>37.080000000000005</v>
          </cell>
          <cell r="K18">
            <v>0.2</v>
          </cell>
        </row>
        <row r="19">
          <cell r="B19">
            <v>24.824999999999999</v>
          </cell>
          <cell r="C19">
            <v>31.3</v>
          </cell>
          <cell r="D19">
            <v>17.2</v>
          </cell>
          <cell r="E19">
            <v>39.916666666666664</v>
          </cell>
          <cell r="F19">
            <v>67</v>
          </cell>
          <cell r="G19">
            <v>21</v>
          </cell>
          <cell r="H19">
            <v>19.079999999999998</v>
          </cell>
          <cell r="I19" t="str">
            <v>SO</v>
          </cell>
          <cell r="J19">
            <v>40.680000000000007</v>
          </cell>
          <cell r="K19">
            <v>0</v>
          </cell>
        </row>
        <row r="20">
          <cell r="B20">
            <v>24.525000000000002</v>
          </cell>
          <cell r="C20">
            <v>31.3</v>
          </cell>
          <cell r="D20">
            <v>17.5</v>
          </cell>
          <cell r="E20">
            <v>49.208333333333336</v>
          </cell>
          <cell r="F20">
            <v>78</v>
          </cell>
          <cell r="G20">
            <v>27</v>
          </cell>
          <cell r="H20">
            <v>14.04</v>
          </cell>
          <cell r="I20" t="str">
            <v>O</v>
          </cell>
          <cell r="J20">
            <v>31.680000000000003</v>
          </cell>
          <cell r="K20">
            <v>0</v>
          </cell>
        </row>
        <row r="21">
          <cell r="B21">
            <v>27.020833333333339</v>
          </cell>
          <cell r="C21">
            <v>33.1</v>
          </cell>
          <cell r="D21">
            <v>21.7</v>
          </cell>
          <cell r="E21">
            <v>42.25</v>
          </cell>
          <cell r="F21">
            <v>65</v>
          </cell>
          <cell r="G21">
            <v>23</v>
          </cell>
          <cell r="H21">
            <v>14.4</v>
          </cell>
          <cell r="I21" t="str">
            <v>S</v>
          </cell>
          <cell r="J21">
            <v>33.840000000000003</v>
          </cell>
          <cell r="K21">
            <v>0</v>
          </cell>
        </row>
        <row r="22">
          <cell r="B22">
            <v>27.479166666666668</v>
          </cell>
          <cell r="C22">
            <v>33.4</v>
          </cell>
          <cell r="D22">
            <v>21.4</v>
          </cell>
          <cell r="E22">
            <v>40.833333333333336</v>
          </cell>
          <cell r="F22">
            <v>63</v>
          </cell>
          <cell r="G22">
            <v>21</v>
          </cell>
          <cell r="H22">
            <v>15.48</v>
          </cell>
          <cell r="I22" t="str">
            <v>SO</v>
          </cell>
          <cell r="J22">
            <v>36.72</v>
          </cell>
          <cell r="K22">
            <v>0</v>
          </cell>
        </row>
        <row r="23">
          <cell r="B23">
            <v>28.229166666666668</v>
          </cell>
          <cell r="C23">
            <v>35.1</v>
          </cell>
          <cell r="D23">
            <v>19.7</v>
          </cell>
          <cell r="E23">
            <v>39.958333333333336</v>
          </cell>
          <cell r="F23">
            <v>70</v>
          </cell>
          <cell r="G23">
            <v>21</v>
          </cell>
          <cell r="H23">
            <v>15.48</v>
          </cell>
          <cell r="I23" t="str">
            <v>O</v>
          </cell>
          <cell r="J23">
            <v>39.24</v>
          </cell>
          <cell r="K23">
            <v>0</v>
          </cell>
        </row>
        <row r="24">
          <cell r="B24">
            <v>29.837500000000002</v>
          </cell>
          <cell r="C24">
            <v>37</v>
          </cell>
          <cell r="D24">
            <v>23.4</v>
          </cell>
          <cell r="E24">
            <v>33.25</v>
          </cell>
          <cell r="F24">
            <v>47</v>
          </cell>
          <cell r="G24">
            <v>18</v>
          </cell>
          <cell r="H24">
            <v>12.96</v>
          </cell>
          <cell r="I24" t="str">
            <v>SE</v>
          </cell>
          <cell r="J24">
            <v>27.36</v>
          </cell>
          <cell r="K24">
            <v>0</v>
          </cell>
        </row>
        <row r="25">
          <cell r="B25">
            <v>29.562499999999996</v>
          </cell>
          <cell r="C25">
            <v>37</v>
          </cell>
          <cell r="D25">
            <v>23.2</v>
          </cell>
          <cell r="E25">
            <v>38.083333333333336</v>
          </cell>
          <cell r="F25">
            <v>62</v>
          </cell>
          <cell r="G25">
            <v>25</v>
          </cell>
          <cell r="H25">
            <v>19.079999999999998</v>
          </cell>
          <cell r="I25" t="str">
            <v>NE</v>
          </cell>
          <cell r="J25">
            <v>39.6</v>
          </cell>
          <cell r="K25">
            <v>0</v>
          </cell>
        </row>
        <row r="26">
          <cell r="B26">
            <v>27.5625</v>
          </cell>
          <cell r="C26">
            <v>36.5</v>
          </cell>
          <cell r="D26">
            <v>20.7</v>
          </cell>
          <cell r="E26">
            <v>60.833333333333336</v>
          </cell>
          <cell r="F26">
            <v>91</v>
          </cell>
          <cell r="G26">
            <v>25</v>
          </cell>
          <cell r="H26">
            <v>21.96</v>
          </cell>
          <cell r="I26" t="str">
            <v>N</v>
          </cell>
          <cell r="J26">
            <v>39.6</v>
          </cell>
          <cell r="K26">
            <v>0</v>
          </cell>
        </row>
        <row r="27">
          <cell r="B27">
            <v>29.645833333333339</v>
          </cell>
          <cell r="C27">
            <v>36.5</v>
          </cell>
          <cell r="D27">
            <v>22.3</v>
          </cell>
          <cell r="E27">
            <v>51.208333333333336</v>
          </cell>
          <cell r="F27">
            <v>82</v>
          </cell>
          <cell r="G27">
            <v>25</v>
          </cell>
          <cell r="H27">
            <v>19.440000000000001</v>
          </cell>
          <cell r="I27" t="str">
            <v>NE</v>
          </cell>
          <cell r="J27">
            <v>39.96</v>
          </cell>
          <cell r="K27">
            <v>0</v>
          </cell>
        </row>
        <row r="28">
          <cell r="B28">
            <v>27.595833333333331</v>
          </cell>
          <cell r="C28">
            <v>33.9</v>
          </cell>
          <cell r="D28">
            <v>23.5</v>
          </cell>
          <cell r="E28">
            <v>60.833333333333336</v>
          </cell>
          <cell r="F28">
            <v>76</v>
          </cell>
          <cell r="G28">
            <v>38</v>
          </cell>
          <cell r="H28">
            <v>26.28</v>
          </cell>
          <cell r="I28" t="str">
            <v>NO</v>
          </cell>
          <cell r="J28">
            <v>48.96</v>
          </cell>
          <cell r="K28">
            <v>0</v>
          </cell>
        </row>
        <row r="29">
          <cell r="B29">
            <v>25.716666666666669</v>
          </cell>
          <cell r="C29">
            <v>32.9</v>
          </cell>
          <cell r="D29">
            <v>21</v>
          </cell>
          <cell r="E29">
            <v>73.5</v>
          </cell>
          <cell r="F29">
            <v>97</v>
          </cell>
          <cell r="G29">
            <v>44</v>
          </cell>
          <cell r="H29">
            <v>17.28</v>
          </cell>
          <cell r="I29" t="str">
            <v>S</v>
          </cell>
          <cell r="J29">
            <v>41.04</v>
          </cell>
          <cell r="K29">
            <v>51</v>
          </cell>
        </row>
        <row r="30">
          <cell r="B30">
            <v>25.579166666666666</v>
          </cell>
          <cell r="C30">
            <v>31.6</v>
          </cell>
          <cell r="D30">
            <v>22</v>
          </cell>
          <cell r="E30">
            <v>76.5</v>
          </cell>
          <cell r="F30">
            <v>96</v>
          </cell>
          <cell r="G30">
            <v>50</v>
          </cell>
          <cell r="H30">
            <v>19.440000000000001</v>
          </cell>
          <cell r="I30" t="str">
            <v>L</v>
          </cell>
          <cell r="J30">
            <v>38.519999999999996</v>
          </cell>
          <cell r="K30">
            <v>9.1999999999999993</v>
          </cell>
        </row>
        <row r="31">
          <cell r="B31">
            <v>27.641666666666666</v>
          </cell>
          <cell r="C31">
            <v>34</v>
          </cell>
          <cell r="D31">
            <v>22.9</v>
          </cell>
          <cell r="E31">
            <v>62.541666666666664</v>
          </cell>
          <cell r="F31">
            <v>83</v>
          </cell>
          <cell r="G31">
            <v>39</v>
          </cell>
          <cell r="H31">
            <v>15.120000000000001</v>
          </cell>
          <cell r="I31" t="str">
            <v>SE</v>
          </cell>
          <cell r="J31">
            <v>24.12</v>
          </cell>
          <cell r="K31">
            <v>0</v>
          </cell>
        </row>
        <row r="32">
          <cell r="B32">
            <v>29.783333333333335</v>
          </cell>
          <cell r="C32">
            <v>35.700000000000003</v>
          </cell>
          <cell r="D32">
            <v>24.9</v>
          </cell>
          <cell r="E32">
            <v>53.875</v>
          </cell>
          <cell r="F32">
            <v>76</v>
          </cell>
          <cell r="G32">
            <v>32</v>
          </cell>
          <cell r="H32">
            <v>11.520000000000001</v>
          </cell>
          <cell r="I32" t="str">
            <v>SE</v>
          </cell>
          <cell r="J32">
            <v>32.04</v>
          </cell>
          <cell r="K32">
            <v>0</v>
          </cell>
        </row>
        <row r="33">
          <cell r="B33">
            <v>26.895833333333332</v>
          </cell>
          <cell r="C33">
            <v>34.1</v>
          </cell>
          <cell r="D33">
            <v>22.1</v>
          </cell>
          <cell r="E33">
            <v>70.833333333333329</v>
          </cell>
          <cell r="F33">
            <v>94</v>
          </cell>
          <cell r="G33">
            <v>45</v>
          </cell>
          <cell r="H33">
            <v>18</v>
          </cell>
          <cell r="I33" t="str">
            <v>O</v>
          </cell>
          <cell r="J33">
            <v>40.680000000000007</v>
          </cell>
          <cell r="K33">
            <v>12.600000000000001</v>
          </cell>
        </row>
        <row r="34">
          <cell r="B34">
            <v>24.633333333333329</v>
          </cell>
          <cell r="C34">
            <v>30.1</v>
          </cell>
          <cell r="D34">
            <v>21.3</v>
          </cell>
          <cell r="E34">
            <v>83.708333333333329</v>
          </cell>
          <cell r="F34">
            <v>95</v>
          </cell>
          <cell r="G34">
            <v>62</v>
          </cell>
          <cell r="H34">
            <v>18.36</v>
          </cell>
          <cell r="I34" t="str">
            <v>NO</v>
          </cell>
          <cell r="J34">
            <v>37.800000000000004</v>
          </cell>
          <cell r="K34">
            <v>1</v>
          </cell>
        </row>
        <row r="35">
          <cell r="B35">
            <v>23.658333333333331</v>
          </cell>
          <cell r="C35">
            <v>27.8</v>
          </cell>
          <cell r="D35">
            <v>21.9</v>
          </cell>
          <cell r="E35">
            <v>87</v>
          </cell>
          <cell r="F35">
            <v>94</v>
          </cell>
          <cell r="G35">
            <v>65</v>
          </cell>
          <cell r="H35">
            <v>17.28</v>
          </cell>
          <cell r="I35" t="str">
            <v>O</v>
          </cell>
          <cell r="J35">
            <v>32.76</v>
          </cell>
          <cell r="K35">
            <v>6.6</v>
          </cell>
        </row>
        <row r="36">
          <cell r="I36" t="str">
            <v>L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27</v>
          </cell>
          <cell r="C5">
            <v>33</v>
          </cell>
          <cell r="D5">
            <v>21.5</v>
          </cell>
          <cell r="E5">
            <v>59.708333333333336</v>
          </cell>
          <cell r="F5">
            <v>81</v>
          </cell>
          <cell r="G5">
            <v>36</v>
          </cell>
          <cell r="H5">
            <v>13.32</v>
          </cell>
          <cell r="I5" t="str">
            <v>SO</v>
          </cell>
          <cell r="J5">
            <v>27.720000000000002</v>
          </cell>
          <cell r="K5">
            <v>0</v>
          </cell>
        </row>
        <row r="6">
          <cell r="B6">
            <v>25.758333333333329</v>
          </cell>
          <cell r="C6">
            <v>34.200000000000003</v>
          </cell>
          <cell r="D6">
            <v>17.2</v>
          </cell>
          <cell r="E6">
            <v>45.708333333333336</v>
          </cell>
          <cell r="F6">
            <v>88</v>
          </cell>
          <cell r="G6">
            <v>13</v>
          </cell>
          <cell r="H6">
            <v>8.64</v>
          </cell>
          <cell r="I6" t="str">
            <v>S</v>
          </cell>
          <cell r="J6">
            <v>23.040000000000003</v>
          </cell>
          <cell r="K6">
            <v>0</v>
          </cell>
        </row>
        <row r="7">
          <cell r="B7">
            <v>26.712499999999995</v>
          </cell>
          <cell r="C7">
            <v>35.799999999999997</v>
          </cell>
          <cell r="D7">
            <v>16.2</v>
          </cell>
          <cell r="E7">
            <v>43.208333333333336</v>
          </cell>
          <cell r="F7">
            <v>85</v>
          </cell>
          <cell r="G7">
            <v>24</v>
          </cell>
          <cell r="H7">
            <v>11.16</v>
          </cell>
          <cell r="I7" t="str">
            <v>SE</v>
          </cell>
          <cell r="J7">
            <v>24.48</v>
          </cell>
          <cell r="K7">
            <v>0</v>
          </cell>
        </row>
        <row r="8">
          <cell r="B8">
            <v>28.604166666666668</v>
          </cell>
          <cell r="C8">
            <v>34.5</v>
          </cell>
          <cell r="D8">
            <v>21.5</v>
          </cell>
          <cell r="E8">
            <v>45.5</v>
          </cell>
          <cell r="F8">
            <v>71</v>
          </cell>
          <cell r="G8">
            <v>29</v>
          </cell>
          <cell r="H8">
            <v>15.120000000000001</v>
          </cell>
          <cell r="I8" t="str">
            <v>SE</v>
          </cell>
          <cell r="J8">
            <v>27</v>
          </cell>
          <cell r="K8">
            <v>0</v>
          </cell>
        </row>
        <row r="9">
          <cell r="B9">
            <v>26.020833333333332</v>
          </cell>
          <cell r="C9">
            <v>33.700000000000003</v>
          </cell>
          <cell r="D9">
            <v>21.3</v>
          </cell>
          <cell r="E9">
            <v>65.458333333333329</v>
          </cell>
          <cell r="F9">
            <v>92</v>
          </cell>
          <cell r="G9">
            <v>34</v>
          </cell>
          <cell r="H9">
            <v>21.240000000000002</v>
          </cell>
          <cell r="I9" t="str">
            <v>S</v>
          </cell>
          <cell r="J9">
            <v>50.4</v>
          </cell>
          <cell r="K9">
            <v>3.4000000000000004</v>
          </cell>
        </row>
        <row r="10">
          <cell r="B10">
            <v>24.108333333333338</v>
          </cell>
          <cell r="C10">
            <v>29.8</v>
          </cell>
          <cell r="D10">
            <v>20.8</v>
          </cell>
          <cell r="E10">
            <v>80.666666666666671</v>
          </cell>
          <cell r="F10">
            <v>95</v>
          </cell>
          <cell r="G10">
            <v>60</v>
          </cell>
          <cell r="H10">
            <v>14.4</v>
          </cell>
          <cell r="I10" t="str">
            <v>NE</v>
          </cell>
          <cell r="J10">
            <v>29.16</v>
          </cell>
          <cell r="K10">
            <v>5.6000000000000005</v>
          </cell>
        </row>
        <row r="11">
          <cell r="B11">
            <v>27.029166666666669</v>
          </cell>
          <cell r="C11">
            <v>34.4</v>
          </cell>
          <cell r="D11">
            <v>20.8</v>
          </cell>
          <cell r="E11">
            <v>69.041666666666671</v>
          </cell>
          <cell r="F11">
            <v>96</v>
          </cell>
          <cell r="G11">
            <v>36</v>
          </cell>
          <cell r="H11">
            <v>10.44</v>
          </cell>
          <cell r="I11" t="str">
            <v>N</v>
          </cell>
          <cell r="J11">
            <v>24.840000000000003</v>
          </cell>
          <cell r="K11">
            <v>0</v>
          </cell>
        </row>
        <row r="12">
          <cell r="B12">
            <v>27.804166666666664</v>
          </cell>
          <cell r="C12">
            <v>33.4</v>
          </cell>
          <cell r="D12">
            <v>23.7</v>
          </cell>
          <cell r="E12">
            <v>67.833333333333329</v>
          </cell>
          <cell r="F12">
            <v>87</v>
          </cell>
          <cell r="G12">
            <v>46</v>
          </cell>
          <cell r="H12">
            <v>14.04</v>
          </cell>
          <cell r="I12" t="str">
            <v>SE</v>
          </cell>
          <cell r="J12">
            <v>38.159999999999997</v>
          </cell>
          <cell r="K12">
            <v>0</v>
          </cell>
        </row>
        <row r="13">
          <cell r="B13">
            <v>25.741666666666671</v>
          </cell>
          <cell r="C13">
            <v>33.299999999999997</v>
          </cell>
          <cell r="D13">
            <v>21.8</v>
          </cell>
          <cell r="E13">
            <v>75.833333333333329</v>
          </cell>
          <cell r="F13">
            <v>94</v>
          </cell>
          <cell r="G13">
            <v>40</v>
          </cell>
          <cell r="H13">
            <v>16.2</v>
          </cell>
          <cell r="I13" t="str">
            <v>NO</v>
          </cell>
          <cell r="J13">
            <v>32.04</v>
          </cell>
          <cell r="K13">
            <v>0.6</v>
          </cell>
        </row>
        <row r="14">
          <cell r="B14">
            <v>28.787499999999994</v>
          </cell>
          <cell r="C14">
            <v>36.299999999999997</v>
          </cell>
          <cell r="D14">
            <v>22.6</v>
          </cell>
          <cell r="E14">
            <v>61.166666666666664</v>
          </cell>
          <cell r="F14">
            <v>91</v>
          </cell>
          <cell r="G14">
            <v>25</v>
          </cell>
          <cell r="H14">
            <v>7.9200000000000008</v>
          </cell>
          <cell r="I14" t="str">
            <v>S</v>
          </cell>
          <cell r="J14">
            <v>24.840000000000003</v>
          </cell>
          <cell r="K14">
            <v>0</v>
          </cell>
        </row>
        <row r="15">
          <cell r="B15">
            <v>28.700000000000003</v>
          </cell>
          <cell r="C15">
            <v>35.9</v>
          </cell>
          <cell r="D15">
            <v>21.5</v>
          </cell>
          <cell r="E15">
            <v>57.458333333333336</v>
          </cell>
          <cell r="F15">
            <v>87</v>
          </cell>
          <cell r="G15">
            <v>31</v>
          </cell>
          <cell r="H15">
            <v>12.6</v>
          </cell>
          <cell r="I15" t="str">
            <v>S</v>
          </cell>
          <cell r="J15">
            <v>29.16</v>
          </cell>
          <cell r="K15">
            <v>0</v>
          </cell>
        </row>
        <row r="16">
          <cell r="B16">
            <v>27.595833333333328</v>
          </cell>
          <cell r="C16">
            <v>33.9</v>
          </cell>
          <cell r="D16">
            <v>23.1</v>
          </cell>
          <cell r="E16">
            <v>66.916666666666671</v>
          </cell>
          <cell r="F16">
            <v>88</v>
          </cell>
          <cell r="G16">
            <v>44</v>
          </cell>
          <cell r="H16">
            <v>12.6</v>
          </cell>
          <cell r="I16" t="str">
            <v>N</v>
          </cell>
          <cell r="J16">
            <v>34.56</v>
          </cell>
          <cell r="K16">
            <v>0</v>
          </cell>
        </row>
        <row r="17">
          <cell r="B17">
            <v>26.920833333333334</v>
          </cell>
          <cell r="C17">
            <v>35.799999999999997</v>
          </cell>
          <cell r="D17">
            <v>21.5</v>
          </cell>
          <cell r="E17">
            <v>70.083333333333329</v>
          </cell>
          <cell r="F17">
            <v>92</v>
          </cell>
          <cell r="G17">
            <v>34</v>
          </cell>
          <cell r="H17">
            <v>14.04</v>
          </cell>
          <cell r="I17" t="str">
            <v>N</v>
          </cell>
          <cell r="J17">
            <v>31.680000000000003</v>
          </cell>
          <cell r="K17">
            <v>0.6</v>
          </cell>
        </row>
        <row r="18">
          <cell r="B18">
            <v>25.799999999999997</v>
          </cell>
          <cell r="C18">
            <v>32.1</v>
          </cell>
          <cell r="D18">
            <v>21</v>
          </cell>
          <cell r="E18">
            <v>58.5</v>
          </cell>
          <cell r="F18">
            <v>94</v>
          </cell>
          <cell r="G18">
            <v>20</v>
          </cell>
          <cell r="H18">
            <v>11.879999999999999</v>
          </cell>
          <cell r="I18" t="str">
            <v>SO</v>
          </cell>
          <cell r="J18">
            <v>32.76</v>
          </cell>
          <cell r="K18">
            <v>10.4</v>
          </cell>
        </row>
        <row r="19">
          <cell r="B19">
            <v>24.033333333333331</v>
          </cell>
          <cell r="C19">
            <v>33.1</v>
          </cell>
          <cell r="D19">
            <v>13.7</v>
          </cell>
          <cell r="E19">
            <v>49.708333333333336</v>
          </cell>
          <cell r="F19">
            <v>91</v>
          </cell>
          <cell r="G19">
            <v>19</v>
          </cell>
          <cell r="H19">
            <v>14.04</v>
          </cell>
          <cell r="I19" t="str">
            <v>SO</v>
          </cell>
          <cell r="J19">
            <v>35.64</v>
          </cell>
          <cell r="K19">
            <v>0</v>
          </cell>
        </row>
        <row r="20">
          <cell r="B20">
            <v>24.858333333333331</v>
          </cell>
          <cell r="C20">
            <v>34.799999999999997</v>
          </cell>
          <cell r="D20">
            <v>14.6</v>
          </cell>
          <cell r="E20">
            <v>50.166666666666664</v>
          </cell>
          <cell r="F20">
            <v>93</v>
          </cell>
          <cell r="G20">
            <v>20</v>
          </cell>
          <cell r="H20">
            <v>12.96</v>
          </cell>
          <cell r="I20" t="str">
            <v>S</v>
          </cell>
          <cell r="J20">
            <v>30.6</v>
          </cell>
          <cell r="K20">
            <v>0</v>
          </cell>
        </row>
        <row r="21">
          <cell r="B21">
            <v>25.704166666666669</v>
          </cell>
          <cell r="C21">
            <v>34.799999999999997</v>
          </cell>
          <cell r="D21">
            <v>16.7</v>
          </cell>
          <cell r="E21">
            <v>51.541666666666664</v>
          </cell>
          <cell r="F21">
            <v>88</v>
          </cell>
          <cell r="G21">
            <v>19</v>
          </cell>
          <cell r="H21">
            <v>13.68</v>
          </cell>
          <cell r="I21" t="str">
            <v>SE</v>
          </cell>
          <cell r="J21">
            <v>37.440000000000005</v>
          </cell>
          <cell r="K21">
            <v>0</v>
          </cell>
        </row>
        <row r="22">
          <cell r="B22">
            <v>27.212500000000002</v>
          </cell>
          <cell r="C22">
            <v>35.4</v>
          </cell>
          <cell r="D22">
            <v>18.899999999999999</v>
          </cell>
          <cell r="E22">
            <v>51</v>
          </cell>
          <cell r="F22">
            <v>88</v>
          </cell>
          <cell r="G22">
            <v>23</v>
          </cell>
          <cell r="H22">
            <v>13.68</v>
          </cell>
          <cell r="I22" t="str">
            <v>S</v>
          </cell>
          <cell r="J22">
            <v>24.48</v>
          </cell>
          <cell r="K22">
            <v>0</v>
          </cell>
        </row>
        <row r="23">
          <cell r="B23">
            <v>27.741666666666664</v>
          </cell>
          <cell r="C23">
            <v>36.799999999999997</v>
          </cell>
          <cell r="D23">
            <v>18.399999999999999</v>
          </cell>
          <cell r="E23">
            <v>51.083333333333336</v>
          </cell>
          <cell r="F23">
            <v>88</v>
          </cell>
          <cell r="G23">
            <v>20</v>
          </cell>
          <cell r="H23">
            <v>9.7200000000000006</v>
          </cell>
          <cell r="I23" t="str">
            <v>SE</v>
          </cell>
          <cell r="J23">
            <v>24.840000000000003</v>
          </cell>
          <cell r="K23">
            <v>0</v>
          </cell>
        </row>
        <row r="24">
          <cell r="B24">
            <v>29.262499999999999</v>
          </cell>
          <cell r="C24">
            <v>36.6</v>
          </cell>
          <cell r="D24">
            <v>21.3</v>
          </cell>
          <cell r="E24">
            <v>50.375</v>
          </cell>
          <cell r="F24">
            <v>80</v>
          </cell>
          <cell r="G24">
            <v>28</v>
          </cell>
          <cell r="H24">
            <v>17.28</v>
          </cell>
          <cell r="I24" t="str">
            <v>S</v>
          </cell>
          <cell r="J24">
            <v>30.96</v>
          </cell>
          <cell r="K24">
            <v>0</v>
          </cell>
        </row>
        <row r="25">
          <cell r="B25">
            <v>27.920833333333331</v>
          </cell>
          <cell r="C25">
            <v>36.799999999999997</v>
          </cell>
          <cell r="D25">
            <v>23</v>
          </cell>
          <cell r="E25">
            <v>62.916666666666664</v>
          </cell>
          <cell r="F25">
            <v>83</v>
          </cell>
          <cell r="G25">
            <v>32</v>
          </cell>
          <cell r="H25">
            <v>12.24</v>
          </cell>
          <cell r="I25" t="str">
            <v>SE</v>
          </cell>
          <cell r="J25">
            <v>76.680000000000007</v>
          </cell>
          <cell r="K25">
            <v>4.4000000000000004</v>
          </cell>
        </row>
        <row r="26">
          <cell r="B26">
            <v>27.304166666666664</v>
          </cell>
          <cell r="C26">
            <v>34.6</v>
          </cell>
          <cell r="D26">
            <v>20.9</v>
          </cell>
          <cell r="E26">
            <v>66.375</v>
          </cell>
          <cell r="F26">
            <v>92</v>
          </cell>
          <cell r="G26">
            <v>36</v>
          </cell>
          <cell r="H26">
            <v>18.720000000000002</v>
          </cell>
          <cell r="I26" t="str">
            <v>N</v>
          </cell>
          <cell r="J26">
            <v>34.92</v>
          </cell>
          <cell r="K26">
            <v>0</v>
          </cell>
        </row>
        <row r="27">
          <cell r="B27">
            <v>29.983333333333334</v>
          </cell>
          <cell r="C27">
            <v>36.700000000000003</v>
          </cell>
          <cell r="D27">
            <v>23.8</v>
          </cell>
          <cell r="E27">
            <v>57.291666666666664</v>
          </cell>
          <cell r="F27">
            <v>82</v>
          </cell>
          <cell r="G27">
            <v>32</v>
          </cell>
          <cell r="H27">
            <v>16.2</v>
          </cell>
          <cell r="I27" t="str">
            <v>N</v>
          </cell>
          <cell r="J27">
            <v>31.680000000000003</v>
          </cell>
          <cell r="K27">
            <v>0</v>
          </cell>
        </row>
        <row r="28">
          <cell r="B28">
            <v>27.820833333333329</v>
          </cell>
          <cell r="C28">
            <v>35.200000000000003</v>
          </cell>
          <cell r="D28">
            <v>23.4</v>
          </cell>
          <cell r="E28">
            <v>67.708333333333329</v>
          </cell>
          <cell r="F28">
            <v>89</v>
          </cell>
          <cell r="G28">
            <v>38</v>
          </cell>
          <cell r="H28">
            <v>16.920000000000002</v>
          </cell>
          <cell r="I28" t="str">
            <v>N</v>
          </cell>
          <cell r="J28">
            <v>42.480000000000004</v>
          </cell>
          <cell r="K28">
            <v>1.2</v>
          </cell>
        </row>
        <row r="29">
          <cell r="B29">
            <v>26.579166666666669</v>
          </cell>
          <cell r="C29">
            <v>33</v>
          </cell>
          <cell r="D29">
            <v>22.5</v>
          </cell>
          <cell r="E29">
            <v>70.083333333333329</v>
          </cell>
          <cell r="F29">
            <v>88</v>
          </cell>
          <cell r="G29">
            <v>45</v>
          </cell>
          <cell r="H29">
            <v>17.28</v>
          </cell>
          <cell r="I29" t="str">
            <v>SO</v>
          </cell>
          <cell r="J29">
            <v>32.04</v>
          </cell>
          <cell r="K29">
            <v>0</v>
          </cell>
        </row>
        <row r="30">
          <cell r="B30">
            <v>27.974999999999998</v>
          </cell>
          <cell r="C30">
            <v>35.5</v>
          </cell>
          <cell r="D30">
            <v>22</v>
          </cell>
          <cell r="E30">
            <v>64.166666666666671</v>
          </cell>
          <cell r="F30">
            <v>89</v>
          </cell>
          <cell r="G30">
            <v>34</v>
          </cell>
          <cell r="H30">
            <v>12.24</v>
          </cell>
          <cell r="I30" t="str">
            <v>S</v>
          </cell>
          <cell r="J30">
            <v>25.2</v>
          </cell>
          <cell r="K30">
            <v>0</v>
          </cell>
        </row>
        <row r="31">
          <cell r="B31">
            <v>30.066666666666666</v>
          </cell>
          <cell r="C31">
            <v>38.4</v>
          </cell>
          <cell r="D31">
            <v>23.4</v>
          </cell>
          <cell r="E31">
            <v>58.458333333333336</v>
          </cell>
          <cell r="F31">
            <v>90</v>
          </cell>
          <cell r="G31">
            <v>28</v>
          </cell>
          <cell r="H31">
            <v>13.68</v>
          </cell>
          <cell r="I31" t="str">
            <v>SE</v>
          </cell>
          <cell r="J31">
            <v>26.28</v>
          </cell>
          <cell r="K31">
            <v>0</v>
          </cell>
        </row>
        <row r="32">
          <cell r="B32">
            <v>29.220833333333335</v>
          </cell>
          <cell r="C32">
            <v>36.700000000000003</v>
          </cell>
          <cell r="D32">
            <v>23.4</v>
          </cell>
          <cell r="E32">
            <v>64.541666666666671</v>
          </cell>
          <cell r="F32">
            <v>92</v>
          </cell>
          <cell r="G32">
            <v>34</v>
          </cell>
          <cell r="H32">
            <v>17.28</v>
          </cell>
          <cell r="I32" t="str">
            <v>N</v>
          </cell>
          <cell r="J32">
            <v>36</v>
          </cell>
          <cell r="K32">
            <v>0</v>
          </cell>
        </row>
        <row r="33">
          <cell r="B33">
            <v>26.570833333333336</v>
          </cell>
          <cell r="C33">
            <v>34.1</v>
          </cell>
          <cell r="D33">
            <v>22.4</v>
          </cell>
          <cell r="E33">
            <v>77.208333333333329</v>
          </cell>
          <cell r="F33">
            <v>96</v>
          </cell>
          <cell r="G33">
            <v>47</v>
          </cell>
          <cell r="H33">
            <v>12.24</v>
          </cell>
          <cell r="I33" t="str">
            <v>N</v>
          </cell>
          <cell r="J33">
            <v>44.28</v>
          </cell>
          <cell r="K33">
            <v>19.400000000000002</v>
          </cell>
        </row>
        <row r="34">
          <cell r="B34">
            <v>25</v>
          </cell>
          <cell r="C34">
            <v>31</v>
          </cell>
          <cell r="D34">
            <v>22.1</v>
          </cell>
          <cell r="E34">
            <v>83.791666666666671</v>
          </cell>
          <cell r="F34">
            <v>96</v>
          </cell>
          <cell r="G34">
            <v>60</v>
          </cell>
          <cell r="H34">
            <v>13.68</v>
          </cell>
          <cell r="I34" t="str">
            <v>N</v>
          </cell>
          <cell r="J34">
            <v>37.080000000000005</v>
          </cell>
          <cell r="K34">
            <v>2.4</v>
          </cell>
        </row>
        <row r="35">
          <cell r="B35">
            <v>24.733333333333331</v>
          </cell>
          <cell r="C35">
            <v>27.2</v>
          </cell>
          <cell r="D35">
            <v>23</v>
          </cell>
          <cell r="E35">
            <v>84.125</v>
          </cell>
          <cell r="F35">
            <v>91</v>
          </cell>
          <cell r="G35">
            <v>69</v>
          </cell>
          <cell r="H35">
            <v>10.44</v>
          </cell>
          <cell r="I35" t="str">
            <v>N</v>
          </cell>
          <cell r="J35">
            <v>19.8</v>
          </cell>
          <cell r="K35">
            <v>0.4</v>
          </cell>
        </row>
        <row r="36">
          <cell r="I36" t="str">
            <v>N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24.345833333333328</v>
          </cell>
          <cell r="C5">
            <v>30.8</v>
          </cell>
          <cell r="D5">
            <v>19.100000000000001</v>
          </cell>
          <cell r="E5">
            <v>64.5</v>
          </cell>
          <cell r="F5">
            <v>90</v>
          </cell>
          <cell r="G5">
            <v>25</v>
          </cell>
          <cell r="H5">
            <v>11.879999999999999</v>
          </cell>
          <cell r="I5" t="str">
            <v>SO</v>
          </cell>
          <cell r="J5">
            <v>29.880000000000003</v>
          </cell>
          <cell r="K5">
            <v>0</v>
          </cell>
        </row>
        <row r="6">
          <cell r="B6">
            <v>22.904166666666669</v>
          </cell>
          <cell r="C6">
            <v>31.2</v>
          </cell>
          <cell r="D6">
            <v>14.2</v>
          </cell>
          <cell r="E6">
            <v>44.291666666666664</v>
          </cell>
          <cell r="F6">
            <v>77</v>
          </cell>
          <cell r="G6">
            <v>17</v>
          </cell>
          <cell r="H6">
            <v>9.3600000000000012</v>
          </cell>
          <cell r="I6" t="str">
            <v>S</v>
          </cell>
          <cell r="J6">
            <v>22.68</v>
          </cell>
          <cell r="K6">
            <v>0</v>
          </cell>
        </row>
        <row r="7">
          <cell r="B7">
            <v>23.520833333333332</v>
          </cell>
          <cell r="C7">
            <v>32.6</v>
          </cell>
          <cell r="D7">
            <v>14.6</v>
          </cell>
          <cell r="E7">
            <v>50.125</v>
          </cell>
          <cell r="F7">
            <v>75</v>
          </cell>
          <cell r="G7">
            <v>27</v>
          </cell>
          <cell r="H7">
            <v>16.920000000000002</v>
          </cell>
          <cell r="I7" t="str">
            <v>NE</v>
          </cell>
          <cell r="J7">
            <v>36.72</v>
          </cell>
          <cell r="K7">
            <v>0</v>
          </cell>
        </row>
        <row r="8">
          <cell r="B8">
            <v>25.675000000000011</v>
          </cell>
          <cell r="C8">
            <v>33.200000000000003</v>
          </cell>
          <cell r="D8">
            <v>20.7</v>
          </cell>
          <cell r="E8">
            <v>50.416666666666664</v>
          </cell>
          <cell r="F8">
            <v>68</v>
          </cell>
          <cell r="G8">
            <v>31</v>
          </cell>
          <cell r="H8">
            <v>15.840000000000002</v>
          </cell>
          <cell r="I8" t="str">
            <v>L</v>
          </cell>
          <cell r="J8">
            <v>30.96</v>
          </cell>
          <cell r="K8">
            <v>0</v>
          </cell>
        </row>
        <row r="9">
          <cell r="B9">
            <v>25.962500000000006</v>
          </cell>
          <cell r="C9">
            <v>31.6</v>
          </cell>
          <cell r="D9">
            <v>22.1</v>
          </cell>
          <cell r="E9">
            <v>53.791666666666664</v>
          </cell>
          <cell r="F9">
            <v>67</v>
          </cell>
          <cell r="G9">
            <v>41</v>
          </cell>
          <cell r="H9">
            <v>16.920000000000002</v>
          </cell>
          <cell r="I9" t="str">
            <v>L</v>
          </cell>
          <cell r="J9">
            <v>34.92</v>
          </cell>
          <cell r="K9">
            <v>0</v>
          </cell>
        </row>
        <row r="10">
          <cell r="B10">
            <v>23.845833333333331</v>
          </cell>
          <cell r="C10">
            <v>29.5</v>
          </cell>
          <cell r="D10">
            <v>19.3</v>
          </cell>
          <cell r="E10">
            <v>79.25</v>
          </cell>
          <cell r="F10">
            <v>94</v>
          </cell>
          <cell r="G10">
            <v>57</v>
          </cell>
          <cell r="H10">
            <v>19.8</v>
          </cell>
          <cell r="I10" t="str">
            <v>NE</v>
          </cell>
          <cell r="J10">
            <v>45.36</v>
          </cell>
          <cell r="K10">
            <v>10.8</v>
          </cell>
        </row>
        <row r="11">
          <cell r="B11">
            <v>26.291666666666668</v>
          </cell>
          <cell r="C11">
            <v>33</v>
          </cell>
          <cell r="D11">
            <v>21</v>
          </cell>
          <cell r="E11">
            <v>70.708333333333329</v>
          </cell>
          <cell r="F11">
            <v>94</v>
          </cell>
          <cell r="G11">
            <v>39</v>
          </cell>
          <cell r="H11">
            <v>14.04</v>
          </cell>
          <cell r="I11" t="str">
            <v>NE</v>
          </cell>
          <cell r="J11">
            <v>27.720000000000002</v>
          </cell>
          <cell r="K11">
            <v>0</v>
          </cell>
        </row>
        <row r="12">
          <cell r="B12">
            <v>26.182608695652171</v>
          </cell>
          <cell r="C12">
            <v>32.700000000000003</v>
          </cell>
          <cell r="D12">
            <v>22.1</v>
          </cell>
          <cell r="E12">
            <v>73.739130434782609</v>
          </cell>
          <cell r="F12">
            <v>92</v>
          </cell>
          <cell r="G12">
            <v>45</v>
          </cell>
          <cell r="H12">
            <v>12.96</v>
          </cell>
          <cell r="I12" t="str">
            <v>NE</v>
          </cell>
          <cell r="J12">
            <v>32.04</v>
          </cell>
          <cell r="K12">
            <v>5.6</v>
          </cell>
        </row>
        <row r="13">
          <cell r="B13">
            <v>24.645833333333332</v>
          </cell>
          <cell r="C13">
            <v>32.1</v>
          </cell>
          <cell r="D13">
            <v>20</v>
          </cell>
          <cell r="E13">
            <v>79</v>
          </cell>
          <cell r="F13">
            <v>96</v>
          </cell>
          <cell r="G13">
            <v>46</v>
          </cell>
          <cell r="H13">
            <v>8.2799999999999994</v>
          </cell>
          <cell r="I13" t="str">
            <v>NO</v>
          </cell>
          <cell r="J13">
            <v>28.44</v>
          </cell>
          <cell r="K13">
            <v>0.60000000000000009</v>
          </cell>
        </row>
        <row r="14">
          <cell r="B14">
            <v>27.029166666666669</v>
          </cell>
          <cell r="C14">
            <v>33.6</v>
          </cell>
          <cell r="D14">
            <v>21</v>
          </cell>
          <cell r="E14">
            <v>65.5</v>
          </cell>
          <cell r="F14">
            <v>95</v>
          </cell>
          <cell r="G14">
            <v>29</v>
          </cell>
          <cell r="H14">
            <v>9.3600000000000012</v>
          </cell>
          <cell r="I14" t="str">
            <v>S</v>
          </cell>
          <cell r="J14">
            <v>24.840000000000003</v>
          </cell>
          <cell r="K14">
            <v>0.2</v>
          </cell>
        </row>
        <row r="15">
          <cell r="B15">
            <v>27.391666666666669</v>
          </cell>
          <cell r="C15">
            <v>34.200000000000003</v>
          </cell>
          <cell r="D15">
            <v>20.8</v>
          </cell>
          <cell r="E15">
            <v>58.333333333333336</v>
          </cell>
          <cell r="F15">
            <v>86</v>
          </cell>
          <cell r="G15">
            <v>29</v>
          </cell>
          <cell r="H15">
            <v>11.16</v>
          </cell>
          <cell r="I15" t="str">
            <v>L</v>
          </cell>
          <cell r="J15">
            <v>28.44</v>
          </cell>
          <cell r="K15">
            <v>0</v>
          </cell>
        </row>
        <row r="16">
          <cell r="B16">
            <v>28.474999999999994</v>
          </cell>
          <cell r="C16">
            <v>35.5</v>
          </cell>
          <cell r="D16">
            <v>22.3</v>
          </cell>
          <cell r="E16">
            <v>51.875</v>
          </cell>
          <cell r="F16">
            <v>75</v>
          </cell>
          <cell r="G16">
            <v>31</v>
          </cell>
          <cell r="H16">
            <v>15.48</v>
          </cell>
          <cell r="I16" t="str">
            <v>N</v>
          </cell>
          <cell r="J16">
            <v>33.840000000000003</v>
          </cell>
          <cell r="K16">
            <v>0</v>
          </cell>
        </row>
        <row r="17">
          <cell r="B17">
            <v>25.508333333333329</v>
          </cell>
          <cell r="C17">
            <v>34.4</v>
          </cell>
          <cell r="D17">
            <v>20.2</v>
          </cell>
          <cell r="E17">
            <v>69.5</v>
          </cell>
          <cell r="F17">
            <v>95</v>
          </cell>
          <cell r="G17">
            <v>34</v>
          </cell>
          <cell r="H17">
            <v>12.6</v>
          </cell>
          <cell r="I17" t="str">
            <v>SE</v>
          </cell>
          <cell r="J17">
            <v>44.28</v>
          </cell>
          <cell r="K17">
            <v>29.6</v>
          </cell>
        </row>
        <row r="18">
          <cell r="B18">
            <v>23.649999999999995</v>
          </cell>
          <cell r="C18">
            <v>29.8</v>
          </cell>
          <cell r="D18">
            <v>19.2</v>
          </cell>
          <cell r="E18">
            <v>58.875</v>
          </cell>
          <cell r="F18">
            <v>96</v>
          </cell>
          <cell r="G18">
            <v>24</v>
          </cell>
          <cell r="H18">
            <v>15.120000000000001</v>
          </cell>
          <cell r="I18" t="str">
            <v>SO</v>
          </cell>
          <cell r="J18">
            <v>36</v>
          </cell>
          <cell r="K18">
            <v>0.2</v>
          </cell>
        </row>
        <row r="19">
          <cell r="B19">
            <v>22.691666666666663</v>
          </cell>
          <cell r="C19">
            <v>30.8</v>
          </cell>
          <cell r="D19">
            <v>15.2</v>
          </cell>
          <cell r="E19">
            <v>53.583333333333336</v>
          </cell>
          <cell r="F19">
            <v>83</v>
          </cell>
          <cell r="G19">
            <v>23</v>
          </cell>
          <cell r="H19">
            <v>14.4</v>
          </cell>
          <cell r="I19" t="str">
            <v>O</v>
          </cell>
          <cell r="J19">
            <v>35.64</v>
          </cell>
          <cell r="K19">
            <v>0</v>
          </cell>
        </row>
        <row r="20">
          <cell r="B20">
            <v>23.083333333333332</v>
          </cell>
          <cell r="C20">
            <v>30.4</v>
          </cell>
          <cell r="D20">
            <v>15.4</v>
          </cell>
          <cell r="E20">
            <v>57.458333333333336</v>
          </cell>
          <cell r="F20">
            <v>89</v>
          </cell>
          <cell r="G20">
            <v>30</v>
          </cell>
          <cell r="H20">
            <v>7.9200000000000008</v>
          </cell>
          <cell r="I20" t="str">
            <v>O</v>
          </cell>
          <cell r="J20">
            <v>26.28</v>
          </cell>
          <cell r="K20">
            <v>0</v>
          </cell>
        </row>
        <row r="21">
          <cell r="B21">
            <v>24.666666666666668</v>
          </cell>
          <cell r="C21">
            <v>31.2</v>
          </cell>
          <cell r="D21">
            <v>16.899999999999999</v>
          </cell>
          <cell r="E21">
            <v>56.25</v>
          </cell>
          <cell r="F21">
            <v>90</v>
          </cell>
          <cell r="G21">
            <v>31</v>
          </cell>
          <cell r="H21">
            <v>11.16</v>
          </cell>
          <cell r="I21" t="str">
            <v>O</v>
          </cell>
          <cell r="J21">
            <v>24.12</v>
          </cell>
          <cell r="K21">
            <v>0</v>
          </cell>
        </row>
        <row r="22">
          <cell r="B22">
            <v>25.174999999999997</v>
          </cell>
          <cell r="C22">
            <v>33.299999999999997</v>
          </cell>
          <cell r="D22">
            <v>17.399999999999999</v>
          </cell>
          <cell r="E22">
            <v>51.208333333333336</v>
          </cell>
          <cell r="F22">
            <v>83</v>
          </cell>
          <cell r="G22">
            <v>20</v>
          </cell>
          <cell r="H22">
            <v>8.64</v>
          </cell>
          <cell r="I22" t="str">
            <v>SO</v>
          </cell>
          <cell r="J22">
            <v>24.48</v>
          </cell>
          <cell r="K22">
            <v>0</v>
          </cell>
        </row>
        <row r="23">
          <cell r="B23">
            <v>26.558333333333326</v>
          </cell>
          <cell r="C23">
            <v>35.299999999999997</v>
          </cell>
          <cell r="D23">
            <v>18.5</v>
          </cell>
          <cell r="E23">
            <v>48.625</v>
          </cell>
          <cell r="F23">
            <v>79</v>
          </cell>
          <cell r="G23">
            <v>21</v>
          </cell>
          <cell r="H23">
            <v>11.16</v>
          </cell>
          <cell r="I23" t="str">
            <v>O</v>
          </cell>
          <cell r="J23">
            <v>41.76</v>
          </cell>
          <cell r="K23">
            <v>0</v>
          </cell>
        </row>
        <row r="24">
          <cell r="B24">
            <v>27.549999999999997</v>
          </cell>
          <cell r="C24">
            <v>36.6</v>
          </cell>
          <cell r="D24">
            <v>17.7</v>
          </cell>
          <cell r="E24">
            <v>39.958333333333336</v>
          </cell>
          <cell r="F24">
            <v>73</v>
          </cell>
          <cell r="G24">
            <v>18</v>
          </cell>
          <cell r="H24">
            <v>8.2799999999999994</v>
          </cell>
          <cell r="I24" t="str">
            <v>SE</v>
          </cell>
          <cell r="J24">
            <v>21.96</v>
          </cell>
          <cell r="K24">
            <v>0</v>
          </cell>
        </row>
        <row r="25">
          <cell r="B25">
            <v>29.241666666666671</v>
          </cell>
          <cell r="C25">
            <v>37.700000000000003</v>
          </cell>
          <cell r="D25">
            <v>20.100000000000001</v>
          </cell>
          <cell r="E25">
            <v>43.416666666666664</v>
          </cell>
          <cell r="F25">
            <v>78</v>
          </cell>
          <cell r="G25">
            <v>20</v>
          </cell>
          <cell r="H25">
            <v>9</v>
          </cell>
          <cell r="I25" t="str">
            <v>NO</v>
          </cell>
          <cell r="J25">
            <v>27</v>
          </cell>
          <cell r="K25">
            <v>0</v>
          </cell>
        </row>
        <row r="26">
          <cell r="B26">
            <v>27.86666666666666</v>
          </cell>
          <cell r="C26">
            <v>35.5</v>
          </cell>
          <cell r="D26">
            <v>20.6</v>
          </cell>
          <cell r="E26">
            <v>55.166666666666664</v>
          </cell>
          <cell r="F26">
            <v>85</v>
          </cell>
          <cell r="G26">
            <v>27</v>
          </cell>
          <cell r="H26">
            <v>16.2</v>
          </cell>
          <cell r="I26" t="str">
            <v>N</v>
          </cell>
          <cell r="J26">
            <v>34.200000000000003</v>
          </cell>
          <cell r="K26">
            <v>0</v>
          </cell>
        </row>
        <row r="27">
          <cell r="B27">
            <v>29.604166666666668</v>
          </cell>
          <cell r="C27">
            <v>36.799999999999997</v>
          </cell>
          <cell r="D27">
            <v>22.7</v>
          </cell>
          <cell r="E27">
            <v>52.125</v>
          </cell>
          <cell r="F27">
            <v>81</v>
          </cell>
          <cell r="G27">
            <v>29</v>
          </cell>
          <cell r="H27">
            <v>16.2</v>
          </cell>
          <cell r="I27" t="str">
            <v>N</v>
          </cell>
          <cell r="J27">
            <v>35.28</v>
          </cell>
          <cell r="K27">
            <v>0</v>
          </cell>
        </row>
        <row r="28">
          <cell r="B28">
            <v>26.979166666666671</v>
          </cell>
          <cell r="C28">
            <v>34.200000000000003</v>
          </cell>
          <cell r="D28">
            <v>23.3</v>
          </cell>
          <cell r="E28">
            <v>65.208333333333329</v>
          </cell>
          <cell r="F28">
            <v>89</v>
          </cell>
          <cell r="G28">
            <v>41</v>
          </cell>
          <cell r="H28">
            <v>11.879999999999999</v>
          </cell>
          <cell r="I28" t="str">
            <v>N</v>
          </cell>
          <cell r="J28">
            <v>39.6</v>
          </cell>
          <cell r="K28">
            <v>0.8</v>
          </cell>
        </row>
        <row r="29">
          <cell r="B29">
            <v>26.137500000000003</v>
          </cell>
          <cell r="C29">
            <v>32.9</v>
          </cell>
          <cell r="D29">
            <v>22</v>
          </cell>
          <cell r="E29">
            <v>72.25</v>
          </cell>
          <cell r="F29">
            <v>94</v>
          </cell>
          <cell r="G29">
            <v>45</v>
          </cell>
          <cell r="H29">
            <v>11.16</v>
          </cell>
          <cell r="I29" t="str">
            <v>S</v>
          </cell>
          <cell r="J29">
            <v>26.28</v>
          </cell>
          <cell r="K29">
            <v>0</v>
          </cell>
        </row>
        <row r="30">
          <cell r="B30">
            <v>26.391666666666666</v>
          </cell>
          <cell r="C30">
            <v>31.9</v>
          </cell>
          <cell r="D30">
            <v>22</v>
          </cell>
          <cell r="E30">
            <v>70.875</v>
          </cell>
          <cell r="F30">
            <v>93</v>
          </cell>
          <cell r="G30">
            <v>47</v>
          </cell>
          <cell r="H30">
            <v>15.840000000000002</v>
          </cell>
          <cell r="I30" t="str">
            <v>L</v>
          </cell>
          <cell r="J30">
            <v>38.519999999999996</v>
          </cell>
          <cell r="K30">
            <v>0</v>
          </cell>
        </row>
        <row r="31">
          <cell r="B31">
            <v>28.004166666666652</v>
          </cell>
          <cell r="C31">
            <v>34.799999999999997</v>
          </cell>
          <cell r="D31">
            <v>23.5</v>
          </cell>
          <cell r="E31">
            <v>60.083333333333336</v>
          </cell>
          <cell r="F31">
            <v>80</v>
          </cell>
          <cell r="G31">
            <v>33</v>
          </cell>
          <cell r="H31">
            <v>12.24</v>
          </cell>
          <cell r="I31" t="str">
            <v>L</v>
          </cell>
          <cell r="J31">
            <v>27.720000000000002</v>
          </cell>
          <cell r="K31">
            <v>0</v>
          </cell>
        </row>
        <row r="32">
          <cell r="B32">
            <v>29.42916666666666</v>
          </cell>
          <cell r="C32">
            <v>37.700000000000003</v>
          </cell>
          <cell r="D32">
            <v>21.8</v>
          </cell>
          <cell r="E32">
            <v>55.416666666666664</v>
          </cell>
          <cell r="F32">
            <v>88</v>
          </cell>
          <cell r="G32">
            <v>23</v>
          </cell>
          <cell r="H32">
            <v>11.879999999999999</v>
          </cell>
          <cell r="I32" t="str">
            <v>SO</v>
          </cell>
          <cell r="J32">
            <v>29.52</v>
          </cell>
          <cell r="K32">
            <v>0</v>
          </cell>
        </row>
        <row r="33">
          <cell r="B33">
            <v>27.237500000000001</v>
          </cell>
          <cell r="C33">
            <v>34.299999999999997</v>
          </cell>
          <cell r="D33">
            <v>22.1</v>
          </cell>
          <cell r="E33">
            <v>67.958333333333329</v>
          </cell>
          <cell r="F33">
            <v>95</v>
          </cell>
          <cell r="G33">
            <v>39</v>
          </cell>
          <cell r="H33">
            <v>15.840000000000002</v>
          </cell>
          <cell r="I33" t="str">
            <v>NO</v>
          </cell>
          <cell r="J33">
            <v>40.680000000000007</v>
          </cell>
          <cell r="K33">
            <v>26.999999999999996</v>
          </cell>
        </row>
        <row r="34">
          <cell r="B34">
            <v>23.733333333333338</v>
          </cell>
          <cell r="C34">
            <v>31.1</v>
          </cell>
          <cell r="D34">
            <v>21.5</v>
          </cell>
          <cell r="E34">
            <v>87.333333333333329</v>
          </cell>
          <cell r="F34">
            <v>95</v>
          </cell>
          <cell r="G34">
            <v>58</v>
          </cell>
          <cell r="H34">
            <v>9</v>
          </cell>
          <cell r="I34" t="str">
            <v>N</v>
          </cell>
          <cell r="J34">
            <v>27</v>
          </cell>
          <cell r="K34">
            <v>9.1999999999999993</v>
          </cell>
        </row>
        <row r="35">
          <cell r="B35">
            <v>23.308333333333334</v>
          </cell>
          <cell r="C35">
            <v>25.7</v>
          </cell>
          <cell r="D35">
            <v>21.9</v>
          </cell>
          <cell r="E35">
            <v>89.75</v>
          </cell>
          <cell r="F35">
            <v>95</v>
          </cell>
          <cell r="G35">
            <v>80</v>
          </cell>
          <cell r="H35">
            <v>9.3600000000000012</v>
          </cell>
          <cell r="I35" t="str">
            <v>N</v>
          </cell>
          <cell r="J35">
            <v>18.36</v>
          </cell>
          <cell r="K35">
            <v>4.8000000000000007</v>
          </cell>
        </row>
        <row r="36">
          <cell r="I36" t="str">
            <v>N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26.145833333333329</v>
          </cell>
          <cell r="C5">
            <v>33.9</v>
          </cell>
          <cell r="D5">
            <v>19.3</v>
          </cell>
          <cell r="E5">
            <v>63.708333333333336</v>
          </cell>
          <cell r="F5">
            <v>92</v>
          </cell>
          <cell r="G5">
            <v>33</v>
          </cell>
          <cell r="H5">
            <v>10.08</v>
          </cell>
          <cell r="I5" t="str">
            <v>SO</v>
          </cell>
          <cell r="J5">
            <v>28.08</v>
          </cell>
          <cell r="K5">
            <v>0</v>
          </cell>
        </row>
        <row r="6">
          <cell r="B6">
            <v>24.179166666666674</v>
          </cell>
          <cell r="C6">
            <v>32.5</v>
          </cell>
          <cell r="D6">
            <v>15</v>
          </cell>
          <cell r="E6">
            <v>43.416666666666664</v>
          </cell>
          <cell r="F6">
            <v>77</v>
          </cell>
          <cell r="G6">
            <v>15</v>
          </cell>
          <cell r="H6">
            <v>10.08</v>
          </cell>
          <cell r="I6" t="str">
            <v>SO</v>
          </cell>
          <cell r="J6">
            <v>24.48</v>
          </cell>
          <cell r="K6">
            <v>0</v>
          </cell>
        </row>
        <row r="7">
          <cell r="B7">
            <v>24.050000000000008</v>
          </cell>
          <cell r="C7">
            <v>34.700000000000003</v>
          </cell>
          <cell r="D7">
            <v>13.5</v>
          </cell>
          <cell r="E7">
            <v>51.291666666666664</v>
          </cell>
          <cell r="F7">
            <v>87</v>
          </cell>
          <cell r="G7">
            <v>24</v>
          </cell>
          <cell r="H7">
            <v>12.6</v>
          </cell>
          <cell r="I7" t="str">
            <v>L</v>
          </cell>
          <cell r="J7">
            <v>24.12</v>
          </cell>
          <cell r="K7">
            <v>0</v>
          </cell>
        </row>
        <row r="8">
          <cell r="B8">
            <v>25.875</v>
          </cell>
          <cell r="C8">
            <v>34.6</v>
          </cell>
          <cell r="D8">
            <v>16.3</v>
          </cell>
          <cell r="E8">
            <v>54.125</v>
          </cell>
          <cell r="F8">
            <v>92</v>
          </cell>
          <cell r="G8">
            <v>28</v>
          </cell>
          <cell r="H8">
            <v>11.16</v>
          </cell>
          <cell r="I8" t="str">
            <v>L</v>
          </cell>
          <cell r="J8">
            <v>23.400000000000002</v>
          </cell>
          <cell r="K8">
            <v>0</v>
          </cell>
        </row>
        <row r="9">
          <cell r="B9">
            <v>26.579166666666666</v>
          </cell>
          <cell r="C9">
            <v>34.4</v>
          </cell>
          <cell r="D9">
            <v>19.600000000000001</v>
          </cell>
          <cell r="E9">
            <v>57.541666666666664</v>
          </cell>
          <cell r="F9">
            <v>98</v>
          </cell>
          <cell r="G9">
            <v>28</v>
          </cell>
          <cell r="H9">
            <v>26.28</v>
          </cell>
          <cell r="I9" t="str">
            <v>SE</v>
          </cell>
          <cell r="J9">
            <v>44.28</v>
          </cell>
          <cell r="K9">
            <v>2.8</v>
          </cell>
        </row>
        <row r="10">
          <cell r="B10">
            <v>22.033333333333335</v>
          </cell>
          <cell r="C10">
            <v>25.8</v>
          </cell>
          <cell r="D10">
            <v>20.2</v>
          </cell>
          <cell r="E10">
            <v>93.958333333333329</v>
          </cell>
          <cell r="F10">
            <v>99</v>
          </cell>
          <cell r="G10">
            <v>70</v>
          </cell>
          <cell r="H10">
            <v>11.16</v>
          </cell>
          <cell r="I10" t="str">
            <v>SE</v>
          </cell>
          <cell r="J10">
            <v>21.96</v>
          </cell>
          <cell r="K10">
            <v>13.8</v>
          </cell>
        </row>
        <row r="11">
          <cell r="B11">
            <v>24.766666666666669</v>
          </cell>
          <cell r="C11">
            <v>33.4</v>
          </cell>
          <cell r="D11">
            <v>18.600000000000001</v>
          </cell>
          <cell r="E11">
            <v>79.541666666666671</v>
          </cell>
          <cell r="F11">
            <v>100</v>
          </cell>
          <cell r="G11">
            <v>39</v>
          </cell>
          <cell r="H11">
            <v>7.2</v>
          </cell>
          <cell r="I11" t="str">
            <v>O</v>
          </cell>
          <cell r="J11">
            <v>20.16</v>
          </cell>
          <cell r="K11">
            <v>0</v>
          </cell>
        </row>
        <row r="12">
          <cell r="B12">
            <v>24.850000000000005</v>
          </cell>
          <cell r="C12">
            <v>32.9</v>
          </cell>
          <cell r="D12">
            <v>20.6</v>
          </cell>
          <cell r="E12">
            <v>83.166666666666671</v>
          </cell>
          <cell r="F12">
            <v>99</v>
          </cell>
          <cell r="G12">
            <v>45</v>
          </cell>
          <cell r="H12">
            <v>14.4</v>
          </cell>
          <cell r="I12" t="str">
            <v>O</v>
          </cell>
          <cell r="J12">
            <v>32.76</v>
          </cell>
          <cell r="K12">
            <v>18.399999999999999</v>
          </cell>
        </row>
        <row r="13">
          <cell r="B13">
            <v>24.262499999999999</v>
          </cell>
          <cell r="C13">
            <v>31.4</v>
          </cell>
          <cell r="D13">
            <v>20.3</v>
          </cell>
          <cell r="E13">
            <v>84.791666666666671</v>
          </cell>
          <cell r="F13">
            <v>100</v>
          </cell>
          <cell r="G13">
            <v>50</v>
          </cell>
          <cell r="H13">
            <v>9.7200000000000006</v>
          </cell>
          <cell r="I13" t="str">
            <v>NO</v>
          </cell>
          <cell r="J13">
            <v>23.759999999999998</v>
          </cell>
          <cell r="K13">
            <v>1</v>
          </cell>
        </row>
        <row r="14">
          <cell r="B14">
            <v>26.108333333333334</v>
          </cell>
          <cell r="C14">
            <v>32.9</v>
          </cell>
          <cell r="D14">
            <v>20.399999999999999</v>
          </cell>
          <cell r="E14">
            <v>76.833333333333329</v>
          </cell>
          <cell r="F14">
            <v>100</v>
          </cell>
          <cell r="G14">
            <v>38</v>
          </cell>
          <cell r="H14">
            <v>12.24</v>
          </cell>
          <cell r="I14" t="str">
            <v>O</v>
          </cell>
          <cell r="J14">
            <v>28.8</v>
          </cell>
          <cell r="K14">
            <v>9.3999999999999986</v>
          </cell>
        </row>
        <row r="15">
          <cell r="B15">
            <v>26.783333333333331</v>
          </cell>
          <cell r="C15">
            <v>34.200000000000003</v>
          </cell>
          <cell r="D15">
            <v>19.5</v>
          </cell>
          <cell r="E15">
            <v>70.458333333333329</v>
          </cell>
          <cell r="F15">
            <v>99</v>
          </cell>
          <cell r="G15">
            <v>31</v>
          </cell>
          <cell r="H15">
            <v>6.12</v>
          </cell>
          <cell r="I15" t="str">
            <v>O</v>
          </cell>
          <cell r="J15">
            <v>29.880000000000003</v>
          </cell>
          <cell r="K15">
            <v>0</v>
          </cell>
        </row>
        <row r="16">
          <cell r="B16">
            <v>26.883333333333336</v>
          </cell>
          <cell r="C16">
            <v>34.700000000000003</v>
          </cell>
          <cell r="D16">
            <v>20.399999999999999</v>
          </cell>
          <cell r="E16">
            <v>70.541666666666671</v>
          </cell>
          <cell r="F16">
            <v>96</v>
          </cell>
          <cell r="G16">
            <v>39</v>
          </cell>
          <cell r="H16">
            <v>13.32</v>
          </cell>
          <cell r="I16" t="str">
            <v>NO</v>
          </cell>
          <cell r="J16">
            <v>27</v>
          </cell>
          <cell r="K16">
            <v>0</v>
          </cell>
        </row>
        <row r="17">
          <cell r="B17">
            <v>25.366666666666664</v>
          </cell>
          <cell r="C17">
            <v>33.200000000000003</v>
          </cell>
          <cell r="D17">
            <v>21.5</v>
          </cell>
          <cell r="E17">
            <v>79.75</v>
          </cell>
          <cell r="F17">
            <v>98</v>
          </cell>
          <cell r="G17">
            <v>44</v>
          </cell>
          <cell r="H17">
            <v>13.68</v>
          </cell>
          <cell r="I17" t="str">
            <v>O</v>
          </cell>
          <cell r="J17">
            <v>41.76</v>
          </cell>
          <cell r="K17">
            <v>1.6</v>
          </cell>
        </row>
        <row r="18">
          <cell r="B18">
            <v>24.462499999999995</v>
          </cell>
          <cell r="C18">
            <v>30.4</v>
          </cell>
          <cell r="D18">
            <v>20.100000000000001</v>
          </cell>
          <cell r="E18">
            <v>63.416666666666664</v>
          </cell>
          <cell r="F18">
            <v>99</v>
          </cell>
          <cell r="G18">
            <v>31</v>
          </cell>
          <cell r="H18">
            <v>9</v>
          </cell>
          <cell r="I18" t="str">
            <v>S</v>
          </cell>
          <cell r="J18">
            <v>27</v>
          </cell>
          <cell r="K18">
            <v>0</v>
          </cell>
        </row>
        <row r="19">
          <cell r="B19">
            <v>22.387500000000003</v>
          </cell>
          <cell r="C19">
            <v>31.2</v>
          </cell>
          <cell r="D19">
            <v>12.7</v>
          </cell>
          <cell r="E19">
            <v>54.416666666666664</v>
          </cell>
          <cell r="F19">
            <v>90</v>
          </cell>
          <cell r="G19">
            <v>25</v>
          </cell>
          <cell r="H19">
            <v>16.2</v>
          </cell>
          <cell r="I19" t="str">
            <v>O</v>
          </cell>
          <cell r="J19">
            <v>34.92</v>
          </cell>
          <cell r="K19">
            <v>0</v>
          </cell>
        </row>
        <row r="20">
          <cell r="B20">
            <v>22.304166666666674</v>
          </cell>
          <cell r="C20">
            <v>31.4</v>
          </cell>
          <cell r="D20">
            <v>12.3</v>
          </cell>
          <cell r="E20">
            <v>60.833333333333336</v>
          </cell>
          <cell r="F20">
            <v>96</v>
          </cell>
          <cell r="G20">
            <v>27</v>
          </cell>
          <cell r="H20">
            <v>6.84</v>
          </cell>
          <cell r="I20" t="str">
            <v>O</v>
          </cell>
          <cell r="J20">
            <v>21.6</v>
          </cell>
          <cell r="K20">
            <v>0</v>
          </cell>
        </row>
        <row r="21">
          <cell r="B21">
            <v>24.070833333333329</v>
          </cell>
          <cell r="C21">
            <v>32.799999999999997</v>
          </cell>
          <cell r="D21">
            <v>15.2</v>
          </cell>
          <cell r="E21">
            <v>58.958333333333336</v>
          </cell>
          <cell r="F21">
            <v>92</v>
          </cell>
          <cell r="G21">
            <v>27</v>
          </cell>
          <cell r="H21">
            <v>11.520000000000001</v>
          </cell>
          <cell r="I21" t="str">
            <v>O</v>
          </cell>
          <cell r="J21">
            <v>28.8</v>
          </cell>
          <cell r="K21">
            <v>0</v>
          </cell>
        </row>
        <row r="22">
          <cell r="B22">
            <v>24.783333333333335</v>
          </cell>
          <cell r="C22">
            <v>33.5</v>
          </cell>
          <cell r="D22">
            <v>15.6</v>
          </cell>
          <cell r="E22">
            <v>56.708333333333336</v>
          </cell>
          <cell r="F22">
            <v>95</v>
          </cell>
          <cell r="G22">
            <v>25</v>
          </cell>
          <cell r="H22">
            <v>10.8</v>
          </cell>
          <cell r="I22" t="str">
            <v>O</v>
          </cell>
          <cell r="J22">
            <v>21.6</v>
          </cell>
          <cell r="K22">
            <v>0</v>
          </cell>
        </row>
        <row r="23">
          <cell r="B23">
            <v>25.295833333333331</v>
          </cell>
          <cell r="C23">
            <v>35.299999999999997</v>
          </cell>
          <cell r="D23">
            <v>15.4</v>
          </cell>
          <cell r="E23">
            <v>63.333333333333336</v>
          </cell>
          <cell r="F23">
            <v>98</v>
          </cell>
          <cell r="G23">
            <v>24</v>
          </cell>
          <cell r="H23">
            <v>11.16</v>
          </cell>
          <cell r="I23" t="str">
            <v>O</v>
          </cell>
          <cell r="J23">
            <v>50.76</v>
          </cell>
          <cell r="K23">
            <v>0</v>
          </cell>
        </row>
        <row r="24">
          <cell r="B24">
            <v>26.166666666666671</v>
          </cell>
          <cell r="C24">
            <v>35.799999999999997</v>
          </cell>
          <cell r="D24">
            <v>18.3</v>
          </cell>
          <cell r="E24">
            <v>66.041666666666671</v>
          </cell>
          <cell r="F24">
            <v>93</v>
          </cell>
          <cell r="G24">
            <v>26</v>
          </cell>
          <cell r="H24">
            <v>12.24</v>
          </cell>
          <cell r="I24" t="str">
            <v>O</v>
          </cell>
          <cell r="J24">
            <v>24.12</v>
          </cell>
          <cell r="K24">
            <v>0</v>
          </cell>
        </row>
        <row r="25">
          <cell r="B25">
            <v>26.974999999999994</v>
          </cell>
          <cell r="C25">
            <v>36.700000000000003</v>
          </cell>
          <cell r="D25">
            <v>20.8</v>
          </cell>
          <cell r="E25">
            <v>70.625</v>
          </cell>
          <cell r="F25">
            <v>96</v>
          </cell>
          <cell r="G25">
            <v>28</v>
          </cell>
          <cell r="H25">
            <v>27.36</v>
          </cell>
          <cell r="I25" t="str">
            <v>O</v>
          </cell>
          <cell r="J25">
            <v>47.88</v>
          </cell>
          <cell r="K25">
            <v>0</v>
          </cell>
        </row>
        <row r="26">
          <cell r="B26">
            <v>26.270833333333332</v>
          </cell>
          <cell r="C26">
            <v>34.4</v>
          </cell>
          <cell r="D26">
            <v>18.399999999999999</v>
          </cell>
          <cell r="E26">
            <v>70</v>
          </cell>
          <cell r="F26">
            <v>97</v>
          </cell>
          <cell r="G26">
            <v>39</v>
          </cell>
          <cell r="H26">
            <v>11.520000000000001</v>
          </cell>
          <cell r="I26" t="str">
            <v>NO</v>
          </cell>
          <cell r="J26">
            <v>28.8</v>
          </cell>
          <cell r="K26">
            <v>0</v>
          </cell>
        </row>
        <row r="27">
          <cell r="B27">
            <v>27.516666666666669</v>
          </cell>
          <cell r="C27">
            <v>35.200000000000003</v>
          </cell>
          <cell r="D27">
            <v>20.399999999999999</v>
          </cell>
          <cell r="E27">
            <v>66.041666666666671</v>
          </cell>
          <cell r="F27">
            <v>93</v>
          </cell>
          <cell r="G27">
            <v>33</v>
          </cell>
          <cell r="H27">
            <v>8.2799999999999994</v>
          </cell>
          <cell r="I27" t="str">
            <v>O</v>
          </cell>
          <cell r="J27">
            <v>19.079999999999998</v>
          </cell>
          <cell r="K27">
            <v>0</v>
          </cell>
        </row>
        <row r="28">
          <cell r="B28">
            <v>27.254166666666666</v>
          </cell>
          <cell r="C28">
            <v>34.6</v>
          </cell>
          <cell r="D28">
            <v>20.3</v>
          </cell>
          <cell r="E28">
            <v>69.583333333333329</v>
          </cell>
          <cell r="F28">
            <v>99</v>
          </cell>
          <cell r="G28">
            <v>38</v>
          </cell>
          <cell r="H28">
            <v>17.64</v>
          </cell>
          <cell r="I28" t="str">
            <v>NO</v>
          </cell>
          <cell r="J28">
            <v>34.200000000000003</v>
          </cell>
          <cell r="K28">
            <v>0</v>
          </cell>
        </row>
        <row r="29">
          <cell r="B29">
            <v>25.516666666666666</v>
          </cell>
          <cell r="C29">
            <v>34.5</v>
          </cell>
          <cell r="D29">
            <v>21.4</v>
          </cell>
          <cell r="E29">
            <v>79.958333333333329</v>
          </cell>
          <cell r="F29">
            <v>100</v>
          </cell>
          <cell r="G29">
            <v>38</v>
          </cell>
          <cell r="H29">
            <v>21.6</v>
          </cell>
          <cell r="I29" t="str">
            <v>S</v>
          </cell>
          <cell r="J29">
            <v>47.519999999999996</v>
          </cell>
          <cell r="K29">
            <v>36.6</v>
          </cell>
        </row>
        <row r="30">
          <cell r="B30">
            <v>23.888888888888889</v>
          </cell>
          <cell r="C30">
            <v>32.200000000000003</v>
          </cell>
          <cell r="D30">
            <v>21.4</v>
          </cell>
          <cell r="E30">
            <v>89.944444444444443</v>
          </cell>
          <cell r="F30">
            <v>100</v>
          </cell>
          <cell r="G30">
            <v>49</v>
          </cell>
          <cell r="H30">
            <v>9</v>
          </cell>
          <cell r="I30" t="str">
            <v>L</v>
          </cell>
          <cell r="J30">
            <v>24.48</v>
          </cell>
          <cell r="K30">
            <v>0</v>
          </cell>
        </row>
        <row r="31">
          <cell r="B31">
            <v>30.216666666666665</v>
          </cell>
          <cell r="C31">
            <v>34</v>
          </cell>
          <cell r="D31">
            <v>24.8</v>
          </cell>
          <cell r="E31">
            <v>61</v>
          </cell>
          <cell r="F31">
            <v>84</v>
          </cell>
          <cell r="G31">
            <v>44</v>
          </cell>
          <cell r="H31">
            <v>9.3600000000000012</v>
          </cell>
          <cell r="I31" t="str">
            <v>NE</v>
          </cell>
          <cell r="J31">
            <v>19.8</v>
          </cell>
          <cell r="K31">
            <v>0</v>
          </cell>
        </row>
        <row r="32">
          <cell r="B32">
            <v>30.82</v>
          </cell>
          <cell r="C32">
            <v>33.9</v>
          </cell>
          <cell r="D32">
            <v>26.1</v>
          </cell>
          <cell r="E32">
            <v>58.2</v>
          </cell>
          <cell r="F32">
            <v>89</v>
          </cell>
          <cell r="G32">
            <v>45</v>
          </cell>
          <cell r="H32">
            <v>8.64</v>
          </cell>
          <cell r="I32" t="str">
            <v>N</v>
          </cell>
          <cell r="J32">
            <v>21.6</v>
          </cell>
          <cell r="K32">
            <v>0</v>
          </cell>
        </row>
        <row r="33">
          <cell r="B33">
            <v>30.2</v>
          </cell>
          <cell r="C33">
            <v>34</v>
          </cell>
          <cell r="D33">
            <v>24.9</v>
          </cell>
          <cell r="E33">
            <v>65.666666666666671</v>
          </cell>
          <cell r="F33">
            <v>81</v>
          </cell>
          <cell r="G33">
            <v>51</v>
          </cell>
          <cell r="H33">
            <v>22.68</v>
          </cell>
          <cell r="I33" t="str">
            <v>O</v>
          </cell>
          <cell r="J33">
            <v>61.92</v>
          </cell>
          <cell r="K33">
            <v>0</v>
          </cell>
        </row>
        <row r="34">
          <cell r="B34">
            <v>28.95</v>
          </cell>
          <cell r="C34">
            <v>31.8</v>
          </cell>
          <cell r="D34">
            <v>23.1</v>
          </cell>
          <cell r="E34">
            <v>73.833333333333329</v>
          </cell>
          <cell r="F34">
            <v>99</v>
          </cell>
          <cell r="G34">
            <v>59</v>
          </cell>
          <cell r="H34">
            <v>14.76</v>
          </cell>
          <cell r="I34" t="str">
            <v>NO</v>
          </cell>
          <cell r="J34">
            <v>33.119999999999997</v>
          </cell>
          <cell r="K34">
            <v>0</v>
          </cell>
        </row>
        <row r="35">
          <cell r="B35">
            <v>26.280000000000008</v>
          </cell>
          <cell r="C35">
            <v>27.1</v>
          </cell>
          <cell r="D35">
            <v>23.5</v>
          </cell>
          <cell r="E35">
            <v>81.099999999999994</v>
          </cell>
          <cell r="F35">
            <v>95</v>
          </cell>
          <cell r="G35">
            <v>77</v>
          </cell>
          <cell r="H35">
            <v>18</v>
          </cell>
          <cell r="I35" t="str">
            <v>O</v>
          </cell>
          <cell r="J35">
            <v>32.4</v>
          </cell>
          <cell r="K35">
            <v>0</v>
          </cell>
        </row>
        <row r="36">
          <cell r="I36" t="str">
            <v>O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28.5</v>
          </cell>
          <cell r="C5">
            <v>35.700000000000003</v>
          </cell>
          <cell r="D5">
            <v>22.5</v>
          </cell>
          <cell r="E5">
            <v>57.916666666666664</v>
          </cell>
          <cell r="F5">
            <v>88</v>
          </cell>
          <cell r="G5">
            <v>33</v>
          </cell>
          <cell r="H5">
            <v>12.96</v>
          </cell>
          <cell r="I5" t="str">
            <v>S</v>
          </cell>
          <cell r="J5">
            <v>30.240000000000002</v>
          </cell>
          <cell r="K5">
            <v>0</v>
          </cell>
        </row>
        <row r="6">
          <cell r="B6">
            <v>27.808333333333334</v>
          </cell>
          <cell r="C6">
            <v>36.1</v>
          </cell>
          <cell r="D6">
            <v>19.600000000000001</v>
          </cell>
          <cell r="E6">
            <v>47</v>
          </cell>
          <cell r="F6">
            <v>76</v>
          </cell>
          <cell r="G6">
            <v>25</v>
          </cell>
          <cell r="H6">
            <v>8.64</v>
          </cell>
          <cell r="I6" t="str">
            <v>S</v>
          </cell>
          <cell r="J6">
            <v>22.68</v>
          </cell>
          <cell r="K6">
            <v>0</v>
          </cell>
        </row>
        <row r="7">
          <cell r="B7">
            <v>28.504166666666663</v>
          </cell>
          <cell r="C7">
            <v>38</v>
          </cell>
          <cell r="D7">
            <v>18</v>
          </cell>
          <cell r="E7">
            <v>40.875</v>
          </cell>
          <cell r="F7">
            <v>78</v>
          </cell>
          <cell r="G7">
            <v>19</v>
          </cell>
          <cell r="H7">
            <v>8.64</v>
          </cell>
          <cell r="I7" t="str">
            <v>S</v>
          </cell>
          <cell r="J7">
            <v>21.96</v>
          </cell>
          <cell r="K7">
            <v>0</v>
          </cell>
        </row>
        <row r="8">
          <cell r="B8">
            <v>28.620833333333334</v>
          </cell>
          <cell r="C8">
            <v>37</v>
          </cell>
          <cell r="D8">
            <v>20.5</v>
          </cell>
          <cell r="E8">
            <v>53.708333333333336</v>
          </cell>
          <cell r="F8">
            <v>85</v>
          </cell>
          <cell r="G8">
            <v>30</v>
          </cell>
          <cell r="H8">
            <v>13.32</v>
          </cell>
          <cell r="I8" t="str">
            <v>O</v>
          </cell>
          <cell r="J8">
            <v>32.76</v>
          </cell>
          <cell r="K8">
            <v>0</v>
          </cell>
        </row>
        <row r="9">
          <cell r="B9">
            <v>27.116666666666671</v>
          </cell>
          <cell r="C9">
            <v>34.299999999999997</v>
          </cell>
          <cell r="D9">
            <v>20.9</v>
          </cell>
          <cell r="E9">
            <v>62.291666666666664</v>
          </cell>
          <cell r="F9">
            <v>93</v>
          </cell>
          <cell r="G9">
            <v>39</v>
          </cell>
          <cell r="H9">
            <v>16.2</v>
          </cell>
          <cell r="I9" t="str">
            <v>S</v>
          </cell>
          <cell r="J9">
            <v>37.800000000000004</v>
          </cell>
          <cell r="K9">
            <v>11.799999999999999</v>
          </cell>
        </row>
        <row r="10">
          <cell r="B10">
            <v>23.295833333333334</v>
          </cell>
          <cell r="C10">
            <v>29.4</v>
          </cell>
          <cell r="D10">
            <v>20.9</v>
          </cell>
          <cell r="E10">
            <v>86.666666666666671</v>
          </cell>
          <cell r="F10">
            <v>95</v>
          </cell>
          <cell r="G10">
            <v>60</v>
          </cell>
          <cell r="H10">
            <v>9.7200000000000006</v>
          </cell>
          <cell r="I10" t="str">
            <v>S</v>
          </cell>
          <cell r="J10">
            <v>22.68</v>
          </cell>
          <cell r="K10">
            <v>28</v>
          </cell>
        </row>
        <row r="11">
          <cell r="B11">
            <v>26.708333333333339</v>
          </cell>
          <cell r="C11">
            <v>34.5</v>
          </cell>
          <cell r="D11">
            <v>20.8</v>
          </cell>
          <cell r="E11">
            <v>74.208333333333329</v>
          </cell>
          <cell r="F11">
            <v>96</v>
          </cell>
          <cell r="G11">
            <v>39</v>
          </cell>
          <cell r="H11">
            <v>9.3600000000000012</v>
          </cell>
          <cell r="I11" t="str">
            <v>S</v>
          </cell>
          <cell r="J11">
            <v>20.88</v>
          </cell>
          <cell r="K11">
            <v>0.2</v>
          </cell>
        </row>
        <row r="12">
          <cell r="B12">
            <v>26.512500000000003</v>
          </cell>
          <cell r="C12">
            <v>33.1</v>
          </cell>
          <cell r="D12">
            <v>22.7</v>
          </cell>
          <cell r="E12">
            <v>80.083333333333329</v>
          </cell>
          <cell r="F12">
            <v>95</v>
          </cell>
          <cell r="G12">
            <v>54</v>
          </cell>
          <cell r="H12">
            <v>11.520000000000001</v>
          </cell>
          <cell r="I12" t="str">
            <v>O</v>
          </cell>
          <cell r="J12">
            <v>34.200000000000003</v>
          </cell>
          <cell r="K12">
            <v>26.2</v>
          </cell>
        </row>
        <row r="13">
          <cell r="B13">
            <v>25.837499999999995</v>
          </cell>
          <cell r="C13">
            <v>31.1</v>
          </cell>
          <cell r="D13">
            <v>22.7</v>
          </cell>
          <cell r="E13">
            <v>81.458333333333329</v>
          </cell>
          <cell r="F13">
            <v>95</v>
          </cell>
          <cell r="G13">
            <v>57</v>
          </cell>
          <cell r="H13">
            <v>7.9200000000000008</v>
          </cell>
          <cell r="I13" t="str">
            <v>N</v>
          </cell>
          <cell r="J13">
            <v>19.079999999999998</v>
          </cell>
          <cell r="K13">
            <v>1.8</v>
          </cell>
        </row>
        <row r="14">
          <cell r="B14">
            <v>27.870833333333334</v>
          </cell>
          <cell r="C14">
            <v>33.6</v>
          </cell>
          <cell r="D14">
            <v>22.8</v>
          </cell>
          <cell r="E14">
            <v>75.375</v>
          </cell>
          <cell r="F14">
            <v>95</v>
          </cell>
          <cell r="G14">
            <v>50</v>
          </cell>
          <cell r="H14">
            <v>7.5600000000000005</v>
          </cell>
          <cell r="I14" t="str">
            <v>L</v>
          </cell>
          <cell r="J14">
            <v>14.76</v>
          </cell>
          <cell r="K14">
            <v>0</v>
          </cell>
        </row>
        <row r="15">
          <cell r="B15">
            <v>28.141666666666669</v>
          </cell>
          <cell r="C15">
            <v>34.299999999999997</v>
          </cell>
          <cell r="D15">
            <v>23</v>
          </cell>
          <cell r="E15">
            <v>75.791666666666671</v>
          </cell>
          <cell r="F15">
            <v>95</v>
          </cell>
          <cell r="G15">
            <v>42</v>
          </cell>
          <cell r="H15">
            <v>7.5600000000000005</v>
          </cell>
          <cell r="I15" t="str">
            <v>N</v>
          </cell>
          <cell r="J15">
            <v>51.12</v>
          </cell>
          <cell r="K15">
            <v>3.2</v>
          </cell>
        </row>
        <row r="16">
          <cell r="B16">
            <v>28.029166666666669</v>
          </cell>
          <cell r="C16">
            <v>34</v>
          </cell>
          <cell r="D16">
            <v>23.1</v>
          </cell>
          <cell r="E16">
            <v>75.333333333333329</v>
          </cell>
          <cell r="F16">
            <v>95</v>
          </cell>
          <cell r="G16">
            <v>51</v>
          </cell>
          <cell r="H16">
            <v>11.879999999999999</v>
          </cell>
          <cell r="I16" t="str">
            <v>SE</v>
          </cell>
          <cell r="J16">
            <v>32.04</v>
          </cell>
          <cell r="K16">
            <v>0</v>
          </cell>
        </row>
        <row r="17">
          <cell r="B17">
            <v>26.849999999999998</v>
          </cell>
          <cell r="C17">
            <v>34.9</v>
          </cell>
          <cell r="D17">
            <v>22.9</v>
          </cell>
          <cell r="E17">
            <v>74.916666666666671</v>
          </cell>
          <cell r="F17">
            <v>94</v>
          </cell>
          <cell r="G17">
            <v>44</v>
          </cell>
          <cell r="H17">
            <v>8.64</v>
          </cell>
          <cell r="I17" t="str">
            <v>SO</v>
          </cell>
          <cell r="J17">
            <v>41.4</v>
          </cell>
          <cell r="K17">
            <v>0</v>
          </cell>
        </row>
        <row r="18">
          <cell r="B18">
            <v>26.412499999999998</v>
          </cell>
          <cell r="C18">
            <v>32.299999999999997</v>
          </cell>
          <cell r="D18">
            <v>22.6</v>
          </cell>
          <cell r="E18">
            <v>61.75</v>
          </cell>
          <cell r="F18">
            <v>93</v>
          </cell>
          <cell r="G18">
            <v>31</v>
          </cell>
          <cell r="H18">
            <v>11.879999999999999</v>
          </cell>
          <cell r="I18" t="str">
            <v>S</v>
          </cell>
          <cell r="J18">
            <v>29.16</v>
          </cell>
          <cell r="K18">
            <v>0.2</v>
          </cell>
        </row>
        <row r="19">
          <cell r="B19">
            <v>25.19583333333334</v>
          </cell>
          <cell r="C19">
            <v>34.4</v>
          </cell>
          <cell r="D19">
            <v>15.1</v>
          </cell>
          <cell r="E19">
            <v>48.583333333333336</v>
          </cell>
          <cell r="F19">
            <v>89</v>
          </cell>
          <cell r="G19">
            <v>22</v>
          </cell>
          <cell r="H19">
            <v>12.24</v>
          </cell>
          <cell r="I19" t="str">
            <v>SO</v>
          </cell>
          <cell r="J19">
            <v>21.240000000000002</v>
          </cell>
          <cell r="K19">
            <v>0</v>
          </cell>
        </row>
        <row r="20">
          <cell r="B20">
            <v>25.558333333333337</v>
          </cell>
          <cell r="C20">
            <v>33.799999999999997</v>
          </cell>
          <cell r="D20">
            <v>16.600000000000001</v>
          </cell>
          <cell r="E20">
            <v>53.083333333333336</v>
          </cell>
          <cell r="F20">
            <v>91</v>
          </cell>
          <cell r="G20">
            <v>22</v>
          </cell>
          <cell r="H20">
            <v>9.3600000000000012</v>
          </cell>
          <cell r="I20" t="str">
            <v>SE</v>
          </cell>
          <cell r="J20">
            <v>19.440000000000001</v>
          </cell>
          <cell r="K20">
            <v>0</v>
          </cell>
        </row>
        <row r="21">
          <cell r="B21">
            <v>26.791666666666668</v>
          </cell>
          <cell r="C21">
            <v>35.1</v>
          </cell>
          <cell r="D21">
            <v>17.3</v>
          </cell>
          <cell r="E21">
            <v>50.625</v>
          </cell>
          <cell r="F21">
            <v>89</v>
          </cell>
          <cell r="G21">
            <v>24</v>
          </cell>
          <cell r="H21">
            <v>11.16</v>
          </cell>
          <cell r="I21" t="str">
            <v>S</v>
          </cell>
          <cell r="J21">
            <v>25.92</v>
          </cell>
          <cell r="K21">
            <v>0</v>
          </cell>
        </row>
        <row r="22">
          <cell r="B22">
            <v>27.358333333333331</v>
          </cell>
          <cell r="C22">
            <v>35</v>
          </cell>
          <cell r="D22">
            <v>20.9</v>
          </cell>
          <cell r="E22">
            <v>50.875</v>
          </cell>
          <cell r="F22">
            <v>81</v>
          </cell>
          <cell r="G22">
            <v>27</v>
          </cell>
          <cell r="H22">
            <v>9.3600000000000012</v>
          </cell>
          <cell r="I22" t="str">
            <v>SE</v>
          </cell>
          <cell r="J22">
            <v>23.759999999999998</v>
          </cell>
          <cell r="K22">
            <v>0</v>
          </cell>
        </row>
        <row r="23">
          <cell r="B23">
            <v>27.958333333333332</v>
          </cell>
          <cell r="C23">
            <v>36.5</v>
          </cell>
          <cell r="D23">
            <v>19.600000000000001</v>
          </cell>
          <cell r="E23">
            <v>57.666666666666664</v>
          </cell>
          <cell r="F23">
            <v>91</v>
          </cell>
          <cell r="G23">
            <v>27</v>
          </cell>
          <cell r="H23">
            <v>10.44</v>
          </cell>
          <cell r="I23" t="str">
            <v>SO</v>
          </cell>
          <cell r="J23">
            <v>36</v>
          </cell>
          <cell r="K23">
            <v>0</v>
          </cell>
        </row>
        <row r="24">
          <cell r="B24">
            <v>28.879166666666666</v>
          </cell>
          <cell r="C24">
            <v>36.299999999999997</v>
          </cell>
          <cell r="D24">
            <v>21.2</v>
          </cell>
          <cell r="E24">
            <v>59.5</v>
          </cell>
          <cell r="F24">
            <v>91</v>
          </cell>
          <cell r="G24">
            <v>33</v>
          </cell>
          <cell r="H24">
            <v>9.3600000000000012</v>
          </cell>
          <cell r="I24" t="str">
            <v>SE</v>
          </cell>
          <cell r="J24">
            <v>28.8</v>
          </cell>
          <cell r="K24">
            <v>0</v>
          </cell>
        </row>
        <row r="25">
          <cell r="B25">
            <v>27.712500000000006</v>
          </cell>
          <cell r="C25">
            <v>36.5</v>
          </cell>
          <cell r="D25">
            <v>23.2</v>
          </cell>
          <cell r="E25">
            <v>66.083333333333329</v>
          </cell>
          <cell r="F25">
            <v>86</v>
          </cell>
          <cell r="G25">
            <v>38</v>
          </cell>
          <cell r="H25">
            <v>15.840000000000002</v>
          </cell>
          <cell r="I25" t="str">
            <v>NO</v>
          </cell>
          <cell r="J25">
            <v>56.519999999999996</v>
          </cell>
          <cell r="K25">
            <v>0.8</v>
          </cell>
        </row>
        <row r="26">
          <cell r="B26">
            <v>26.708333333333329</v>
          </cell>
          <cell r="C26">
            <v>35.5</v>
          </cell>
          <cell r="D26">
            <v>20</v>
          </cell>
          <cell r="E26">
            <v>72.166666666666671</v>
          </cell>
          <cell r="F26">
            <v>95</v>
          </cell>
          <cell r="G26">
            <v>40</v>
          </cell>
          <cell r="H26">
            <v>12.96</v>
          </cell>
          <cell r="I26" t="str">
            <v>NE</v>
          </cell>
          <cell r="J26">
            <v>30.96</v>
          </cell>
          <cell r="K26">
            <v>0</v>
          </cell>
        </row>
        <row r="27">
          <cell r="B27">
            <v>29.554166666666671</v>
          </cell>
          <cell r="C27">
            <v>36.299999999999997</v>
          </cell>
          <cell r="D27">
            <v>22.4</v>
          </cell>
          <cell r="E27">
            <v>62.958333333333336</v>
          </cell>
          <cell r="F27">
            <v>90</v>
          </cell>
          <cell r="G27">
            <v>36</v>
          </cell>
          <cell r="H27">
            <v>10.44</v>
          </cell>
          <cell r="I27" t="str">
            <v>NE</v>
          </cell>
          <cell r="J27">
            <v>31.319999999999997</v>
          </cell>
          <cell r="K27">
            <v>0</v>
          </cell>
        </row>
        <row r="28">
          <cell r="B28">
            <v>27.483333333333331</v>
          </cell>
          <cell r="C28">
            <v>35.700000000000003</v>
          </cell>
          <cell r="D28">
            <v>21.9</v>
          </cell>
          <cell r="E28">
            <v>70.291666666666671</v>
          </cell>
          <cell r="F28">
            <v>94</v>
          </cell>
          <cell r="G28">
            <v>41</v>
          </cell>
          <cell r="H28">
            <v>11.16</v>
          </cell>
          <cell r="I28" t="str">
            <v>N</v>
          </cell>
          <cell r="J28">
            <v>33.119999999999997</v>
          </cell>
          <cell r="K28">
            <v>0</v>
          </cell>
        </row>
        <row r="29">
          <cell r="B29">
            <v>27.079166666666669</v>
          </cell>
          <cell r="C29">
            <v>35</v>
          </cell>
          <cell r="D29">
            <v>23.2</v>
          </cell>
          <cell r="E29">
            <v>70.25</v>
          </cell>
          <cell r="F29">
            <v>94</v>
          </cell>
          <cell r="G29">
            <v>40</v>
          </cell>
          <cell r="H29">
            <v>11.16</v>
          </cell>
          <cell r="I29" t="str">
            <v>S</v>
          </cell>
          <cell r="J29">
            <v>30.240000000000002</v>
          </cell>
          <cell r="K29">
            <v>6.2</v>
          </cell>
        </row>
        <row r="30">
          <cell r="B30">
            <v>27.416666666666661</v>
          </cell>
          <cell r="C30">
            <v>34.700000000000003</v>
          </cell>
          <cell r="D30">
            <v>23.1</v>
          </cell>
          <cell r="E30">
            <v>74.416666666666671</v>
          </cell>
          <cell r="F30">
            <v>95</v>
          </cell>
          <cell r="G30">
            <v>38</v>
          </cell>
          <cell r="H30">
            <v>7.9200000000000008</v>
          </cell>
          <cell r="I30" t="str">
            <v>SE</v>
          </cell>
          <cell r="J30">
            <v>19.079999999999998</v>
          </cell>
          <cell r="K30">
            <v>0</v>
          </cell>
        </row>
        <row r="31">
          <cell r="B31">
            <v>28.779166666666669</v>
          </cell>
          <cell r="C31">
            <v>35.799999999999997</v>
          </cell>
          <cell r="D31">
            <v>25</v>
          </cell>
          <cell r="E31">
            <v>69.125</v>
          </cell>
          <cell r="F31">
            <v>90</v>
          </cell>
          <cell r="G31">
            <v>39</v>
          </cell>
          <cell r="H31">
            <v>7.5600000000000005</v>
          </cell>
          <cell r="I31" t="str">
            <v>S</v>
          </cell>
          <cell r="J31">
            <v>40.32</v>
          </cell>
          <cell r="K31">
            <v>0</v>
          </cell>
        </row>
        <row r="32">
          <cell r="B32">
            <v>27.862500000000001</v>
          </cell>
          <cell r="C32">
            <v>35.200000000000003</v>
          </cell>
          <cell r="D32">
            <v>23.5</v>
          </cell>
          <cell r="E32">
            <v>75.916666666666671</v>
          </cell>
          <cell r="F32">
            <v>94</v>
          </cell>
          <cell r="G32">
            <v>48</v>
          </cell>
          <cell r="H32">
            <v>6.48</v>
          </cell>
          <cell r="I32" t="str">
            <v>N</v>
          </cell>
          <cell r="J32">
            <v>29.880000000000003</v>
          </cell>
          <cell r="K32">
            <v>10.399999999999999</v>
          </cell>
        </row>
        <row r="33">
          <cell r="B33">
            <v>28.329166666666666</v>
          </cell>
          <cell r="C33">
            <v>34.799999999999997</v>
          </cell>
          <cell r="D33">
            <v>23.9</v>
          </cell>
          <cell r="E33">
            <v>73.166666666666671</v>
          </cell>
          <cell r="F33">
            <v>94</v>
          </cell>
          <cell r="G33">
            <v>39</v>
          </cell>
          <cell r="H33">
            <v>10.8</v>
          </cell>
          <cell r="I33" t="str">
            <v>O</v>
          </cell>
          <cell r="J33">
            <v>33.840000000000003</v>
          </cell>
          <cell r="K33">
            <v>0</v>
          </cell>
        </row>
        <row r="34">
          <cell r="B34">
            <v>26.408333333333331</v>
          </cell>
          <cell r="C34">
            <v>30.5</v>
          </cell>
          <cell r="D34">
            <v>23.2</v>
          </cell>
          <cell r="E34">
            <v>78.125</v>
          </cell>
          <cell r="F34">
            <v>92</v>
          </cell>
          <cell r="G34">
            <v>51</v>
          </cell>
          <cell r="H34">
            <v>10.8</v>
          </cell>
          <cell r="I34" t="str">
            <v>NE</v>
          </cell>
          <cell r="J34">
            <v>38.519999999999996</v>
          </cell>
          <cell r="K34">
            <v>3.6</v>
          </cell>
        </row>
        <row r="35">
          <cell r="B35">
            <v>23.829166666666666</v>
          </cell>
          <cell r="C35">
            <v>25.3</v>
          </cell>
          <cell r="D35">
            <v>22.8</v>
          </cell>
          <cell r="E35">
            <v>92.25</v>
          </cell>
          <cell r="F35">
            <v>95</v>
          </cell>
          <cell r="G35">
            <v>78</v>
          </cell>
          <cell r="H35">
            <v>7.5600000000000005</v>
          </cell>
          <cell r="I35" t="str">
            <v>NO</v>
          </cell>
          <cell r="J35">
            <v>16.920000000000002</v>
          </cell>
          <cell r="K35">
            <v>27.599999999999998</v>
          </cell>
        </row>
        <row r="36">
          <cell r="I36" t="str">
            <v>S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27.404166666666665</v>
          </cell>
          <cell r="C5">
            <v>32.6</v>
          </cell>
          <cell r="D5">
            <v>23.4</v>
          </cell>
          <cell r="E5">
            <v>75.541666666666671</v>
          </cell>
          <cell r="F5">
            <v>91</v>
          </cell>
          <cell r="G5">
            <v>55</v>
          </cell>
          <cell r="H5">
            <v>14.4</v>
          </cell>
          <cell r="I5" t="str">
            <v>NE</v>
          </cell>
          <cell r="J5">
            <v>24.48</v>
          </cell>
          <cell r="K5">
            <v>2.4</v>
          </cell>
        </row>
        <row r="6">
          <cell r="B6">
            <v>26.750000000000004</v>
          </cell>
          <cell r="C6">
            <v>34.9</v>
          </cell>
          <cell r="D6">
            <v>21.1</v>
          </cell>
          <cell r="E6">
            <v>71.791666666666671</v>
          </cell>
          <cell r="F6">
            <v>96</v>
          </cell>
          <cell r="G6">
            <v>39</v>
          </cell>
          <cell r="H6">
            <v>47.519999999999996</v>
          </cell>
          <cell r="I6" t="str">
            <v>S</v>
          </cell>
          <cell r="J6">
            <v>87.84</v>
          </cell>
          <cell r="K6">
            <v>18</v>
          </cell>
        </row>
        <row r="7">
          <cell r="B7">
            <v>28.458333333333329</v>
          </cell>
          <cell r="C7">
            <v>36.299999999999997</v>
          </cell>
          <cell r="D7">
            <v>22.4</v>
          </cell>
          <cell r="E7">
            <v>67.833333333333329</v>
          </cell>
          <cell r="F7">
            <v>92</v>
          </cell>
          <cell r="G7">
            <v>33</v>
          </cell>
          <cell r="H7">
            <v>20.88</v>
          </cell>
          <cell r="I7" t="str">
            <v>L</v>
          </cell>
          <cell r="J7">
            <v>39.6</v>
          </cell>
          <cell r="K7">
            <v>0</v>
          </cell>
        </row>
        <row r="8">
          <cell r="B8">
            <v>28.80416666666666</v>
          </cell>
          <cell r="C8">
            <v>36</v>
          </cell>
          <cell r="D8">
            <v>21.8</v>
          </cell>
          <cell r="E8">
            <v>67.583333333333329</v>
          </cell>
          <cell r="F8">
            <v>96</v>
          </cell>
          <cell r="G8">
            <v>35</v>
          </cell>
          <cell r="H8">
            <v>20.52</v>
          </cell>
          <cell r="I8" t="str">
            <v>N</v>
          </cell>
          <cell r="J8">
            <v>37.800000000000004</v>
          </cell>
          <cell r="K8">
            <v>0</v>
          </cell>
        </row>
        <row r="9">
          <cell r="B9">
            <v>29.416666666666661</v>
          </cell>
          <cell r="C9">
            <v>36.1</v>
          </cell>
          <cell r="D9">
            <v>24.2</v>
          </cell>
          <cell r="E9">
            <v>65.041666666666671</v>
          </cell>
          <cell r="F9">
            <v>91</v>
          </cell>
          <cell r="G9">
            <v>37</v>
          </cell>
          <cell r="H9">
            <v>23.400000000000002</v>
          </cell>
          <cell r="I9" t="str">
            <v>N</v>
          </cell>
          <cell r="J9">
            <v>45.36</v>
          </cell>
          <cell r="K9">
            <v>0</v>
          </cell>
        </row>
        <row r="10">
          <cell r="B10">
            <v>25.824999999999999</v>
          </cell>
          <cell r="C10">
            <v>34.299999999999997</v>
          </cell>
          <cell r="D10">
            <v>22.2</v>
          </cell>
          <cell r="E10">
            <v>76.666666666666671</v>
          </cell>
          <cell r="F10">
            <v>95</v>
          </cell>
          <cell r="G10">
            <v>42</v>
          </cell>
          <cell r="H10">
            <v>18</v>
          </cell>
          <cell r="I10" t="str">
            <v>SE</v>
          </cell>
          <cell r="J10">
            <v>39.6</v>
          </cell>
          <cell r="K10">
            <v>9.6</v>
          </cell>
        </row>
        <row r="11">
          <cell r="B11">
            <v>26.44583333333334</v>
          </cell>
          <cell r="C11">
            <v>33.5</v>
          </cell>
          <cell r="D11">
            <v>22.1</v>
          </cell>
          <cell r="E11">
            <v>81.208333333333329</v>
          </cell>
          <cell r="F11">
            <v>97</v>
          </cell>
          <cell r="G11">
            <v>49</v>
          </cell>
          <cell r="H11">
            <v>14.04</v>
          </cell>
          <cell r="I11" t="str">
            <v>NO</v>
          </cell>
          <cell r="J11">
            <v>25.56</v>
          </cell>
          <cell r="K11">
            <v>0.2</v>
          </cell>
        </row>
        <row r="12">
          <cell r="B12">
            <v>27.445833333333326</v>
          </cell>
          <cell r="C12">
            <v>32.4</v>
          </cell>
          <cell r="D12">
            <v>24.7</v>
          </cell>
          <cell r="E12">
            <v>79.125</v>
          </cell>
          <cell r="F12">
            <v>94</v>
          </cell>
          <cell r="G12">
            <v>55</v>
          </cell>
          <cell r="H12">
            <v>25.2</v>
          </cell>
          <cell r="I12" t="str">
            <v>NO</v>
          </cell>
          <cell r="J12">
            <v>47.519999999999996</v>
          </cell>
          <cell r="K12">
            <v>0</v>
          </cell>
        </row>
        <row r="13">
          <cell r="B13">
            <v>26.333333333333329</v>
          </cell>
          <cell r="C13">
            <v>32.200000000000003</v>
          </cell>
          <cell r="D13">
            <v>23.1</v>
          </cell>
          <cell r="E13">
            <v>79.666666666666671</v>
          </cell>
          <cell r="F13">
            <v>94</v>
          </cell>
          <cell r="G13">
            <v>54</v>
          </cell>
          <cell r="H13">
            <v>11.879999999999999</v>
          </cell>
          <cell r="I13" t="str">
            <v>O</v>
          </cell>
          <cell r="J13">
            <v>21.6</v>
          </cell>
          <cell r="K13">
            <v>0</v>
          </cell>
        </row>
        <row r="14">
          <cell r="B14">
            <v>27.670833333333334</v>
          </cell>
          <cell r="C14">
            <v>34.700000000000003</v>
          </cell>
          <cell r="D14">
            <v>23.3</v>
          </cell>
          <cell r="E14">
            <v>77.875</v>
          </cell>
          <cell r="F14">
            <v>95</v>
          </cell>
          <cell r="G14">
            <v>48</v>
          </cell>
          <cell r="H14">
            <v>14.04</v>
          </cell>
          <cell r="I14" t="str">
            <v>N</v>
          </cell>
          <cell r="J14">
            <v>27.36</v>
          </cell>
          <cell r="K14">
            <v>1</v>
          </cell>
        </row>
        <row r="15">
          <cell r="B15">
            <v>28.649999999999995</v>
          </cell>
          <cell r="C15">
            <v>37.1</v>
          </cell>
          <cell r="D15">
            <v>23.5</v>
          </cell>
          <cell r="E15">
            <v>75.666666666666671</v>
          </cell>
          <cell r="F15">
            <v>96</v>
          </cell>
          <cell r="G15">
            <v>32</v>
          </cell>
          <cell r="H15">
            <v>11.879999999999999</v>
          </cell>
          <cell r="I15" t="str">
            <v>N</v>
          </cell>
          <cell r="J15">
            <v>38.880000000000003</v>
          </cell>
          <cell r="K15">
            <v>2.2000000000000002</v>
          </cell>
        </row>
        <row r="16">
          <cell r="B16">
            <v>28.154166666666665</v>
          </cell>
          <cell r="C16">
            <v>35.299999999999997</v>
          </cell>
          <cell r="D16">
            <v>24.8</v>
          </cell>
          <cell r="E16">
            <v>79.208333333333329</v>
          </cell>
          <cell r="F16">
            <v>95</v>
          </cell>
          <cell r="G16">
            <v>46</v>
          </cell>
          <cell r="H16">
            <v>27.36</v>
          </cell>
          <cell r="I16" t="str">
            <v>NE</v>
          </cell>
          <cell r="J16">
            <v>54.36</v>
          </cell>
          <cell r="K16">
            <v>2.2000000000000002</v>
          </cell>
        </row>
        <row r="17">
          <cell r="B17">
            <v>27.362500000000001</v>
          </cell>
          <cell r="C17">
            <v>35.299999999999997</v>
          </cell>
          <cell r="D17">
            <v>23.8</v>
          </cell>
          <cell r="E17">
            <v>78.25</v>
          </cell>
          <cell r="F17">
            <v>96</v>
          </cell>
          <cell r="G17">
            <v>43</v>
          </cell>
          <cell r="H17">
            <v>27.720000000000002</v>
          </cell>
          <cell r="I17" t="str">
            <v>O</v>
          </cell>
          <cell r="J17">
            <v>43.2</v>
          </cell>
          <cell r="K17">
            <v>0</v>
          </cell>
        </row>
        <row r="18">
          <cell r="B18">
            <v>26.816666666666663</v>
          </cell>
          <cell r="C18">
            <v>33.1</v>
          </cell>
          <cell r="D18">
            <v>22.8</v>
          </cell>
          <cell r="E18">
            <v>72.291666666666671</v>
          </cell>
          <cell r="F18">
            <v>96</v>
          </cell>
          <cell r="G18">
            <v>39</v>
          </cell>
          <cell r="H18">
            <v>18.720000000000002</v>
          </cell>
          <cell r="I18" t="str">
            <v>S</v>
          </cell>
          <cell r="J18">
            <v>37.440000000000005</v>
          </cell>
          <cell r="K18">
            <v>0.8</v>
          </cell>
        </row>
        <row r="19">
          <cell r="B19">
            <v>25.462500000000006</v>
          </cell>
          <cell r="C19">
            <v>34.4</v>
          </cell>
          <cell r="D19">
            <v>14.7</v>
          </cell>
          <cell r="E19">
            <v>54.875</v>
          </cell>
          <cell r="F19">
            <v>96</v>
          </cell>
          <cell r="G19">
            <v>17</v>
          </cell>
          <cell r="H19">
            <v>18</v>
          </cell>
          <cell r="I19" t="str">
            <v>S</v>
          </cell>
          <cell r="J19">
            <v>34.56</v>
          </cell>
          <cell r="K19">
            <v>0</v>
          </cell>
        </row>
        <row r="20">
          <cell r="B20">
            <v>25.924999999999997</v>
          </cell>
          <cell r="C20">
            <v>35.6</v>
          </cell>
          <cell r="D20">
            <v>16.3</v>
          </cell>
          <cell r="E20">
            <v>54.958333333333336</v>
          </cell>
          <cell r="F20">
            <v>92</v>
          </cell>
          <cell r="G20">
            <v>20</v>
          </cell>
          <cell r="H20">
            <v>14.4</v>
          </cell>
          <cell r="I20" t="str">
            <v>S</v>
          </cell>
          <cell r="J20">
            <v>31.319999999999997</v>
          </cell>
          <cell r="K20">
            <v>0</v>
          </cell>
        </row>
        <row r="21">
          <cell r="B21">
            <v>27.366666666666664</v>
          </cell>
          <cell r="C21">
            <v>37</v>
          </cell>
          <cell r="D21">
            <v>17.7</v>
          </cell>
          <cell r="E21">
            <v>52.75</v>
          </cell>
          <cell r="F21">
            <v>93</v>
          </cell>
          <cell r="G21">
            <v>19</v>
          </cell>
          <cell r="H21">
            <v>15.48</v>
          </cell>
          <cell r="I21" t="str">
            <v>S</v>
          </cell>
          <cell r="J21">
            <v>31.319999999999997</v>
          </cell>
          <cell r="K21">
            <v>0</v>
          </cell>
        </row>
        <row r="22">
          <cell r="B22">
            <v>28.279166666666679</v>
          </cell>
          <cell r="C22">
            <v>36.9</v>
          </cell>
          <cell r="D22">
            <v>19.399999999999999</v>
          </cell>
          <cell r="E22">
            <v>52.916666666666664</v>
          </cell>
          <cell r="F22">
            <v>90</v>
          </cell>
          <cell r="G22">
            <v>23</v>
          </cell>
          <cell r="H22">
            <v>15.48</v>
          </cell>
          <cell r="I22" t="str">
            <v>S</v>
          </cell>
          <cell r="J22">
            <v>25.2</v>
          </cell>
          <cell r="K22">
            <v>0</v>
          </cell>
        </row>
        <row r="23">
          <cell r="B23">
            <v>28.429166666666664</v>
          </cell>
          <cell r="C23">
            <v>37.4</v>
          </cell>
          <cell r="D23">
            <v>20</v>
          </cell>
          <cell r="E23">
            <v>59.333333333333336</v>
          </cell>
          <cell r="F23">
            <v>93</v>
          </cell>
          <cell r="G23">
            <v>27</v>
          </cell>
          <cell r="H23">
            <v>11.879999999999999</v>
          </cell>
          <cell r="I23" t="str">
            <v>NE</v>
          </cell>
          <cell r="J23">
            <v>24.840000000000003</v>
          </cell>
          <cell r="K23">
            <v>0</v>
          </cell>
        </row>
        <row r="24">
          <cell r="B24">
            <v>29.825000000000003</v>
          </cell>
          <cell r="C24">
            <v>37.5</v>
          </cell>
          <cell r="D24">
            <v>22.3</v>
          </cell>
          <cell r="E24">
            <v>59.041666666666664</v>
          </cell>
          <cell r="F24">
            <v>92</v>
          </cell>
          <cell r="G24">
            <v>31</v>
          </cell>
          <cell r="H24">
            <v>16.920000000000002</v>
          </cell>
          <cell r="I24" t="str">
            <v>N</v>
          </cell>
          <cell r="J24">
            <v>37.080000000000005</v>
          </cell>
          <cell r="K24">
            <v>0</v>
          </cell>
        </row>
        <row r="25">
          <cell r="B25">
            <v>27.904166666666669</v>
          </cell>
          <cell r="C25">
            <v>36.9</v>
          </cell>
          <cell r="D25">
            <v>23.5</v>
          </cell>
          <cell r="E25">
            <v>70.166666666666671</v>
          </cell>
          <cell r="F25">
            <v>90</v>
          </cell>
          <cell r="G25">
            <v>39</v>
          </cell>
          <cell r="H25">
            <v>35.64</v>
          </cell>
          <cell r="I25" t="str">
            <v>L</v>
          </cell>
          <cell r="J25">
            <v>69.48</v>
          </cell>
          <cell r="K25">
            <v>0</v>
          </cell>
        </row>
        <row r="26">
          <cell r="B26">
            <v>28.024999999999995</v>
          </cell>
          <cell r="C26">
            <v>37.1</v>
          </cell>
          <cell r="D26">
            <v>21.3</v>
          </cell>
          <cell r="E26">
            <v>70.625</v>
          </cell>
          <cell r="F26">
            <v>96</v>
          </cell>
          <cell r="G26">
            <v>35</v>
          </cell>
          <cell r="H26">
            <v>18</v>
          </cell>
          <cell r="I26" t="str">
            <v>N</v>
          </cell>
          <cell r="J26">
            <v>37.080000000000005</v>
          </cell>
          <cell r="K26">
            <v>0</v>
          </cell>
        </row>
        <row r="27">
          <cell r="B27">
            <v>28.300000000000008</v>
          </cell>
          <cell r="C27">
            <v>36.700000000000003</v>
          </cell>
          <cell r="D27">
            <v>22.3</v>
          </cell>
          <cell r="E27">
            <v>68.583333333333329</v>
          </cell>
          <cell r="F27">
            <v>93</v>
          </cell>
          <cell r="G27">
            <v>41</v>
          </cell>
          <cell r="H27">
            <v>37.080000000000005</v>
          </cell>
          <cell r="I27" t="str">
            <v>NE</v>
          </cell>
          <cell r="J27">
            <v>65.160000000000011</v>
          </cell>
          <cell r="K27">
            <v>0</v>
          </cell>
        </row>
        <row r="28">
          <cell r="B28">
            <v>27.629166666666666</v>
          </cell>
          <cell r="C28">
            <v>35.4</v>
          </cell>
          <cell r="D28">
            <v>22</v>
          </cell>
          <cell r="E28">
            <v>73.625</v>
          </cell>
          <cell r="F28">
            <v>95</v>
          </cell>
          <cell r="G28">
            <v>44</v>
          </cell>
          <cell r="H28">
            <v>18.36</v>
          </cell>
          <cell r="I28" t="str">
            <v>NE</v>
          </cell>
          <cell r="J28">
            <v>30.240000000000002</v>
          </cell>
          <cell r="K28">
            <v>0.4</v>
          </cell>
        </row>
        <row r="29">
          <cell r="B29">
            <v>27.183333333333334</v>
          </cell>
          <cell r="C29">
            <v>33.5</v>
          </cell>
          <cell r="D29">
            <v>22.4</v>
          </cell>
          <cell r="E29">
            <v>71.583333333333329</v>
          </cell>
          <cell r="F29">
            <v>93</v>
          </cell>
          <cell r="G29">
            <v>47</v>
          </cell>
          <cell r="H29">
            <v>18.36</v>
          </cell>
          <cell r="I29" t="str">
            <v>SO</v>
          </cell>
          <cell r="J29">
            <v>32.4</v>
          </cell>
          <cell r="K29">
            <v>0</v>
          </cell>
        </row>
        <row r="30">
          <cell r="B30">
            <v>28.462500000000002</v>
          </cell>
          <cell r="C30">
            <v>36.6</v>
          </cell>
          <cell r="D30">
            <v>22.3</v>
          </cell>
          <cell r="E30">
            <v>69.166666666666671</v>
          </cell>
          <cell r="F30">
            <v>96</v>
          </cell>
          <cell r="G30">
            <v>37</v>
          </cell>
          <cell r="H30">
            <v>12.24</v>
          </cell>
          <cell r="I30" t="str">
            <v>S</v>
          </cell>
          <cell r="J30">
            <v>29.16</v>
          </cell>
          <cell r="K30">
            <v>0</v>
          </cell>
        </row>
        <row r="31">
          <cell r="B31">
            <v>29.016666666666669</v>
          </cell>
          <cell r="C31">
            <v>37.200000000000003</v>
          </cell>
          <cell r="D31">
            <v>22.9</v>
          </cell>
          <cell r="E31">
            <v>69.958333333333329</v>
          </cell>
          <cell r="F31">
            <v>95</v>
          </cell>
          <cell r="G31">
            <v>36</v>
          </cell>
          <cell r="H31">
            <v>20.88</v>
          </cell>
          <cell r="I31" t="str">
            <v>NE</v>
          </cell>
          <cell r="J31">
            <v>37.800000000000004</v>
          </cell>
          <cell r="K31">
            <v>0</v>
          </cell>
        </row>
        <row r="32">
          <cell r="B32">
            <v>29.591666666666665</v>
          </cell>
          <cell r="C32">
            <v>36.799999999999997</v>
          </cell>
          <cell r="D32">
            <v>25</v>
          </cell>
          <cell r="E32">
            <v>71.916666666666671</v>
          </cell>
          <cell r="F32">
            <v>95</v>
          </cell>
          <cell r="G32">
            <v>33</v>
          </cell>
          <cell r="H32">
            <v>15.48</v>
          </cell>
          <cell r="I32" t="str">
            <v>N</v>
          </cell>
          <cell r="J32">
            <v>37.080000000000005</v>
          </cell>
          <cell r="K32">
            <v>0</v>
          </cell>
        </row>
        <row r="33">
          <cell r="B33">
            <v>28.0625</v>
          </cell>
          <cell r="C33">
            <v>36.700000000000003</v>
          </cell>
          <cell r="D33">
            <v>23</v>
          </cell>
          <cell r="E33">
            <v>76.958333333333329</v>
          </cell>
          <cell r="F33">
            <v>95</v>
          </cell>
          <cell r="G33">
            <v>41</v>
          </cell>
          <cell r="H33">
            <v>25.92</v>
          </cell>
          <cell r="I33" t="str">
            <v>NE</v>
          </cell>
          <cell r="J33">
            <v>51.12</v>
          </cell>
          <cell r="K33">
            <v>18.8</v>
          </cell>
        </row>
        <row r="34">
          <cell r="B34">
            <v>24.837500000000006</v>
          </cell>
          <cell r="C34">
            <v>29</v>
          </cell>
          <cell r="D34">
            <v>22.8</v>
          </cell>
          <cell r="E34">
            <v>89.25</v>
          </cell>
          <cell r="F34">
            <v>96</v>
          </cell>
          <cell r="G34">
            <v>73</v>
          </cell>
          <cell r="H34">
            <v>16.2</v>
          </cell>
          <cell r="I34" t="str">
            <v>NE</v>
          </cell>
          <cell r="J34">
            <v>39.24</v>
          </cell>
          <cell r="K34">
            <v>8.6</v>
          </cell>
        </row>
        <row r="35">
          <cell r="B35">
            <v>24.583333333333332</v>
          </cell>
          <cell r="C35">
            <v>27.1</v>
          </cell>
          <cell r="D35">
            <v>23.4</v>
          </cell>
          <cell r="E35">
            <v>92.458333333333329</v>
          </cell>
          <cell r="F35">
            <v>96</v>
          </cell>
          <cell r="G35">
            <v>83</v>
          </cell>
          <cell r="H35">
            <v>13.32</v>
          </cell>
          <cell r="I35" t="str">
            <v>NE</v>
          </cell>
          <cell r="J35">
            <v>25.92</v>
          </cell>
          <cell r="K35">
            <v>28.8</v>
          </cell>
        </row>
        <row r="36">
          <cell r="I36" t="str">
            <v>NE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24.006666666666664</v>
          </cell>
          <cell r="C5">
            <v>31.7</v>
          </cell>
          <cell r="D5">
            <v>22</v>
          </cell>
          <cell r="E5">
            <v>76</v>
          </cell>
          <cell r="F5">
            <v>88</v>
          </cell>
          <cell r="G5">
            <v>42</v>
          </cell>
          <cell r="H5">
            <v>16.559999999999999</v>
          </cell>
          <cell r="I5" t="str">
            <v>N</v>
          </cell>
          <cell r="J5">
            <v>41.4</v>
          </cell>
          <cell r="K5">
            <v>9.7999999999999989</v>
          </cell>
        </row>
        <row r="6">
          <cell r="B6">
            <v>23.792307692307698</v>
          </cell>
          <cell r="C6">
            <v>28.6</v>
          </cell>
          <cell r="D6">
            <v>21.8</v>
          </cell>
          <cell r="E6">
            <v>79.615384615384613</v>
          </cell>
          <cell r="F6">
            <v>90</v>
          </cell>
          <cell r="G6">
            <v>48</v>
          </cell>
          <cell r="H6">
            <v>7.9200000000000008</v>
          </cell>
          <cell r="I6" t="str">
            <v>N</v>
          </cell>
          <cell r="J6">
            <v>19.440000000000001</v>
          </cell>
          <cell r="K6">
            <v>0</v>
          </cell>
        </row>
        <row r="7">
          <cell r="B7">
            <v>23.664285714285715</v>
          </cell>
          <cell r="C7">
            <v>28</v>
          </cell>
          <cell r="D7">
            <v>21</v>
          </cell>
          <cell r="E7">
            <v>65.428571428571431</v>
          </cell>
          <cell r="F7">
            <v>86</v>
          </cell>
          <cell r="G7">
            <v>36</v>
          </cell>
          <cell r="H7">
            <v>16.2</v>
          </cell>
          <cell r="I7" t="str">
            <v>S</v>
          </cell>
          <cell r="J7">
            <v>24.840000000000003</v>
          </cell>
          <cell r="K7">
            <v>0</v>
          </cell>
        </row>
        <row r="8">
          <cell r="B8">
            <v>23.169230769230769</v>
          </cell>
          <cell r="C8">
            <v>30.7</v>
          </cell>
          <cell r="D8">
            <v>19.600000000000001</v>
          </cell>
          <cell r="E8">
            <v>64.384615384615387</v>
          </cell>
          <cell r="F8">
            <v>84</v>
          </cell>
          <cell r="G8">
            <v>44</v>
          </cell>
          <cell r="H8">
            <v>12.24</v>
          </cell>
          <cell r="I8" t="str">
            <v>SE</v>
          </cell>
          <cell r="J8">
            <v>21.6</v>
          </cell>
          <cell r="K8">
            <v>0</v>
          </cell>
        </row>
        <row r="9">
          <cell r="B9">
            <v>26.707142857142856</v>
          </cell>
          <cell r="C9">
            <v>33.5</v>
          </cell>
          <cell r="D9">
            <v>23.2</v>
          </cell>
          <cell r="E9">
            <v>61.785714285714285</v>
          </cell>
          <cell r="F9">
            <v>82</v>
          </cell>
          <cell r="G9">
            <v>31</v>
          </cell>
          <cell r="H9">
            <v>15.120000000000001</v>
          </cell>
          <cell r="I9" t="str">
            <v>SE</v>
          </cell>
          <cell r="J9">
            <v>27.36</v>
          </cell>
          <cell r="K9">
            <v>0</v>
          </cell>
        </row>
        <row r="10">
          <cell r="B10">
            <v>25.475000000000001</v>
          </cell>
          <cell r="C10">
            <v>32.700000000000003</v>
          </cell>
          <cell r="D10">
            <v>22.3</v>
          </cell>
          <cell r="E10">
            <v>73.3</v>
          </cell>
          <cell r="F10">
            <v>92</v>
          </cell>
          <cell r="G10">
            <v>38</v>
          </cell>
          <cell r="H10">
            <v>25.2</v>
          </cell>
          <cell r="I10" t="str">
            <v>SE</v>
          </cell>
          <cell r="J10">
            <v>43.2</v>
          </cell>
          <cell r="K10">
            <v>6.8</v>
          </cell>
        </row>
        <row r="11">
          <cell r="B11">
            <v>23.533333333333335</v>
          </cell>
          <cell r="C11">
            <v>28.8</v>
          </cell>
          <cell r="D11">
            <v>22</v>
          </cell>
          <cell r="E11">
            <v>87.666666666666671</v>
          </cell>
          <cell r="F11">
            <v>95</v>
          </cell>
          <cell r="G11">
            <v>65</v>
          </cell>
          <cell r="H11">
            <v>10.8</v>
          </cell>
          <cell r="I11" t="str">
            <v>L</v>
          </cell>
          <cell r="J11">
            <v>18.720000000000002</v>
          </cell>
          <cell r="K11">
            <v>8.7999999999999989</v>
          </cell>
        </row>
        <row r="12">
          <cell r="B12">
            <v>23.277777777777779</v>
          </cell>
          <cell r="C12">
            <v>28.6</v>
          </cell>
          <cell r="D12">
            <v>20.9</v>
          </cell>
          <cell r="E12">
            <v>88.333333333333329</v>
          </cell>
          <cell r="F12">
            <v>94</v>
          </cell>
          <cell r="G12">
            <v>65</v>
          </cell>
          <cell r="H12">
            <v>16.2</v>
          </cell>
          <cell r="I12" t="str">
            <v>NE</v>
          </cell>
          <cell r="J12">
            <v>39.6</v>
          </cell>
          <cell r="K12">
            <v>14.4</v>
          </cell>
        </row>
        <row r="13">
          <cell r="B13">
            <v>23.284615384615385</v>
          </cell>
          <cell r="C13">
            <v>26</v>
          </cell>
          <cell r="D13">
            <v>22.8</v>
          </cell>
          <cell r="E13">
            <v>88.307692307692307</v>
          </cell>
          <cell r="F13">
            <v>92</v>
          </cell>
          <cell r="G13">
            <v>74</v>
          </cell>
          <cell r="H13">
            <v>15.120000000000001</v>
          </cell>
          <cell r="I13" t="str">
            <v>NO</v>
          </cell>
          <cell r="J13">
            <v>42.12</v>
          </cell>
          <cell r="K13">
            <v>0</v>
          </cell>
        </row>
        <row r="14">
          <cell r="B14">
            <v>23.023529411764702</v>
          </cell>
          <cell r="C14">
            <v>25.2</v>
          </cell>
          <cell r="D14">
            <v>20.7</v>
          </cell>
          <cell r="E14">
            <v>89.352941176470594</v>
          </cell>
          <cell r="F14">
            <v>95</v>
          </cell>
          <cell r="G14">
            <v>79</v>
          </cell>
          <cell r="H14">
            <v>11.16</v>
          </cell>
          <cell r="I14" t="str">
            <v>N</v>
          </cell>
          <cell r="J14">
            <v>52.2</v>
          </cell>
          <cell r="K14">
            <v>14.2</v>
          </cell>
        </row>
        <row r="15">
          <cell r="B15">
            <v>20.681818181818183</v>
          </cell>
          <cell r="C15">
            <v>22.6</v>
          </cell>
          <cell r="D15">
            <v>19.600000000000001</v>
          </cell>
          <cell r="E15">
            <v>94.272727272727266</v>
          </cell>
          <cell r="F15">
            <v>96</v>
          </cell>
          <cell r="G15">
            <v>91</v>
          </cell>
          <cell r="H15">
            <v>8.64</v>
          </cell>
          <cell r="I15" t="str">
            <v>N</v>
          </cell>
          <cell r="J15">
            <v>21.240000000000002</v>
          </cell>
          <cell r="K15">
            <v>6</v>
          </cell>
        </row>
        <row r="16">
          <cell r="B16">
            <v>23.108333333333331</v>
          </cell>
          <cell r="C16">
            <v>29.2</v>
          </cell>
          <cell r="D16">
            <v>20.3</v>
          </cell>
          <cell r="E16">
            <v>79</v>
          </cell>
          <cell r="F16">
            <v>91</v>
          </cell>
          <cell r="G16">
            <v>37</v>
          </cell>
          <cell r="H16">
            <v>11.520000000000001</v>
          </cell>
          <cell r="I16" t="str">
            <v>SE</v>
          </cell>
          <cell r="J16">
            <v>16.559999999999999</v>
          </cell>
          <cell r="K16">
            <v>0</v>
          </cell>
        </row>
        <row r="17">
          <cell r="B17">
            <v>23.099999999999998</v>
          </cell>
          <cell r="C17">
            <v>29.5</v>
          </cell>
          <cell r="D17">
            <v>19.399999999999999</v>
          </cell>
          <cell r="E17">
            <v>67.25</v>
          </cell>
          <cell r="F17">
            <v>88</v>
          </cell>
          <cell r="G17">
            <v>45</v>
          </cell>
          <cell r="H17">
            <v>11.879999999999999</v>
          </cell>
          <cell r="I17" t="str">
            <v>SO</v>
          </cell>
          <cell r="J17">
            <v>16.559999999999999</v>
          </cell>
          <cell r="K17">
            <v>0</v>
          </cell>
        </row>
        <row r="18">
          <cell r="B18">
            <v>25.119999999999994</v>
          </cell>
          <cell r="C18">
            <v>28.8</v>
          </cell>
          <cell r="D18">
            <v>23.2</v>
          </cell>
          <cell r="E18">
            <v>71</v>
          </cell>
          <cell r="F18">
            <v>88</v>
          </cell>
          <cell r="G18">
            <v>44</v>
          </cell>
          <cell r="H18">
            <v>18.720000000000002</v>
          </cell>
          <cell r="I18" t="str">
            <v>O</v>
          </cell>
          <cell r="J18">
            <v>41.76</v>
          </cell>
          <cell r="K18">
            <v>0</v>
          </cell>
        </row>
        <row r="19">
          <cell r="B19">
            <v>23.014285714285712</v>
          </cell>
          <cell r="C19">
            <v>27</v>
          </cell>
          <cell r="D19">
            <v>21.6</v>
          </cell>
          <cell r="E19">
            <v>83.857142857142861</v>
          </cell>
          <cell r="F19">
            <v>93</v>
          </cell>
          <cell r="G19">
            <v>48</v>
          </cell>
          <cell r="H19">
            <v>14.76</v>
          </cell>
          <cell r="I19" t="str">
            <v>SO</v>
          </cell>
          <cell r="J19">
            <v>34.200000000000003</v>
          </cell>
          <cell r="K19">
            <v>0.6</v>
          </cell>
        </row>
        <row r="20">
          <cell r="B20">
            <v>21.92307692307692</v>
          </cell>
          <cell r="C20">
            <v>28.6</v>
          </cell>
          <cell r="D20">
            <v>17.899999999999999</v>
          </cell>
          <cell r="E20">
            <v>71.461538461538467</v>
          </cell>
          <cell r="F20">
            <v>90</v>
          </cell>
          <cell r="G20">
            <v>38</v>
          </cell>
          <cell r="H20">
            <v>7.2</v>
          </cell>
          <cell r="I20" t="str">
            <v>O</v>
          </cell>
          <cell r="J20">
            <v>11.16</v>
          </cell>
          <cell r="K20">
            <v>0</v>
          </cell>
        </row>
        <row r="21">
          <cell r="B21">
            <v>22.61538461538462</v>
          </cell>
          <cell r="C21">
            <v>30.2</v>
          </cell>
          <cell r="D21">
            <v>18.899999999999999</v>
          </cell>
          <cell r="E21">
            <v>70.461538461538467</v>
          </cell>
          <cell r="F21">
            <v>89</v>
          </cell>
          <cell r="G21">
            <v>44</v>
          </cell>
          <cell r="H21">
            <v>12.24</v>
          </cell>
          <cell r="I21" t="str">
            <v>N</v>
          </cell>
          <cell r="J21">
            <v>19.440000000000001</v>
          </cell>
          <cell r="K21">
            <v>0</v>
          </cell>
        </row>
        <row r="22">
          <cell r="B22">
            <v>24.206250000000004</v>
          </cell>
          <cell r="C22">
            <v>31.2</v>
          </cell>
          <cell r="D22">
            <v>21.4</v>
          </cell>
          <cell r="E22">
            <v>80.0625</v>
          </cell>
          <cell r="F22">
            <v>91</v>
          </cell>
          <cell r="G22">
            <v>46</v>
          </cell>
          <cell r="H22">
            <v>14.04</v>
          </cell>
          <cell r="I22" t="str">
            <v>N</v>
          </cell>
          <cell r="J22">
            <v>48.24</v>
          </cell>
          <cell r="K22">
            <v>8.6</v>
          </cell>
        </row>
        <row r="23">
          <cell r="B23">
            <v>23.900000000000002</v>
          </cell>
          <cell r="C23">
            <v>31</v>
          </cell>
          <cell r="D23">
            <v>21.3</v>
          </cell>
          <cell r="E23">
            <v>79.769230769230774</v>
          </cell>
          <cell r="F23">
            <v>92</v>
          </cell>
          <cell r="G23">
            <v>39</v>
          </cell>
          <cell r="H23">
            <v>8.2799999999999994</v>
          </cell>
          <cell r="I23" t="str">
            <v>N</v>
          </cell>
          <cell r="J23">
            <v>13.68</v>
          </cell>
          <cell r="K23">
            <v>0</v>
          </cell>
        </row>
        <row r="24">
          <cell r="B24">
            <v>25.676923076923082</v>
          </cell>
          <cell r="C24">
            <v>30.3</v>
          </cell>
          <cell r="D24">
            <v>23</v>
          </cell>
          <cell r="E24">
            <v>69.692307692307693</v>
          </cell>
          <cell r="F24">
            <v>85</v>
          </cell>
          <cell r="G24">
            <v>43</v>
          </cell>
          <cell r="H24">
            <v>12.6</v>
          </cell>
          <cell r="I24" t="str">
            <v>N</v>
          </cell>
          <cell r="J24">
            <v>20.16</v>
          </cell>
          <cell r="K24">
            <v>0</v>
          </cell>
        </row>
        <row r="25">
          <cell r="B25">
            <v>25.686666666666667</v>
          </cell>
          <cell r="C25">
            <v>31.6</v>
          </cell>
          <cell r="D25">
            <v>22.9</v>
          </cell>
          <cell r="E25">
            <v>73.466666666666669</v>
          </cell>
          <cell r="F25">
            <v>88</v>
          </cell>
          <cell r="G25">
            <v>47</v>
          </cell>
          <cell r="H25">
            <v>16.2</v>
          </cell>
          <cell r="I25" t="str">
            <v>SE</v>
          </cell>
          <cell r="J25">
            <v>54</v>
          </cell>
          <cell r="K25">
            <v>1.6</v>
          </cell>
        </row>
        <row r="26">
          <cell r="B26">
            <v>23.207692307692305</v>
          </cell>
          <cell r="C26">
            <v>30.3</v>
          </cell>
          <cell r="D26">
            <v>22</v>
          </cell>
          <cell r="E26">
            <v>84.84615384615384</v>
          </cell>
          <cell r="F26">
            <v>91</v>
          </cell>
          <cell r="G26">
            <v>49</v>
          </cell>
          <cell r="H26">
            <v>14.4</v>
          </cell>
          <cell r="I26" t="str">
            <v>O</v>
          </cell>
          <cell r="J26">
            <v>44.28</v>
          </cell>
          <cell r="K26">
            <v>2.2000000000000002</v>
          </cell>
        </row>
        <row r="27">
          <cell r="B27">
            <v>25.315384615384612</v>
          </cell>
          <cell r="C27">
            <v>31.4</v>
          </cell>
          <cell r="D27">
            <v>22.7</v>
          </cell>
          <cell r="E27">
            <v>74.230769230769226</v>
          </cell>
          <cell r="F27">
            <v>86</v>
          </cell>
          <cell r="G27">
            <v>47</v>
          </cell>
          <cell r="H27">
            <v>10.08</v>
          </cell>
          <cell r="I27" t="str">
            <v>N</v>
          </cell>
          <cell r="J27">
            <v>34.200000000000003</v>
          </cell>
          <cell r="K27">
            <v>0</v>
          </cell>
        </row>
        <row r="28">
          <cell r="B28">
            <v>25.764285714285716</v>
          </cell>
          <cell r="C28">
            <v>33.9</v>
          </cell>
          <cell r="D28">
            <v>22.2</v>
          </cell>
          <cell r="E28">
            <v>69.5</v>
          </cell>
          <cell r="F28">
            <v>86</v>
          </cell>
          <cell r="G28">
            <v>31</v>
          </cell>
          <cell r="H28">
            <v>12.96</v>
          </cell>
          <cell r="I28" t="str">
            <v>N</v>
          </cell>
          <cell r="J28">
            <v>28.08</v>
          </cell>
          <cell r="K28">
            <v>0</v>
          </cell>
        </row>
        <row r="29">
          <cell r="B29">
            <v>25.921428571428571</v>
          </cell>
          <cell r="C29">
            <v>31.1</v>
          </cell>
          <cell r="D29">
            <v>23.4</v>
          </cell>
          <cell r="E29">
            <v>72.642857142857139</v>
          </cell>
          <cell r="F29">
            <v>86</v>
          </cell>
          <cell r="G29">
            <v>47</v>
          </cell>
          <cell r="H29">
            <v>18.720000000000002</v>
          </cell>
          <cell r="I29" t="str">
            <v>N</v>
          </cell>
          <cell r="J29">
            <v>42.480000000000004</v>
          </cell>
          <cell r="K29">
            <v>3</v>
          </cell>
        </row>
        <row r="30">
          <cell r="B30">
            <v>24.979999999999997</v>
          </cell>
          <cell r="C30">
            <v>30.9</v>
          </cell>
          <cell r="D30">
            <v>23.5</v>
          </cell>
          <cell r="E30">
            <v>81.400000000000006</v>
          </cell>
          <cell r="F30">
            <v>90</v>
          </cell>
          <cell r="G30">
            <v>51</v>
          </cell>
          <cell r="H30">
            <v>9.3600000000000012</v>
          </cell>
          <cell r="I30" t="str">
            <v>N</v>
          </cell>
          <cell r="J30">
            <v>31.319999999999997</v>
          </cell>
          <cell r="K30">
            <v>0.8</v>
          </cell>
        </row>
        <row r="31">
          <cell r="B31">
            <v>25.166666666666668</v>
          </cell>
          <cell r="C31">
            <v>31.2</v>
          </cell>
          <cell r="D31">
            <v>23.3</v>
          </cell>
          <cell r="E31">
            <v>78.13333333333334</v>
          </cell>
          <cell r="F31">
            <v>88</v>
          </cell>
          <cell r="G31">
            <v>46</v>
          </cell>
          <cell r="H31">
            <v>16.2</v>
          </cell>
          <cell r="I31" t="str">
            <v>L</v>
          </cell>
          <cell r="J31">
            <v>30.240000000000002</v>
          </cell>
          <cell r="K31">
            <v>0</v>
          </cell>
        </row>
        <row r="32">
          <cell r="B32">
            <v>25.71875</v>
          </cell>
          <cell r="C32">
            <v>33.1</v>
          </cell>
          <cell r="D32">
            <v>23.7</v>
          </cell>
          <cell r="E32">
            <v>78.5625</v>
          </cell>
          <cell r="F32">
            <v>90</v>
          </cell>
          <cell r="G32">
            <v>44</v>
          </cell>
          <cell r="H32">
            <v>16.559999999999999</v>
          </cell>
          <cell r="I32" t="str">
            <v>NO</v>
          </cell>
          <cell r="J32">
            <v>34.92</v>
          </cell>
          <cell r="K32">
            <v>1.4</v>
          </cell>
        </row>
        <row r="33">
          <cell r="B33">
            <v>24.5</v>
          </cell>
          <cell r="C33">
            <v>28.4</v>
          </cell>
          <cell r="D33">
            <v>22.7</v>
          </cell>
          <cell r="E33">
            <v>82</v>
          </cell>
          <cell r="F33">
            <v>91</v>
          </cell>
          <cell r="G33">
            <v>59</v>
          </cell>
          <cell r="H33">
            <v>13.32</v>
          </cell>
          <cell r="I33" t="str">
            <v>NE</v>
          </cell>
          <cell r="J33">
            <v>30.6</v>
          </cell>
          <cell r="K33">
            <v>0</v>
          </cell>
        </row>
        <row r="34">
          <cell r="B34">
            <v>24.160000000000007</v>
          </cell>
          <cell r="C34">
            <v>27.7</v>
          </cell>
          <cell r="D34">
            <v>22.5</v>
          </cell>
          <cell r="E34">
            <v>83.13333333333334</v>
          </cell>
          <cell r="F34">
            <v>93</v>
          </cell>
          <cell r="G34">
            <v>58</v>
          </cell>
          <cell r="H34">
            <v>16.559999999999999</v>
          </cell>
          <cell r="I34" t="str">
            <v>NE</v>
          </cell>
          <cell r="J34">
            <v>37.440000000000005</v>
          </cell>
          <cell r="K34">
            <v>2.6</v>
          </cell>
        </row>
        <row r="35">
          <cell r="B35">
            <v>23.199999999999996</v>
          </cell>
          <cell r="C35">
            <v>25.5</v>
          </cell>
          <cell r="D35">
            <v>22.2</v>
          </cell>
          <cell r="E35">
            <v>88.733333333333334</v>
          </cell>
          <cell r="F35">
            <v>94</v>
          </cell>
          <cell r="G35">
            <v>80</v>
          </cell>
          <cell r="H35">
            <v>14.04</v>
          </cell>
          <cell r="I35" t="str">
            <v>N</v>
          </cell>
          <cell r="J35">
            <v>30.240000000000002</v>
          </cell>
          <cell r="K35">
            <v>6.4</v>
          </cell>
        </row>
        <row r="36">
          <cell r="I36" t="str">
            <v>N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22.620833333333334</v>
          </cell>
          <cell r="C5">
            <v>28.1</v>
          </cell>
          <cell r="D5">
            <v>17.8</v>
          </cell>
          <cell r="E5">
            <v>65.75</v>
          </cell>
          <cell r="F5">
            <v>96</v>
          </cell>
          <cell r="G5">
            <v>28</v>
          </cell>
          <cell r="H5">
            <v>14.4</v>
          </cell>
          <cell r="I5" t="str">
            <v>S</v>
          </cell>
          <cell r="J5">
            <v>28.08</v>
          </cell>
          <cell r="K5">
            <v>0</v>
          </cell>
        </row>
        <row r="6">
          <cell r="B6">
            <v>22.099999999999998</v>
          </cell>
          <cell r="C6">
            <v>29.8</v>
          </cell>
          <cell r="D6">
            <v>14.6</v>
          </cell>
          <cell r="E6">
            <v>42.333333333333336</v>
          </cell>
          <cell r="F6">
            <v>68</v>
          </cell>
          <cell r="G6">
            <v>14</v>
          </cell>
          <cell r="H6">
            <v>11.520000000000001</v>
          </cell>
          <cell r="I6" t="str">
            <v>S</v>
          </cell>
          <cell r="J6">
            <v>24.48</v>
          </cell>
          <cell r="K6">
            <v>0</v>
          </cell>
        </row>
        <row r="7">
          <cell r="B7">
            <v>23.958333333333339</v>
          </cell>
          <cell r="C7">
            <v>32.299999999999997</v>
          </cell>
          <cell r="D7">
            <v>15.9</v>
          </cell>
          <cell r="E7">
            <v>43.75</v>
          </cell>
          <cell r="F7">
            <v>61</v>
          </cell>
          <cell r="G7">
            <v>26</v>
          </cell>
          <cell r="H7">
            <v>15.48</v>
          </cell>
          <cell r="I7" t="str">
            <v>NE</v>
          </cell>
          <cell r="J7">
            <v>28.8</v>
          </cell>
          <cell r="K7">
            <v>0</v>
          </cell>
        </row>
        <row r="8">
          <cell r="B8">
            <v>24.412499999999998</v>
          </cell>
          <cell r="C8">
            <v>32</v>
          </cell>
          <cell r="D8">
            <v>17.899999999999999</v>
          </cell>
          <cell r="E8">
            <v>54.958333333333336</v>
          </cell>
          <cell r="F8">
            <v>76</v>
          </cell>
          <cell r="G8">
            <v>32</v>
          </cell>
          <cell r="H8">
            <v>16.559999999999999</v>
          </cell>
          <cell r="I8" t="str">
            <v>NE</v>
          </cell>
          <cell r="J8">
            <v>36</v>
          </cell>
          <cell r="K8">
            <v>0.2</v>
          </cell>
        </row>
        <row r="9">
          <cell r="B9">
            <v>22.395833333333329</v>
          </cell>
          <cell r="C9">
            <v>27.2</v>
          </cell>
          <cell r="D9">
            <v>18.7</v>
          </cell>
          <cell r="E9">
            <v>68.375</v>
          </cell>
          <cell r="F9">
            <v>95</v>
          </cell>
          <cell r="G9">
            <v>52</v>
          </cell>
          <cell r="H9">
            <v>19.8</v>
          </cell>
          <cell r="I9" t="str">
            <v>NE</v>
          </cell>
          <cell r="J9">
            <v>33.119999999999997</v>
          </cell>
          <cell r="K9">
            <v>2.6</v>
          </cell>
        </row>
        <row r="10">
          <cell r="B10">
            <v>22.191666666666666</v>
          </cell>
          <cell r="C10">
            <v>28.9</v>
          </cell>
          <cell r="D10">
            <v>18.100000000000001</v>
          </cell>
          <cell r="E10">
            <v>82.208333333333329</v>
          </cell>
          <cell r="F10">
            <v>97</v>
          </cell>
          <cell r="G10">
            <v>57</v>
          </cell>
          <cell r="H10">
            <v>14.4</v>
          </cell>
          <cell r="I10" t="str">
            <v>NE</v>
          </cell>
          <cell r="J10">
            <v>28.08</v>
          </cell>
          <cell r="K10">
            <v>5.8</v>
          </cell>
        </row>
        <row r="11">
          <cell r="B11">
            <v>23.920833333333331</v>
          </cell>
          <cell r="C11">
            <v>31.1</v>
          </cell>
          <cell r="D11">
            <v>18.7</v>
          </cell>
          <cell r="E11">
            <v>76</v>
          </cell>
          <cell r="F11">
            <v>97</v>
          </cell>
          <cell r="G11">
            <v>43</v>
          </cell>
          <cell r="H11">
            <v>18.36</v>
          </cell>
          <cell r="I11" t="str">
            <v>NE</v>
          </cell>
          <cell r="J11">
            <v>27.36</v>
          </cell>
          <cell r="K11">
            <v>0.2</v>
          </cell>
        </row>
        <row r="12">
          <cell r="B12">
            <v>23.224999999999998</v>
          </cell>
          <cell r="C12">
            <v>29.4</v>
          </cell>
          <cell r="D12">
            <v>19.100000000000001</v>
          </cell>
          <cell r="E12">
            <v>84.958333333333329</v>
          </cell>
          <cell r="F12">
            <v>98</v>
          </cell>
          <cell r="G12">
            <v>59</v>
          </cell>
          <cell r="H12">
            <v>18</v>
          </cell>
          <cell r="I12" t="str">
            <v>S</v>
          </cell>
          <cell r="J12">
            <v>40.32</v>
          </cell>
          <cell r="K12">
            <v>8.1999999999999993</v>
          </cell>
        </row>
        <row r="13">
          <cell r="B13">
            <v>23.666666666666668</v>
          </cell>
          <cell r="C13">
            <v>30</v>
          </cell>
          <cell r="D13">
            <v>18.3</v>
          </cell>
          <cell r="E13">
            <v>75.791666666666671</v>
          </cell>
          <cell r="F13">
            <v>98</v>
          </cell>
          <cell r="G13">
            <v>46</v>
          </cell>
          <cell r="H13">
            <v>15.120000000000001</v>
          </cell>
          <cell r="I13" t="str">
            <v>NE</v>
          </cell>
          <cell r="J13">
            <v>26.28</v>
          </cell>
          <cell r="K13">
            <v>0</v>
          </cell>
        </row>
        <row r="14">
          <cell r="B14">
            <v>25.541666666666668</v>
          </cell>
          <cell r="C14">
            <v>31.3</v>
          </cell>
          <cell r="D14">
            <v>20.8</v>
          </cell>
          <cell r="E14">
            <v>67.166666666666671</v>
          </cell>
          <cell r="F14">
            <v>90</v>
          </cell>
          <cell r="G14">
            <v>34</v>
          </cell>
          <cell r="H14">
            <v>11.520000000000001</v>
          </cell>
          <cell r="I14" t="str">
            <v>S</v>
          </cell>
          <cell r="J14">
            <v>25.2</v>
          </cell>
          <cell r="K14">
            <v>0</v>
          </cell>
        </row>
        <row r="15">
          <cell r="B15">
            <v>26.116666666666664</v>
          </cell>
          <cell r="C15">
            <v>32.700000000000003</v>
          </cell>
          <cell r="D15">
            <v>19.399999999999999</v>
          </cell>
          <cell r="E15">
            <v>58.75</v>
          </cell>
          <cell r="F15">
            <v>85</v>
          </cell>
          <cell r="G15">
            <v>33</v>
          </cell>
          <cell r="H15">
            <v>13.32</v>
          </cell>
          <cell r="I15" t="str">
            <v>NE</v>
          </cell>
          <cell r="J15">
            <v>35.28</v>
          </cell>
          <cell r="K15">
            <v>0</v>
          </cell>
        </row>
        <row r="16">
          <cell r="B16">
            <v>24.579166666666666</v>
          </cell>
          <cell r="C16">
            <v>31.9</v>
          </cell>
          <cell r="D16">
            <v>19.7</v>
          </cell>
          <cell r="E16">
            <v>70.75</v>
          </cell>
          <cell r="F16">
            <v>97</v>
          </cell>
          <cell r="G16">
            <v>44</v>
          </cell>
          <cell r="H16">
            <v>14.4</v>
          </cell>
          <cell r="I16" t="str">
            <v>NE</v>
          </cell>
          <cell r="J16">
            <v>58.32</v>
          </cell>
          <cell r="K16">
            <v>18.600000000000001</v>
          </cell>
        </row>
        <row r="17">
          <cell r="B17">
            <v>25.829166666666669</v>
          </cell>
          <cell r="C17">
            <v>31.9</v>
          </cell>
          <cell r="D17">
            <v>20.7</v>
          </cell>
          <cell r="E17">
            <v>63.291666666666664</v>
          </cell>
          <cell r="F17">
            <v>90</v>
          </cell>
          <cell r="G17">
            <v>42</v>
          </cell>
          <cell r="H17">
            <v>11.879999999999999</v>
          </cell>
          <cell r="I17" t="str">
            <v>L</v>
          </cell>
          <cell r="J17">
            <v>37.080000000000005</v>
          </cell>
          <cell r="K17">
            <v>12</v>
          </cell>
        </row>
        <row r="18">
          <cell r="B18">
            <v>22.458333333333332</v>
          </cell>
          <cell r="C18">
            <v>27.5</v>
          </cell>
          <cell r="D18">
            <v>17.8</v>
          </cell>
          <cell r="E18">
            <v>54.041666666666664</v>
          </cell>
          <cell r="F18">
            <v>90</v>
          </cell>
          <cell r="G18">
            <v>24</v>
          </cell>
          <cell r="H18">
            <v>17.28</v>
          </cell>
          <cell r="I18" t="str">
            <v>SO</v>
          </cell>
          <cell r="J18">
            <v>35.28</v>
          </cell>
          <cell r="K18">
            <v>0</v>
          </cell>
        </row>
        <row r="19">
          <cell r="B19">
            <v>22.950000000000003</v>
          </cell>
          <cell r="C19">
            <v>28.7</v>
          </cell>
          <cell r="D19">
            <v>17.8</v>
          </cell>
          <cell r="E19">
            <v>42.666666666666664</v>
          </cell>
          <cell r="F19">
            <v>65</v>
          </cell>
          <cell r="G19">
            <v>25</v>
          </cell>
          <cell r="H19">
            <v>19.440000000000001</v>
          </cell>
          <cell r="I19" t="str">
            <v>SO</v>
          </cell>
          <cell r="J19">
            <v>41.04</v>
          </cell>
          <cell r="K19">
            <v>0</v>
          </cell>
        </row>
        <row r="20">
          <cell r="B20">
            <v>23.058333333333337</v>
          </cell>
          <cell r="C20">
            <v>29.4</v>
          </cell>
          <cell r="D20">
            <v>17.2</v>
          </cell>
          <cell r="E20">
            <v>49.25</v>
          </cell>
          <cell r="F20">
            <v>76</v>
          </cell>
          <cell r="G20">
            <v>30</v>
          </cell>
          <cell r="H20">
            <v>15.120000000000001</v>
          </cell>
          <cell r="I20" t="str">
            <v>O</v>
          </cell>
          <cell r="J20">
            <v>26.28</v>
          </cell>
          <cell r="K20">
            <v>0</v>
          </cell>
        </row>
        <row r="21">
          <cell r="B21">
            <v>24.362500000000001</v>
          </cell>
          <cell r="C21">
            <v>29.4</v>
          </cell>
          <cell r="D21">
            <v>18</v>
          </cell>
          <cell r="E21">
            <v>47.833333333333336</v>
          </cell>
          <cell r="F21">
            <v>76</v>
          </cell>
          <cell r="G21">
            <v>27</v>
          </cell>
          <cell r="H21">
            <v>14.76</v>
          </cell>
          <cell r="I21" t="str">
            <v>SO</v>
          </cell>
          <cell r="J21">
            <v>30.6</v>
          </cell>
          <cell r="K21">
            <v>0</v>
          </cell>
        </row>
        <row r="22">
          <cell r="B22">
            <v>25.558333333333326</v>
          </cell>
          <cell r="C22">
            <v>31.1</v>
          </cell>
          <cell r="D22">
            <v>20.3</v>
          </cell>
          <cell r="E22">
            <v>44.875</v>
          </cell>
          <cell r="F22">
            <v>65</v>
          </cell>
          <cell r="G22">
            <v>26</v>
          </cell>
          <cell r="H22">
            <v>14.4</v>
          </cell>
          <cell r="I22" t="str">
            <v>S</v>
          </cell>
          <cell r="J22">
            <v>31.319999999999997</v>
          </cell>
          <cell r="K22">
            <v>0</v>
          </cell>
        </row>
        <row r="23">
          <cell r="B23">
            <v>26.358333333333331</v>
          </cell>
          <cell r="C23">
            <v>33</v>
          </cell>
          <cell r="D23">
            <v>20</v>
          </cell>
          <cell r="E23">
            <v>41.833333333333336</v>
          </cell>
          <cell r="F23">
            <v>63</v>
          </cell>
          <cell r="G23">
            <v>21</v>
          </cell>
          <cell r="H23">
            <v>10.44</v>
          </cell>
          <cell r="I23" t="str">
            <v>NE</v>
          </cell>
          <cell r="J23">
            <v>26.64</v>
          </cell>
          <cell r="K23">
            <v>0</v>
          </cell>
        </row>
        <row r="24">
          <cell r="B24">
            <v>26.912500000000009</v>
          </cell>
          <cell r="C24">
            <v>34.4</v>
          </cell>
          <cell r="D24">
            <v>19.8</v>
          </cell>
          <cell r="E24">
            <v>37.125</v>
          </cell>
          <cell r="F24">
            <v>51</v>
          </cell>
          <cell r="G24">
            <v>21</v>
          </cell>
          <cell r="H24">
            <v>11.520000000000001</v>
          </cell>
          <cell r="I24" t="str">
            <v>NE</v>
          </cell>
          <cell r="J24">
            <v>25.2</v>
          </cell>
          <cell r="K24">
            <v>0</v>
          </cell>
        </row>
        <row r="25">
          <cell r="B25">
            <v>27.262499999999999</v>
          </cell>
          <cell r="C25">
            <v>33.299999999999997</v>
          </cell>
          <cell r="D25">
            <v>21.2</v>
          </cell>
          <cell r="E25">
            <v>54.666666666666664</v>
          </cell>
          <cell r="F25">
            <v>85</v>
          </cell>
          <cell r="G25">
            <v>30</v>
          </cell>
          <cell r="H25">
            <v>20.88</v>
          </cell>
          <cell r="I25" t="str">
            <v>NO</v>
          </cell>
          <cell r="J25">
            <v>48.24</v>
          </cell>
          <cell r="K25">
            <v>5.4</v>
          </cell>
        </row>
        <row r="26">
          <cell r="B26">
            <v>26.924999999999997</v>
          </cell>
          <cell r="C26">
            <v>33.6</v>
          </cell>
          <cell r="D26">
            <v>20.2</v>
          </cell>
          <cell r="E26">
            <v>57.083333333333336</v>
          </cell>
          <cell r="F26">
            <v>88</v>
          </cell>
          <cell r="G26">
            <v>31</v>
          </cell>
          <cell r="H26">
            <v>14.76</v>
          </cell>
          <cell r="I26" t="str">
            <v>N</v>
          </cell>
          <cell r="J26">
            <v>37.440000000000005</v>
          </cell>
          <cell r="K26">
            <v>0</v>
          </cell>
        </row>
        <row r="27">
          <cell r="B27">
            <v>28.125</v>
          </cell>
          <cell r="C27">
            <v>35.200000000000003</v>
          </cell>
          <cell r="D27">
            <v>21.9</v>
          </cell>
          <cell r="E27">
            <v>58.125</v>
          </cell>
          <cell r="F27">
            <v>85</v>
          </cell>
          <cell r="G27">
            <v>32</v>
          </cell>
          <cell r="H27">
            <v>13.68</v>
          </cell>
          <cell r="I27" t="str">
            <v>NE</v>
          </cell>
          <cell r="J27">
            <v>29.16</v>
          </cell>
          <cell r="K27">
            <v>0</v>
          </cell>
        </row>
        <row r="28">
          <cell r="B28">
            <v>26.191666666666666</v>
          </cell>
          <cell r="C28">
            <v>32.1</v>
          </cell>
          <cell r="D28">
            <v>23</v>
          </cell>
          <cell r="E28">
            <v>65.416666666666671</v>
          </cell>
          <cell r="F28">
            <v>81</v>
          </cell>
          <cell r="G28">
            <v>41</v>
          </cell>
          <cell r="H28">
            <v>22.68</v>
          </cell>
          <cell r="I28" t="str">
            <v>NE</v>
          </cell>
          <cell r="J28">
            <v>56.16</v>
          </cell>
          <cell r="K28">
            <v>0</v>
          </cell>
        </row>
        <row r="29">
          <cell r="B29">
            <v>23.029166666666665</v>
          </cell>
          <cell r="C29">
            <v>27.9</v>
          </cell>
          <cell r="D29">
            <v>20.100000000000001</v>
          </cell>
          <cell r="E29">
            <v>83</v>
          </cell>
          <cell r="F29">
            <v>98</v>
          </cell>
          <cell r="G29">
            <v>59</v>
          </cell>
          <cell r="H29">
            <v>12.96</v>
          </cell>
          <cell r="I29" t="str">
            <v>SO</v>
          </cell>
          <cell r="J29">
            <v>28.08</v>
          </cell>
          <cell r="K29">
            <v>0</v>
          </cell>
        </row>
        <row r="30">
          <cell r="B30">
            <v>24.512499999999999</v>
          </cell>
          <cell r="C30">
            <v>32.299999999999997</v>
          </cell>
          <cell r="D30">
            <v>20</v>
          </cell>
          <cell r="E30">
            <v>77.208333333333329</v>
          </cell>
          <cell r="F30">
            <v>98</v>
          </cell>
          <cell r="G30">
            <v>43</v>
          </cell>
          <cell r="H30">
            <v>9.7200000000000006</v>
          </cell>
          <cell r="I30" t="str">
            <v>S</v>
          </cell>
          <cell r="J30">
            <v>21.240000000000002</v>
          </cell>
          <cell r="K30">
            <v>0</v>
          </cell>
        </row>
        <row r="31">
          <cell r="B31">
            <v>26.529166666666665</v>
          </cell>
          <cell r="C31">
            <v>33.700000000000003</v>
          </cell>
          <cell r="D31">
            <v>20.6</v>
          </cell>
          <cell r="E31">
            <v>66.041666666666671</v>
          </cell>
          <cell r="F31">
            <v>92</v>
          </cell>
          <cell r="G31">
            <v>36</v>
          </cell>
          <cell r="H31">
            <v>12.6</v>
          </cell>
          <cell r="I31" t="str">
            <v>NE</v>
          </cell>
          <cell r="J31">
            <v>28.08</v>
          </cell>
          <cell r="K31">
            <v>0</v>
          </cell>
        </row>
        <row r="32">
          <cell r="B32">
            <v>28.429166666666664</v>
          </cell>
          <cell r="C32">
            <v>35.4</v>
          </cell>
          <cell r="D32">
            <v>22.1</v>
          </cell>
          <cell r="E32">
            <v>55.583333333333336</v>
          </cell>
          <cell r="F32">
            <v>81</v>
          </cell>
          <cell r="G32">
            <v>31</v>
          </cell>
          <cell r="H32">
            <v>11.879999999999999</v>
          </cell>
          <cell r="I32" t="str">
            <v>NE</v>
          </cell>
          <cell r="J32">
            <v>28.08</v>
          </cell>
          <cell r="K32">
            <v>0.2</v>
          </cell>
        </row>
        <row r="33">
          <cell r="B33">
            <v>26.224999999999994</v>
          </cell>
          <cell r="C33">
            <v>33.299999999999997</v>
          </cell>
          <cell r="D33">
            <v>20.2</v>
          </cell>
          <cell r="E33">
            <v>69.875</v>
          </cell>
          <cell r="F33">
            <v>98</v>
          </cell>
          <cell r="G33">
            <v>40</v>
          </cell>
          <cell r="H33">
            <v>18.720000000000002</v>
          </cell>
          <cell r="I33" t="str">
            <v>O</v>
          </cell>
          <cell r="J33">
            <v>69.12</v>
          </cell>
          <cell r="K33">
            <v>31.2</v>
          </cell>
        </row>
        <row r="34">
          <cell r="B34">
            <v>23.820833333333329</v>
          </cell>
          <cell r="C34">
            <v>29.8</v>
          </cell>
          <cell r="D34">
            <v>20.9</v>
          </cell>
          <cell r="E34">
            <v>81.375</v>
          </cell>
          <cell r="F34">
            <v>97</v>
          </cell>
          <cell r="G34">
            <v>57</v>
          </cell>
          <cell r="H34">
            <v>21.96</v>
          </cell>
          <cell r="I34" t="str">
            <v>NO</v>
          </cell>
          <cell r="J34">
            <v>47.16</v>
          </cell>
          <cell r="K34">
            <v>11</v>
          </cell>
        </row>
        <row r="35">
          <cell r="B35">
            <v>23.279166666666672</v>
          </cell>
          <cell r="C35">
            <v>25.4</v>
          </cell>
          <cell r="D35">
            <v>21.7</v>
          </cell>
          <cell r="E35">
            <v>87.041666666666671</v>
          </cell>
          <cell r="F35">
            <v>97</v>
          </cell>
          <cell r="G35">
            <v>71</v>
          </cell>
          <cell r="H35">
            <v>13.32</v>
          </cell>
          <cell r="I35" t="str">
            <v>NO</v>
          </cell>
          <cell r="J35">
            <v>25.92</v>
          </cell>
          <cell r="K35">
            <v>6.6</v>
          </cell>
        </row>
        <row r="36">
          <cell r="I36" t="str">
            <v>NE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23.279166666666669</v>
          </cell>
          <cell r="C5">
            <v>30.7</v>
          </cell>
          <cell r="D5">
            <v>17.8</v>
          </cell>
          <cell r="E5">
            <v>66</v>
          </cell>
          <cell r="F5">
            <v>93</v>
          </cell>
          <cell r="G5">
            <v>28</v>
          </cell>
          <cell r="H5">
            <v>16.920000000000002</v>
          </cell>
          <cell r="I5" t="str">
            <v>S</v>
          </cell>
          <cell r="J5">
            <v>38.880000000000003</v>
          </cell>
          <cell r="K5">
            <v>0</v>
          </cell>
        </row>
        <row r="6">
          <cell r="B6">
            <v>21.291666666666668</v>
          </cell>
          <cell r="C6">
            <v>30.7</v>
          </cell>
          <cell r="D6">
            <v>12.4</v>
          </cell>
          <cell r="E6">
            <v>50.75</v>
          </cell>
          <cell r="F6">
            <v>86</v>
          </cell>
          <cell r="G6">
            <v>20</v>
          </cell>
          <cell r="H6">
            <v>12.24</v>
          </cell>
          <cell r="I6" t="str">
            <v>S</v>
          </cell>
          <cell r="J6">
            <v>23.400000000000002</v>
          </cell>
          <cell r="K6">
            <v>0</v>
          </cell>
        </row>
        <row r="7">
          <cell r="B7">
            <v>22.708333333333332</v>
          </cell>
          <cell r="C7">
            <v>32</v>
          </cell>
          <cell r="D7">
            <v>11.5</v>
          </cell>
          <cell r="E7">
            <v>54.875</v>
          </cell>
          <cell r="F7">
            <v>88</v>
          </cell>
          <cell r="G7">
            <v>30</v>
          </cell>
          <cell r="H7">
            <v>19.8</v>
          </cell>
          <cell r="I7" t="str">
            <v>NE</v>
          </cell>
          <cell r="J7">
            <v>40.680000000000007</v>
          </cell>
          <cell r="K7">
            <v>0</v>
          </cell>
        </row>
        <row r="8">
          <cell r="B8">
            <v>23.674999999999997</v>
          </cell>
          <cell r="C8">
            <v>31.6</v>
          </cell>
          <cell r="D8">
            <v>16.8</v>
          </cell>
          <cell r="E8">
            <v>64.625</v>
          </cell>
          <cell r="F8">
            <v>91</v>
          </cell>
          <cell r="G8">
            <v>36</v>
          </cell>
          <cell r="H8">
            <v>16.920000000000002</v>
          </cell>
          <cell r="I8" t="str">
            <v>L</v>
          </cell>
          <cell r="J8">
            <v>29.880000000000003</v>
          </cell>
          <cell r="K8">
            <v>0.2</v>
          </cell>
        </row>
        <row r="9">
          <cell r="B9">
            <v>23.258333333333336</v>
          </cell>
          <cell r="C9">
            <v>28.9</v>
          </cell>
          <cell r="D9">
            <v>19.899999999999999</v>
          </cell>
          <cell r="E9">
            <v>68.75</v>
          </cell>
          <cell r="F9">
            <v>82</v>
          </cell>
          <cell r="G9">
            <v>54</v>
          </cell>
          <cell r="H9">
            <v>23.040000000000003</v>
          </cell>
          <cell r="I9" t="str">
            <v>NE</v>
          </cell>
          <cell r="J9">
            <v>42.12</v>
          </cell>
          <cell r="K9">
            <v>0</v>
          </cell>
        </row>
        <row r="10">
          <cell r="B10">
            <v>22.991666666666671</v>
          </cell>
          <cell r="C10">
            <v>30.9</v>
          </cell>
          <cell r="D10">
            <v>19.399999999999999</v>
          </cell>
          <cell r="E10">
            <v>82</v>
          </cell>
          <cell r="F10">
            <v>94</v>
          </cell>
          <cell r="G10">
            <v>53</v>
          </cell>
          <cell r="H10">
            <v>14.04</v>
          </cell>
          <cell r="I10" t="str">
            <v>NE</v>
          </cell>
          <cell r="J10">
            <v>36.36</v>
          </cell>
          <cell r="K10">
            <v>2</v>
          </cell>
        </row>
        <row r="11">
          <cell r="B11">
            <v>25.120833333333326</v>
          </cell>
          <cell r="C11">
            <v>32.1</v>
          </cell>
          <cell r="D11">
            <v>19</v>
          </cell>
          <cell r="E11">
            <v>75.458333333333329</v>
          </cell>
          <cell r="F11">
            <v>95</v>
          </cell>
          <cell r="G11">
            <v>46</v>
          </cell>
          <cell r="H11">
            <v>15.120000000000001</v>
          </cell>
          <cell r="I11" t="str">
            <v>NE</v>
          </cell>
          <cell r="J11">
            <v>28.44</v>
          </cell>
          <cell r="K11">
            <v>0</v>
          </cell>
        </row>
        <row r="12">
          <cell r="B12">
            <v>24.74166666666666</v>
          </cell>
          <cell r="C12">
            <v>32.700000000000003</v>
          </cell>
          <cell r="D12">
            <v>20.2</v>
          </cell>
          <cell r="E12">
            <v>79.458333333333329</v>
          </cell>
          <cell r="F12">
            <v>93</v>
          </cell>
          <cell r="G12">
            <v>50</v>
          </cell>
          <cell r="H12">
            <v>25.56</v>
          </cell>
          <cell r="I12" t="str">
            <v>SO</v>
          </cell>
          <cell r="J12">
            <v>48.24</v>
          </cell>
          <cell r="K12">
            <v>4.4000000000000004</v>
          </cell>
        </row>
        <row r="13">
          <cell r="B13">
            <v>24.608333333333334</v>
          </cell>
          <cell r="C13">
            <v>33</v>
          </cell>
          <cell r="D13">
            <v>19.2</v>
          </cell>
          <cell r="E13">
            <v>77.416666666666671</v>
          </cell>
          <cell r="F13">
            <v>96</v>
          </cell>
          <cell r="G13">
            <v>40</v>
          </cell>
          <cell r="H13">
            <v>15.48</v>
          </cell>
          <cell r="I13" t="str">
            <v>SO</v>
          </cell>
          <cell r="J13">
            <v>29.16</v>
          </cell>
          <cell r="K13">
            <v>0.2</v>
          </cell>
        </row>
        <row r="14">
          <cell r="B14">
            <v>25.595833333333331</v>
          </cell>
          <cell r="C14">
            <v>33.1</v>
          </cell>
          <cell r="D14">
            <v>19</v>
          </cell>
          <cell r="E14">
            <v>68.708333333333329</v>
          </cell>
          <cell r="F14">
            <v>95</v>
          </cell>
          <cell r="G14">
            <v>32</v>
          </cell>
          <cell r="H14">
            <v>12.24</v>
          </cell>
          <cell r="I14" t="str">
            <v>SO</v>
          </cell>
          <cell r="J14">
            <v>26.28</v>
          </cell>
          <cell r="K14">
            <v>0</v>
          </cell>
        </row>
        <row r="15">
          <cell r="B15">
            <v>26.333333333333332</v>
          </cell>
          <cell r="C15">
            <v>35</v>
          </cell>
          <cell r="D15">
            <v>18.399999999999999</v>
          </cell>
          <cell r="E15">
            <v>63.541666666666664</v>
          </cell>
          <cell r="F15">
            <v>92</v>
          </cell>
          <cell r="G15">
            <v>27</v>
          </cell>
          <cell r="H15">
            <v>10.8</v>
          </cell>
          <cell r="I15" t="str">
            <v>SO</v>
          </cell>
          <cell r="J15">
            <v>24.840000000000003</v>
          </cell>
          <cell r="K15">
            <v>0</v>
          </cell>
        </row>
        <row r="16">
          <cell r="B16">
            <v>26.829166666666666</v>
          </cell>
          <cell r="C16">
            <v>34.1</v>
          </cell>
          <cell r="D16">
            <v>20.9</v>
          </cell>
          <cell r="E16">
            <v>63.791666666666664</v>
          </cell>
          <cell r="F16">
            <v>90</v>
          </cell>
          <cell r="G16">
            <v>35</v>
          </cell>
          <cell r="H16">
            <v>12.24</v>
          </cell>
          <cell r="I16" t="str">
            <v>L</v>
          </cell>
          <cell r="J16">
            <v>30.96</v>
          </cell>
          <cell r="K16">
            <v>0</v>
          </cell>
        </row>
        <row r="17">
          <cell r="B17">
            <v>25.620833333333334</v>
          </cell>
          <cell r="C17">
            <v>33.799999999999997</v>
          </cell>
          <cell r="D17">
            <v>19.600000000000001</v>
          </cell>
          <cell r="E17">
            <v>69.375</v>
          </cell>
          <cell r="F17">
            <v>92</v>
          </cell>
          <cell r="G17">
            <v>39</v>
          </cell>
          <cell r="H17">
            <v>22.68</v>
          </cell>
          <cell r="I17" t="str">
            <v>SO</v>
          </cell>
          <cell r="J17">
            <v>40.680000000000007</v>
          </cell>
          <cell r="K17">
            <v>0</v>
          </cell>
        </row>
        <row r="18">
          <cell r="B18">
            <v>23.962499999999995</v>
          </cell>
          <cell r="C18">
            <v>30.9</v>
          </cell>
          <cell r="D18">
            <v>18</v>
          </cell>
          <cell r="E18">
            <v>51.708333333333336</v>
          </cell>
          <cell r="F18">
            <v>92</v>
          </cell>
          <cell r="G18">
            <v>20</v>
          </cell>
          <cell r="H18">
            <v>19.079999999999998</v>
          </cell>
          <cell r="I18" t="str">
            <v>SO</v>
          </cell>
          <cell r="J18">
            <v>49.680000000000007</v>
          </cell>
          <cell r="K18">
            <v>0</v>
          </cell>
        </row>
        <row r="19">
          <cell r="B19">
            <v>21.804166666666664</v>
          </cell>
          <cell r="C19">
            <v>31.1</v>
          </cell>
          <cell r="D19">
            <v>12.9</v>
          </cell>
          <cell r="E19">
            <v>54.25</v>
          </cell>
          <cell r="F19">
            <v>88</v>
          </cell>
          <cell r="G19">
            <v>25</v>
          </cell>
          <cell r="H19">
            <v>15.840000000000002</v>
          </cell>
          <cell r="I19" t="str">
            <v>SO</v>
          </cell>
          <cell r="J19">
            <v>42.12</v>
          </cell>
          <cell r="K19">
            <v>0</v>
          </cell>
        </row>
        <row r="20">
          <cell r="B20">
            <v>22.524999999999995</v>
          </cell>
          <cell r="C20">
            <v>32.4</v>
          </cell>
          <cell r="D20">
            <v>13.6</v>
          </cell>
          <cell r="E20">
            <v>57.875</v>
          </cell>
          <cell r="F20">
            <v>89</v>
          </cell>
          <cell r="G20">
            <v>25</v>
          </cell>
          <cell r="H20">
            <v>11.16</v>
          </cell>
          <cell r="I20" t="str">
            <v>SO</v>
          </cell>
          <cell r="J20">
            <v>28.8</v>
          </cell>
          <cell r="K20">
            <v>0</v>
          </cell>
        </row>
        <row r="21">
          <cell r="B21">
            <v>23.420833333333334</v>
          </cell>
          <cell r="C21">
            <v>32.299999999999997</v>
          </cell>
          <cell r="D21">
            <v>14.9</v>
          </cell>
          <cell r="E21">
            <v>60.875</v>
          </cell>
          <cell r="F21">
            <v>92</v>
          </cell>
          <cell r="G21">
            <v>26</v>
          </cell>
          <cell r="H21">
            <v>11.520000000000001</v>
          </cell>
          <cell r="I21" t="str">
            <v>SO</v>
          </cell>
          <cell r="J21">
            <v>32.76</v>
          </cell>
          <cell r="K21">
            <v>0</v>
          </cell>
        </row>
        <row r="22">
          <cell r="B22">
            <v>24.504166666666674</v>
          </cell>
          <cell r="C22">
            <v>34.700000000000003</v>
          </cell>
          <cell r="D22">
            <v>15.8</v>
          </cell>
          <cell r="E22">
            <v>54.375</v>
          </cell>
          <cell r="F22">
            <v>90</v>
          </cell>
          <cell r="G22">
            <v>20</v>
          </cell>
          <cell r="H22">
            <v>20.52</v>
          </cell>
          <cell r="I22" t="str">
            <v>SO</v>
          </cell>
          <cell r="J22">
            <v>37.080000000000005</v>
          </cell>
          <cell r="K22">
            <v>0</v>
          </cell>
        </row>
        <row r="23">
          <cell r="B23">
            <v>25.787499999999998</v>
          </cell>
          <cell r="C23">
            <v>36.6</v>
          </cell>
          <cell r="D23">
            <v>15.8</v>
          </cell>
          <cell r="E23">
            <v>49.291666666666664</v>
          </cell>
          <cell r="F23">
            <v>90</v>
          </cell>
          <cell r="G23">
            <v>15</v>
          </cell>
          <cell r="H23">
            <v>11.520000000000001</v>
          </cell>
          <cell r="I23" t="str">
            <v>SO</v>
          </cell>
          <cell r="J23">
            <v>34.56</v>
          </cell>
          <cell r="K23">
            <v>0</v>
          </cell>
        </row>
        <row r="24">
          <cell r="B24">
            <v>26.104166666666668</v>
          </cell>
          <cell r="C24">
            <v>37.6</v>
          </cell>
          <cell r="D24">
            <v>14.8</v>
          </cell>
          <cell r="E24">
            <v>42.25</v>
          </cell>
          <cell r="F24">
            <v>83</v>
          </cell>
          <cell r="G24">
            <v>18</v>
          </cell>
          <cell r="H24">
            <v>13.32</v>
          </cell>
          <cell r="I24" t="str">
            <v>SO</v>
          </cell>
          <cell r="J24">
            <v>26.64</v>
          </cell>
          <cell r="K24">
            <v>0</v>
          </cell>
        </row>
        <row r="25">
          <cell r="B25">
            <v>27.479166666666671</v>
          </cell>
          <cell r="C25">
            <v>37.5</v>
          </cell>
          <cell r="D25">
            <v>18.8</v>
          </cell>
          <cell r="E25">
            <v>55.5</v>
          </cell>
          <cell r="F25">
            <v>89</v>
          </cell>
          <cell r="G25">
            <v>23</v>
          </cell>
          <cell r="H25">
            <v>31.680000000000003</v>
          </cell>
          <cell r="I25" t="str">
            <v>SO</v>
          </cell>
          <cell r="J25">
            <v>52.2</v>
          </cell>
          <cell r="K25">
            <v>0</v>
          </cell>
        </row>
        <row r="26">
          <cell r="B26">
            <v>28.191666666666663</v>
          </cell>
          <cell r="C26">
            <v>36.700000000000003</v>
          </cell>
          <cell r="D26">
            <v>19.8</v>
          </cell>
          <cell r="E26">
            <v>54.958333333333336</v>
          </cell>
          <cell r="F26">
            <v>86</v>
          </cell>
          <cell r="G26">
            <v>27</v>
          </cell>
          <cell r="H26">
            <v>15.840000000000002</v>
          </cell>
          <cell r="I26" t="str">
            <v>N</v>
          </cell>
          <cell r="J26">
            <v>36</v>
          </cell>
          <cell r="K26">
            <v>0</v>
          </cell>
        </row>
        <row r="27">
          <cell r="B27">
            <v>28.570833333333329</v>
          </cell>
          <cell r="C27">
            <v>36.9</v>
          </cell>
          <cell r="D27">
            <v>19.899999999999999</v>
          </cell>
          <cell r="E27">
            <v>57.625</v>
          </cell>
          <cell r="F27">
            <v>92</v>
          </cell>
          <cell r="G27">
            <v>28</v>
          </cell>
          <cell r="H27">
            <v>15.48</v>
          </cell>
          <cell r="I27" t="str">
            <v>N</v>
          </cell>
          <cell r="J27">
            <v>37.440000000000005</v>
          </cell>
          <cell r="K27">
            <v>0</v>
          </cell>
        </row>
        <row r="28">
          <cell r="B28">
            <v>24.791666666666671</v>
          </cell>
          <cell r="C28">
            <v>34.4</v>
          </cell>
          <cell r="D28">
            <v>21</v>
          </cell>
          <cell r="E28">
            <v>75.25</v>
          </cell>
          <cell r="F28">
            <v>95</v>
          </cell>
          <cell r="G28">
            <v>41</v>
          </cell>
          <cell r="H28">
            <v>19.440000000000001</v>
          </cell>
          <cell r="I28" t="str">
            <v>N</v>
          </cell>
          <cell r="J28">
            <v>46.440000000000005</v>
          </cell>
          <cell r="K28">
            <v>20.999999999999996</v>
          </cell>
        </row>
        <row r="29">
          <cell r="B29">
            <v>24.741666666666671</v>
          </cell>
          <cell r="C29">
            <v>30</v>
          </cell>
          <cell r="D29">
            <v>21.4</v>
          </cell>
          <cell r="E29">
            <v>81.666666666666671</v>
          </cell>
          <cell r="F29">
            <v>96</v>
          </cell>
          <cell r="G29">
            <v>55</v>
          </cell>
          <cell r="H29">
            <v>13.32</v>
          </cell>
          <cell r="I29" t="str">
            <v>SO</v>
          </cell>
          <cell r="J29">
            <v>28.44</v>
          </cell>
          <cell r="K29">
            <v>0</v>
          </cell>
        </row>
        <row r="30">
          <cell r="B30">
            <v>25.212500000000006</v>
          </cell>
          <cell r="C30">
            <v>32.200000000000003</v>
          </cell>
          <cell r="D30">
            <v>21.1</v>
          </cell>
          <cell r="E30">
            <v>78.25</v>
          </cell>
          <cell r="F30">
            <v>95</v>
          </cell>
          <cell r="G30">
            <v>44</v>
          </cell>
          <cell r="H30">
            <v>13.68</v>
          </cell>
          <cell r="I30" t="str">
            <v>SO</v>
          </cell>
          <cell r="J30">
            <v>28.08</v>
          </cell>
          <cell r="K30">
            <v>0</v>
          </cell>
        </row>
        <row r="31">
          <cell r="B31">
            <v>26.716666666666665</v>
          </cell>
          <cell r="C31">
            <v>33.700000000000003</v>
          </cell>
          <cell r="D31">
            <v>20.6</v>
          </cell>
          <cell r="E31">
            <v>70.125</v>
          </cell>
          <cell r="F31">
            <v>94</v>
          </cell>
          <cell r="G31">
            <v>38</v>
          </cell>
          <cell r="H31">
            <v>16.920000000000002</v>
          </cell>
          <cell r="I31" t="str">
            <v>L</v>
          </cell>
          <cell r="J31">
            <v>24.840000000000003</v>
          </cell>
          <cell r="K31">
            <v>0</v>
          </cell>
        </row>
        <row r="32">
          <cell r="B32">
            <v>28.058333333333337</v>
          </cell>
          <cell r="C32">
            <v>37</v>
          </cell>
          <cell r="D32">
            <v>20.5</v>
          </cell>
          <cell r="E32">
            <v>63.75</v>
          </cell>
          <cell r="F32">
            <v>93</v>
          </cell>
          <cell r="G32">
            <v>29</v>
          </cell>
          <cell r="H32">
            <v>11.16</v>
          </cell>
          <cell r="I32" t="str">
            <v>SO</v>
          </cell>
          <cell r="J32">
            <v>20.88</v>
          </cell>
          <cell r="K32">
            <v>0</v>
          </cell>
        </row>
        <row r="33">
          <cell r="B33">
            <v>26.420833333333331</v>
          </cell>
          <cell r="C33">
            <v>35.799999999999997</v>
          </cell>
          <cell r="D33">
            <v>20.100000000000001</v>
          </cell>
          <cell r="E33">
            <v>72.666666666666671</v>
          </cell>
          <cell r="F33">
            <v>96</v>
          </cell>
          <cell r="G33">
            <v>41</v>
          </cell>
          <cell r="H33">
            <v>26.28</v>
          </cell>
          <cell r="I33" t="str">
            <v>SO</v>
          </cell>
          <cell r="J33">
            <v>59.4</v>
          </cell>
          <cell r="K33">
            <v>26.8</v>
          </cell>
        </row>
        <row r="34">
          <cell r="B34">
            <v>22.841666666666665</v>
          </cell>
          <cell r="C34">
            <v>31.7</v>
          </cell>
          <cell r="D34">
            <v>20.2</v>
          </cell>
          <cell r="E34">
            <v>89.625</v>
          </cell>
          <cell r="F34">
            <v>96</v>
          </cell>
          <cell r="G34">
            <v>61</v>
          </cell>
          <cell r="H34">
            <v>15.48</v>
          </cell>
          <cell r="I34" t="str">
            <v>NE</v>
          </cell>
          <cell r="J34">
            <v>41.76</v>
          </cell>
          <cell r="K34">
            <v>33.6</v>
          </cell>
        </row>
        <row r="35">
          <cell r="B35">
            <v>22.729166666666668</v>
          </cell>
          <cell r="C35">
            <v>26.1</v>
          </cell>
          <cell r="D35">
            <v>20.7</v>
          </cell>
          <cell r="E35">
            <v>92.916666666666671</v>
          </cell>
          <cell r="F35">
            <v>96</v>
          </cell>
          <cell r="G35">
            <v>79</v>
          </cell>
          <cell r="H35">
            <v>10.8</v>
          </cell>
          <cell r="I35" t="str">
            <v>O</v>
          </cell>
          <cell r="J35">
            <v>33.480000000000004</v>
          </cell>
          <cell r="K35">
            <v>94</v>
          </cell>
        </row>
        <row r="36">
          <cell r="I36" t="str">
            <v>SO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26.920833333333331</v>
          </cell>
          <cell r="C5">
            <v>32.700000000000003</v>
          </cell>
          <cell r="D5">
            <v>22.4</v>
          </cell>
          <cell r="E5">
            <v>58.666666666666664</v>
          </cell>
          <cell r="F5">
            <v>83</v>
          </cell>
          <cell r="G5">
            <v>33</v>
          </cell>
          <cell r="H5">
            <v>19.079999999999998</v>
          </cell>
          <cell r="I5" t="str">
            <v>S</v>
          </cell>
          <cell r="J5">
            <v>37.080000000000005</v>
          </cell>
          <cell r="K5">
            <v>0</v>
          </cell>
        </row>
        <row r="6">
          <cell r="B6">
            <v>26.441666666666666</v>
          </cell>
          <cell r="C6">
            <v>36.1</v>
          </cell>
          <cell r="D6">
            <v>17.899999999999999</v>
          </cell>
          <cell r="E6">
            <v>36.875</v>
          </cell>
          <cell r="F6">
            <v>65</v>
          </cell>
          <cell r="G6">
            <v>11</v>
          </cell>
          <cell r="H6">
            <v>15.48</v>
          </cell>
          <cell r="I6" t="str">
            <v>SE</v>
          </cell>
          <cell r="J6">
            <v>30.240000000000002</v>
          </cell>
          <cell r="K6">
            <v>0</v>
          </cell>
        </row>
        <row r="7">
          <cell r="B7">
            <v>28.537499999999998</v>
          </cell>
          <cell r="C7">
            <v>39.1</v>
          </cell>
          <cell r="D7">
            <v>20.2</v>
          </cell>
          <cell r="E7">
            <v>39.083333333333336</v>
          </cell>
          <cell r="F7">
            <v>73</v>
          </cell>
          <cell r="G7">
            <v>20</v>
          </cell>
          <cell r="H7">
            <v>11.879999999999999</v>
          </cell>
          <cell r="I7" t="str">
            <v>SE</v>
          </cell>
          <cell r="J7">
            <v>36</v>
          </cell>
          <cell r="K7">
            <v>0</v>
          </cell>
        </row>
        <row r="8">
          <cell r="B8">
            <v>28.937500000000004</v>
          </cell>
          <cell r="C8">
            <v>36.799999999999997</v>
          </cell>
          <cell r="D8">
            <v>22.4</v>
          </cell>
          <cell r="E8">
            <v>54.708333333333336</v>
          </cell>
          <cell r="F8">
            <v>82</v>
          </cell>
          <cell r="G8">
            <v>26</v>
          </cell>
          <cell r="H8">
            <v>17.28</v>
          </cell>
          <cell r="I8" t="str">
            <v>N</v>
          </cell>
          <cell r="J8">
            <v>39.24</v>
          </cell>
          <cell r="K8">
            <v>0</v>
          </cell>
        </row>
        <row r="9">
          <cell r="B9">
            <v>23.558333333333334</v>
          </cell>
          <cell r="C9">
            <v>28.4</v>
          </cell>
          <cell r="D9">
            <v>21.4</v>
          </cell>
          <cell r="E9">
            <v>79.791666666666671</v>
          </cell>
          <cell r="F9">
            <v>94</v>
          </cell>
          <cell r="G9">
            <v>57</v>
          </cell>
          <cell r="H9">
            <v>19.440000000000001</v>
          </cell>
          <cell r="I9" t="str">
            <v>SE</v>
          </cell>
          <cell r="J9">
            <v>36.72</v>
          </cell>
          <cell r="K9">
            <v>10.600000000000001</v>
          </cell>
        </row>
        <row r="10">
          <cell r="B10">
            <v>25.866666666666664</v>
          </cell>
          <cell r="C10">
            <v>34.299999999999997</v>
          </cell>
          <cell r="D10">
            <v>21.1</v>
          </cell>
          <cell r="E10">
            <v>75.541666666666671</v>
          </cell>
          <cell r="F10">
            <v>95</v>
          </cell>
          <cell r="G10">
            <v>39</v>
          </cell>
          <cell r="H10">
            <v>12.24</v>
          </cell>
          <cell r="I10" t="str">
            <v>S</v>
          </cell>
          <cell r="J10">
            <v>27.36</v>
          </cell>
          <cell r="K10">
            <v>0.2</v>
          </cell>
        </row>
        <row r="11">
          <cell r="B11">
            <v>28.1875</v>
          </cell>
          <cell r="C11">
            <v>35.200000000000003</v>
          </cell>
          <cell r="D11">
            <v>23.2</v>
          </cell>
          <cell r="E11">
            <v>69</v>
          </cell>
          <cell r="F11">
            <v>91</v>
          </cell>
          <cell r="G11">
            <v>39</v>
          </cell>
          <cell r="H11">
            <v>14.04</v>
          </cell>
          <cell r="I11" t="str">
            <v>SO</v>
          </cell>
          <cell r="J11">
            <v>28.08</v>
          </cell>
          <cell r="K11">
            <v>0</v>
          </cell>
        </row>
        <row r="12">
          <cell r="B12">
            <v>26.379166666666663</v>
          </cell>
          <cell r="C12">
            <v>33.1</v>
          </cell>
          <cell r="D12">
            <v>22.8</v>
          </cell>
          <cell r="E12">
            <v>75.458333333333329</v>
          </cell>
          <cell r="F12">
            <v>89</v>
          </cell>
          <cell r="G12">
            <v>51</v>
          </cell>
          <cell r="H12">
            <v>21.6</v>
          </cell>
          <cell r="I12" t="str">
            <v>S</v>
          </cell>
          <cell r="J12">
            <v>41.04</v>
          </cell>
          <cell r="K12">
            <v>0</v>
          </cell>
        </row>
        <row r="13">
          <cell r="B13">
            <v>27.679166666666671</v>
          </cell>
          <cell r="C13">
            <v>35.6</v>
          </cell>
          <cell r="D13">
            <v>23</v>
          </cell>
          <cell r="E13">
            <v>68.916666666666671</v>
          </cell>
          <cell r="F13">
            <v>93</v>
          </cell>
          <cell r="G13">
            <v>33</v>
          </cell>
          <cell r="H13">
            <v>16.2</v>
          </cell>
          <cell r="I13" t="str">
            <v>SE</v>
          </cell>
          <cell r="J13">
            <v>38.159999999999997</v>
          </cell>
          <cell r="K13">
            <v>0</v>
          </cell>
        </row>
        <row r="14">
          <cell r="B14">
            <v>29.245833333333326</v>
          </cell>
          <cell r="C14">
            <v>36.9</v>
          </cell>
          <cell r="D14">
            <v>22.6</v>
          </cell>
          <cell r="E14">
            <v>59.708333333333336</v>
          </cell>
          <cell r="F14">
            <v>93</v>
          </cell>
          <cell r="G14">
            <v>22</v>
          </cell>
          <cell r="H14">
            <v>15.48</v>
          </cell>
          <cell r="I14" t="str">
            <v>SO</v>
          </cell>
          <cell r="J14">
            <v>28.8</v>
          </cell>
          <cell r="K14">
            <v>0</v>
          </cell>
        </row>
        <row r="15">
          <cell r="B15">
            <v>30.108333333333334</v>
          </cell>
          <cell r="C15">
            <v>38.700000000000003</v>
          </cell>
          <cell r="D15">
            <v>21.9</v>
          </cell>
          <cell r="E15">
            <v>47.916666666666664</v>
          </cell>
          <cell r="F15">
            <v>82</v>
          </cell>
          <cell r="G15">
            <v>18</v>
          </cell>
          <cell r="H15">
            <v>18.36</v>
          </cell>
          <cell r="I15" t="str">
            <v>L</v>
          </cell>
          <cell r="J15">
            <v>32.04</v>
          </cell>
          <cell r="K15">
            <v>0</v>
          </cell>
        </row>
        <row r="16">
          <cell r="B16">
            <v>30.158333333333331</v>
          </cell>
          <cell r="C16">
            <v>39.4</v>
          </cell>
          <cell r="D16">
            <v>22.9</v>
          </cell>
          <cell r="E16">
            <v>50.25</v>
          </cell>
          <cell r="F16">
            <v>77</v>
          </cell>
          <cell r="G16">
            <v>18</v>
          </cell>
          <cell r="H16">
            <v>14.04</v>
          </cell>
          <cell r="I16" t="str">
            <v>SE</v>
          </cell>
          <cell r="J16">
            <v>40.680000000000007</v>
          </cell>
          <cell r="K16">
            <v>0</v>
          </cell>
        </row>
        <row r="17">
          <cell r="B17">
            <v>29.670833333333334</v>
          </cell>
          <cell r="C17">
            <v>34.799999999999997</v>
          </cell>
          <cell r="D17">
            <v>24.3</v>
          </cell>
          <cell r="E17">
            <v>59.666666666666664</v>
          </cell>
          <cell r="F17">
            <v>84</v>
          </cell>
          <cell r="G17">
            <v>38</v>
          </cell>
          <cell r="H17">
            <v>19.440000000000001</v>
          </cell>
          <cell r="I17" t="str">
            <v>S</v>
          </cell>
          <cell r="J17">
            <v>35.64</v>
          </cell>
          <cell r="K17">
            <v>0</v>
          </cell>
        </row>
        <row r="18">
          <cell r="B18">
            <v>27.891666666666662</v>
          </cell>
          <cell r="C18">
            <v>33.4</v>
          </cell>
          <cell r="D18">
            <v>22.2</v>
          </cell>
          <cell r="E18">
            <v>36.708333333333336</v>
          </cell>
          <cell r="F18">
            <v>59</v>
          </cell>
          <cell r="G18">
            <v>14</v>
          </cell>
          <cell r="H18">
            <v>21.240000000000002</v>
          </cell>
          <cell r="I18" t="str">
            <v>S</v>
          </cell>
          <cell r="J18">
            <v>46.800000000000004</v>
          </cell>
          <cell r="K18">
            <v>0</v>
          </cell>
        </row>
        <row r="19">
          <cell r="B19">
            <v>26.429166666666664</v>
          </cell>
          <cell r="C19">
            <v>36.5</v>
          </cell>
          <cell r="D19">
            <v>17.600000000000001</v>
          </cell>
          <cell r="E19">
            <v>42.625</v>
          </cell>
          <cell r="F19">
            <v>76</v>
          </cell>
          <cell r="G19">
            <v>17</v>
          </cell>
          <cell r="H19">
            <v>18.720000000000002</v>
          </cell>
          <cell r="I19" t="str">
            <v>S</v>
          </cell>
          <cell r="J19">
            <v>36.36</v>
          </cell>
          <cell r="K19">
            <v>0</v>
          </cell>
        </row>
        <row r="20">
          <cell r="B20">
            <v>26.658333333333335</v>
          </cell>
          <cell r="C20">
            <v>34</v>
          </cell>
          <cell r="D20">
            <v>17</v>
          </cell>
          <cell r="E20">
            <v>41.958333333333336</v>
          </cell>
          <cell r="F20">
            <v>76</v>
          </cell>
          <cell r="G20">
            <v>22</v>
          </cell>
          <cell r="H20">
            <v>17.64</v>
          </cell>
          <cell r="I20" t="str">
            <v>S</v>
          </cell>
          <cell r="J20">
            <v>38.159999999999997</v>
          </cell>
          <cell r="K20">
            <v>0</v>
          </cell>
        </row>
        <row r="21">
          <cell r="B21">
            <v>26.404166666666669</v>
          </cell>
          <cell r="C21">
            <v>34.5</v>
          </cell>
          <cell r="D21">
            <v>18.7</v>
          </cell>
          <cell r="E21">
            <v>47.208333333333336</v>
          </cell>
          <cell r="F21">
            <v>75</v>
          </cell>
          <cell r="G21">
            <v>25</v>
          </cell>
          <cell r="H21">
            <v>14.76</v>
          </cell>
          <cell r="I21" t="str">
            <v>SE</v>
          </cell>
          <cell r="J21">
            <v>30.240000000000002</v>
          </cell>
          <cell r="K21">
            <v>0</v>
          </cell>
        </row>
        <row r="22">
          <cell r="B22">
            <v>28.362500000000001</v>
          </cell>
          <cell r="C22">
            <v>37.200000000000003</v>
          </cell>
          <cell r="D22">
            <v>20.100000000000001</v>
          </cell>
          <cell r="E22">
            <v>50.208333333333336</v>
          </cell>
          <cell r="F22">
            <v>79</v>
          </cell>
          <cell r="G22">
            <v>23</v>
          </cell>
          <cell r="H22">
            <v>10.08</v>
          </cell>
          <cell r="I22" t="str">
            <v>S</v>
          </cell>
          <cell r="J22">
            <v>30.240000000000002</v>
          </cell>
          <cell r="K22">
            <v>0</v>
          </cell>
        </row>
        <row r="23">
          <cell r="B23">
            <v>31.533333333333335</v>
          </cell>
          <cell r="C23">
            <v>40.6</v>
          </cell>
          <cell r="D23">
            <v>22.3</v>
          </cell>
          <cell r="E23">
            <v>37.708333333333336</v>
          </cell>
          <cell r="F23">
            <v>69</v>
          </cell>
          <cell r="G23">
            <v>13</v>
          </cell>
          <cell r="H23">
            <v>11.879999999999999</v>
          </cell>
          <cell r="I23" t="str">
            <v>SE</v>
          </cell>
          <cell r="J23">
            <v>28.8</v>
          </cell>
          <cell r="K23">
            <v>0</v>
          </cell>
        </row>
        <row r="24">
          <cell r="B24">
            <v>31.666666666666661</v>
          </cell>
          <cell r="C24">
            <v>39.4</v>
          </cell>
          <cell r="D24">
            <v>25</v>
          </cell>
          <cell r="E24">
            <v>40.208333333333336</v>
          </cell>
          <cell r="F24">
            <v>58</v>
          </cell>
          <cell r="G24">
            <v>23</v>
          </cell>
          <cell r="H24">
            <v>14.4</v>
          </cell>
          <cell r="I24" t="str">
            <v>SO</v>
          </cell>
          <cell r="J24">
            <v>34.56</v>
          </cell>
          <cell r="K24">
            <v>0</v>
          </cell>
        </row>
        <row r="25">
          <cell r="B25">
            <v>32.49583333333333</v>
          </cell>
          <cell r="C25">
            <v>40.700000000000003</v>
          </cell>
          <cell r="D25">
            <v>27.1</v>
          </cell>
          <cell r="E25">
            <v>45.375</v>
          </cell>
          <cell r="F25">
            <v>64</v>
          </cell>
          <cell r="G25">
            <v>24</v>
          </cell>
          <cell r="H25">
            <v>15.48</v>
          </cell>
          <cell r="I25" t="str">
            <v>SO</v>
          </cell>
          <cell r="J25">
            <v>45.36</v>
          </cell>
          <cell r="K25">
            <v>0</v>
          </cell>
        </row>
        <row r="26">
          <cell r="B26">
            <v>31.820833333333329</v>
          </cell>
          <cell r="C26">
            <v>39.4</v>
          </cell>
          <cell r="D26">
            <v>25.2</v>
          </cell>
          <cell r="E26">
            <v>50</v>
          </cell>
          <cell r="F26">
            <v>70</v>
          </cell>
          <cell r="G26">
            <v>23</v>
          </cell>
          <cell r="H26">
            <v>13.68</v>
          </cell>
          <cell r="I26" t="str">
            <v>S</v>
          </cell>
          <cell r="J26">
            <v>42.12</v>
          </cell>
          <cell r="K26">
            <v>0</v>
          </cell>
        </row>
        <row r="27">
          <cell r="B27">
            <v>33.529166666666661</v>
          </cell>
          <cell r="C27">
            <v>41.4</v>
          </cell>
          <cell r="D27">
            <v>27.6</v>
          </cell>
          <cell r="E27">
            <v>46.666666666666664</v>
          </cell>
          <cell r="F27">
            <v>68</v>
          </cell>
          <cell r="G27">
            <v>23</v>
          </cell>
          <cell r="H27">
            <v>12.96</v>
          </cell>
          <cell r="I27" t="str">
            <v>S</v>
          </cell>
          <cell r="J27">
            <v>35.28</v>
          </cell>
          <cell r="K27">
            <v>0</v>
          </cell>
        </row>
        <row r="28">
          <cell r="B28">
            <v>30.591666666666665</v>
          </cell>
          <cell r="C28">
            <v>36.299999999999997</v>
          </cell>
          <cell r="D28">
            <v>26.1</v>
          </cell>
          <cell r="E28">
            <v>53.25</v>
          </cell>
          <cell r="F28">
            <v>69</v>
          </cell>
          <cell r="G28">
            <v>34</v>
          </cell>
          <cell r="H28">
            <v>22.32</v>
          </cell>
          <cell r="I28" t="str">
            <v>S</v>
          </cell>
          <cell r="J28">
            <v>45</v>
          </cell>
          <cell r="K28">
            <v>0</v>
          </cell>
        </row>
        <row r="29">
          <cell r="B29">
            <v>25.012499999999999</v>
          </cell>
          <cell r="C29">
            <v>31.6</v>
          </cell>
          <cell r="D29">
            <v>20.100000000000001</v>
          </cell>
          <cell r="E29">
            <v>67.083333333333329</v>
          </cell>
          <cell r="F29">
            <v>83</v>
          </cell>
          <cell r="G29">
            <v>47</v>
          </cell>
          <cell r="H29">
            <v>15.48</v>
          </cell>
          <cell r="I29" t="str">
            <v>S</v>
          </cell>
          <cell r="J29">
            <v>32.76</v>
          </cell>
          <cell r="K29">
            <v>0</v>
          </cell>
        </row>
        <row r="30">
          <cell r="B30">
            <v>27.537499999999998</v>
          </cell>
          <cell r="C30">
            <v>36.5</v>
          </cell>
          <cell r="D30">
            <v>20.3</v>
          </cell>
          <cell r="E30">
            <v>62.75</v>
          </cell>
          <cell r="F30">
            <v>90</v>
          </cell>
          <cell r="G30">
            <v>31</v>
          </cell>
          <cell r="H30">
            <v>14.04</v>
          </cell>
          <cell r="I30" t="str">
            <v>S</v>
          </cell>
          <cell r="J30">
            <v>33.840000000000003</v>
          </cell>
          <cell r="K30">
            <v>0</v>
          </cell>
        </row>
        <row r="31">
          <cell r="B31">
            <v>32.104166666666664</v>
          </cell>
          <cell r="C31">
            <v>40.200000000000003</v>
          </cell>
          <cell r="D31">
            <v>24.4</v>
          </cell>
          <cell r="E31">
            <v>49.208333333333336</v>
          </cell>
          <cell r="F31">
            <v>79</v>
          </cell>
          <cell r="G31">
            <v>24</v>
          </cell>
          <cell r="H31">
            <v>11.16</v>
          </cell>
          <cell r="I31" t="str">
            <v>S</v>
          </cell>
          <cell r="J31">
            <v>42.12</v>
          </cell>
          <cell r="K31">
            <v>0</v>
          </cell>
        </row>
        <row r="32">
          <cell r="B32">
            <v>31.670833333333331</v>
          </cell>
          <cell r="C32">
            <v>39.9</v>
          </cell>
          <cell r="D32">
            <v>26.2</v>
          </cell>
          <cell r="E32">
            <v>56.041666666666664</v>
          </cell>
          <cell r="F32">
            <v>85</v>
          </cell>
          <cell r="G32">
            <v>28</v>
          </cell>
          <cell r="H32">
            <v>16.2</v>
          </cell>
          <cell r="I32" t="str">
            <v>N</v>
          </cell>
          <cell r="J32">
            <v>38.159999999999997</v>
          </cell>
          <cell r="K32">
            <v>0</v>
          </cell>
        </row>
        <row r="33">
          <cell r="B33">
            <v>30.462499999999995</v>
          </cell>
          <cell r="C33">
            <v>37.9</v>
          </cell>
          <cell r="D33">
            <v>24.8</v>
          </cell>
          <cell r="E33">
            <v>62.041666666666664</v>
          </cell>
          <cell r="F33">
            <v>88</v>
          </cell>
          <cell r="G33">
            <v>32</v>
          </cell>
          <cell r="H33">
            <v>17.64</v>
          </cell>
          <cell r="I33" t="str">
            <v>O</v>
          </cell>
          <cell r="J33">
            <v>34.200000000000003</v>
          </cell>
          <cell r="K33">
            <v>0.2</v>
          </cell>
        </row>
        <row r="34">
          <cell r="B34">
            <v>28.087500000000009</v>
          </cell>
          <cell r="C34">
            <v>32.9</v>
          </cell>
          <cell r="D34">
            <v>24.8</v>
          </cell>
          <cell r="E34">
            <v>69.458333333333329</v>
          </cell>
          <cell r="F34">
            <v>85</v>
          </cell>
          <cell r="G34">
            <v>40</v>
          </cell>
          <cell r="H34">
            <v>16.2</v>
          </cell>
          <cell r="I34" t="str">
            <v>NO</v>
          </cell>
          <cell r="J34">
            <v>43.56</v>
          </cell>
          <cell r="K34">
            <v>0</v>
          </cell>
        </row>
        <row r="35">
          <cell r="B35">
            <v>26.037499999999998</v>
          </cell>
          <cell r="C35">
            <v>29.5</v>
          </cell>
          <cell r="D35">
            <v>22.6</v>
          </cell>
          <cell r="E35">
            <v>82.375</v>
          </cell>
          <cell r="F35">
            <v>96</v>
          </cell>
          <cell r="G35">
            <v>66</v>
          </cell>
          <cell r="H35">
            <v>11.879999999999999</v>
          </cell>
          <cell r="I35" t="str">
            <v>N</v>
          </cell>
          <cell r="J35">
            <v>37.440000000000005</v>
          </cell>
          <cell r="K35">
            <v>79.2</v>
          </cell>
        </row>
        <row r="36">
          <cell r="I36" t="str">
            <v>S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26.029166666666669</v>
          </cell>
          <cell r="C5">
            <v>33</v>
          </cell>
          <cell r="D5">
            <v>20.6</v>
          </cell>
          <cell r="E5">
            <v>64.5</v>
          </cell>
          <cell r="F5">
            <v>91</v>
          </cell>
          <cell r="G5">
            <v>40</v>
          </cell>
          <cell r="H5">
            <v>16.559999999999999</v>
          </cell>
          <cell r="I5" t="str">
            <v>S</v>
          </cell>
          <cell r="J5">
            <v>31.680000000000003</v>
          </cell>
          <cell r="K5">
            <v>0</v>
          </cell>
        </row>
        <row r="6">
          <cell r="B6">
            <v>23.704166666666669</v>
          </cell>
          <cell r="C6">
            <v>32.700000000000003</v>
          </cell>
          <cell r="D6">
            <v>13.5</v>
          </cell>
          <cell r="E6">
            <v>47.833333333333336</v>
          </cell>
          <cell r="F6">
            <v>91</v>
          </cell>
          <cell r="G6">
            <v>17</v>
          </cell>
          <cell r="H6">
            <v>9.7200000000000006</v>
          </cell>
          <cell r="I6" t="str">
            <v>S</v>
          </cell>
          <cell r="J6">
            <v>25.92</v>
          </cell>
          <cell r="K6">
            <v>0</v>
          </cell>
        </row>
        <row r="7">
          <cell r="B7">
            <v>23.741666666666671</v>
          </cell>
          <cell r="C7">
            <v>34.299999999999997</v>
          </cell>
          <cell r="D7">
            <v>12.4</v>
          </cell>
          <cell r="E7">
            <v>56.375</v>
          </cell>
          <cell r="F7">
            <v>91</v>
          </cell>
          <cell r="G7">
            <v>26</v>
          </cell>
          <cell r="H7">
            <v>7.5600000000000005</v>
          </cell>
          <cell r="I7" t="str">
            <v>SE</v>
          </cell>
          <cell r="J7">
            <v>23.400000000000002</v>
          </cell>
          <cell r="K7">
            <v>0</v>
          </cell>
        </row>
        <row r="8">
          <cell r="B8">
            <v>26.229166666666671</v>
          </cell>
          <cell r="C8">
            <v>34.9</v>
          </cell>
          <cell r="D8">
            <v>16.8</v>
          </cell>
          <cell r="E8">
            <v>51.875</v>
          </cell>
          <cell r="F8">
            <v>82</v>
          </cell>
          <cell r="G8">
            <v>29</v>
          </cell>
          <cell r="H8">
            <v>7.9200000000000008</v>
          </cell>
          <cell r="I8" t="str">
            <v>SE</v>
          </cell>
          <cell r="J8">
            <v>25.56</v>
          </cell>
          <cell r="K8">
            <v>0</v>
          </cell>
        </row>
        <row r="9">
          <cell r="B9">
            <v>26.983333333333338</v>
          </cell>
          <cell r="C9">
            <v>35.5</v>
          </cell>
          <cell r="D9">
            <v>19.899999999999999</v>
          </cell>
          <cell r="E9">
            <v>54.916666666666664</v>
          </cell>
          <cell r="F9">
            <v>96</v>
          </cell>
          <cell r="G9">
            <v>30</v>
          </cell>
          <cell r="H9">
            <v>29.880000000000003</v>
          </cell>
          <cell r="I9" t="str">
            <v>L</v>
          </cell>
          <cell r="J9">
            <v>72.360000000000014</v>
          </cell>
          <cell r="K9">
            <v>11.4</v>
          </cell>
        </row>
        <row r="10">
          <cell r="B10">
            <v>22.329166666666669</v>
          </cell>
          <cell r="C10">
            <v>27.7</v>
          </cell>
          <cell r="D10">
            <v>20.3</v>
          </cell>
          <cell r="E10">
            <v>90.958333333333329</v>
          </cell>
          <cell r="F10">
            <v>97</v>
          </cell>
          <cell r="G10">
            <v>69</v>
          </cell>
          <cell r="H10">
            <v>7.9200000000000008</v>
          </cell>
          <cell r="I10" t="str">
            <v>L</v>
          </cell>
          <cell r="J10">
            <v>32.04</v>
          </cell>
          <cell r="K10">
            <v>10</v>
          </cell>
        </row>
        <row r="11">
          <cell r="B11">
            <v>25.454166666666669</v>
          </cell>
          <cell r="C11">
            <v>32.700000000000003</v>
          </cell>
          <cell r="D11">
            <v>19.600000000000001</v>
          </cell>
          <cell r="E11">
            <v>79.875</v>
          </cell>
          <cell r="F11">
            <v>97</v>
          </cell>
          <cell r="G11">
            <v>51</v>
          </cell>
          <cell r="H11">
            <v>5.04</v>
          </cell>
          <cell r="I11" t="str">
            <v>NE</v>
          </cell>
          <cell r="J11">
            <v>19.8</v>
          </cell>
          <cell r="K11">
            <v>0</v>
          </cell>
        </row>
        <row r="12">
          <cell r="B12">
            <v>25.820833333333326</v>
          </cell>
          <cell r="C12">
            <v>33.200000000000003</v>
          </cell>
          <cell r="D12">
            <v>21.6</v>
          </cell>
          <cell r="E12">
            <v>81.375</v>
          </cell>
          <cell r="F12">
            <v>97</v>
          </cell>
          <cell r="G12">
            <v>49</v>
          </cell>
          <cell r="H12">
            <v>12.6</v>
          </cell>
          <cell r="I12" t="str">
            <v>L</v>
          </cell>
          <cell r="J12">
            <v>41.4</v>
          </cell>
          <cell r="K12">
            <v>3.8</v>
          </cell>
        </row>
        <row r="13">
          <cell r="B13">
            <v>24.816666666666666</v>
          </cell>
          <cell r="C13">
            <v>31.6</v>
          </cell>
          <cell r="D13">
            <v>20.7</v>
          </cell>
          <cell r="E13">
            <v>82.208333333333329</v>
          </cell>
          <cell r="F13">
            <v>97</v>
          </cell>
          <cell r="G13">
            <v>53</v>
          </cell>
          <cell r="H13">
            <v>7.9200000000000008</v>
          </cell>
          <cell r="I13" t="str">
            <v>NO</v>
          </cell>
          <cell r="J13">
            <v>24.840000000000003</v>
          </cell>
          <cell r="K13">
            <v>4</v>
          </cell>
        </row>
        <row r="14">
          <cell r="B14">
            <v>27.141666666666666</v>
          </cell>
          <cell r="C14">
            <v>33.6</v>
          </cell>
          <cell r="D14">
            <v>21.5</v>
          </cell>
          <cell r="E14">
            <v>72.833333333333329</v>
          </cell>
          <cell r="F14">
            <v>96</v>
          </cell>
          <cell r="G14">
            <v>41</v>
          </cell>
          <cell r="H14">
            <v>4.6800000000000006</v>
          </cell>
          <cell r="I14" t="str">
            <v>O</v>
          </cell>
          <cell r="J14">
            <v>27</v>
          </cell>
          <cell r="K14">
            <v>0</v>
          </cell>
        </row>
        <row r="15">
          <cell r="B15">
            <v>26.887500000000003</v>
          </cell>
          <cell r="C15">
            <v>34.4</v>
          </cell>
          <cell r="D15">
            <v>19.100000000000001</v>
          </cell>
          <cell r="E15">
            <v>67.416666666666671</v>
          </cell>
          <cell r="F15">
            <v>97</v>
          </cell>
          <cell r="G15">
            <v>31</v>
          </cell>
          <cell r="H15">
            <v>1.8</v>
          </cell>
          <cell r="I15" t="str">
            <v>L</v>
          </cell>
          <cell r="J15">
            <v>19.079999999999998</v>
          </cell>
          <cell r="K15">
            <v>0</v>
          </cell>
        </row>
        <row r="16">
          <cell r="B16">
            <v>27.737500000000001</v>
          </cell>
          <cell r="C16">
            <v>35.4</v>
          </cell>
          <cell r="D16">
            <v>21.3</v>
          </cell>
          <cell r="E16">
            <v>60.541666666666664</v>
          </cell>
          <cell r="F16">
            <v>80</v>
          </cell>
          <cell r="G16">
            <v>34</v>
          </cell>
          <cell r="H16">
            <v>13.68</v>
          </cell>
          <cell r="I16" t="str">
            <v>NE</v>
          </cell>
          <cell r="J16">
            <v>24.840000000000003</v>
          </cell>
          <cell r="K16">
            <v>0</v>
          </cell>
        </row>
        <row r="17">
          <cell r="B17">
            <v>26.095833333333335</v>
          </cell>
          <cell r="C17">
            <v>34.700000000000003</v>
          </cell>
          <cell r="D17">
            <v>20</v>
          </cell>
          <cell r="E17">
            <v>74.25</v>
          </cell>
          <cell r="F17">
            <v>96</v>
          </cell>
          <cell r="G17">
            <v>36</v>
          </cell>
          <cell r="H17">
            <v>12.6</v>
          </cell>
          <cell r="I17" t="str">
            <v>NO</v>
          </cell>
          <cell r="J17">
            <v>38.519999999999996</v>
          </cell>
          <cell r="K17">
            <v>0</v>
          </cell>
        </row>
        <row r="18">
          <cell r="B18">
            <v>24.625000000000004</v>
          </cell>
          <cell r="C18">
            <v>30.6</v>
          </cell>
          <cell r="D18">
            <v>20.6</v>
          </cell>
          <cell r="E18">
            <v>67.166666666666671</v>
          </cell>
          <cell r="F18">
            <v>97</v>
          </cell>
          <cell r="G18">
            <v>32</v>
          </cell>
          <cell r="H18">
            <v>15.120000000000001</v>
          </cell>
          <cell r="I18" t="str">
            <v>S</v>
          </cell>
          <cell r="J18">
            <v>28.44</v>
          </cell>
          <cell r="K18">
            <v>2.4000000000000004</v>
          </cell>
        </row>
        <row r="19">
          <cell r="B19">
            <v>26.429166666666664</v>
          </cell>
          <cell r="C19">
            <v>36.5</v>
          </cell>
          <cell r="D19">
            <v>17.600000000000001</v>
          </cell>
          <cell r="E19">
            <v>42.625</v>
          </cell>
          <cell r="F19">
            <v>76</v>
          </cell>
          <cell r="G19">
            <v>17</v>
          </cell>
          <cell r="H19">
            <v>18.720000000000002</v>
          </cell>
          <cell r="I19" t="str">
            <v>S</v>
          </cell>
          <cell r="J19">
            <v>36.36</v>
          </cell>
          <cell r="K19">
            <v>0</v>
          </cell>
        </row>
        <row r="20">
          <cell r="B20">
            <v>22.758333333333336</v>
          </cell>
          <cell r="C20">
            <v>32.700000000000003</v>
          </cell>
          <cell r="D20">
            <v>13.1</v>
          </cell>
          <cell r="E20">
            <v>60.083333333333336</v>
          </cell>
          <cell r="F20">
            <v>95</v>
          </cell>
          <cell r="G20">
            <v>25</v>
          </cell>
          <cell r="H20">
            <v>9.3600000000000012</v>
          </cell>
          <cell r="I20" t="str">
            <v>O</v>
          </cell>
          <cell r="J20">
            <v>22.68</v>
          </cell>
          <cell r="K20">
            <v>0</v>
          </cell>
        </row>
        <row r="21">
          <cell r="B21">
            <v>24.462500000000002</v>
          </cell>
          <cell r="C21">
            <v>34</v>
          </cell>
          <cell r="D21">
            <v>15.4</v>
          </cell>
          <cell r="E21">
            <v>60.75</v>
          </cell>
          <cell r="F21">
            <v>94</v>
          </cell>
          <cell r="G21">
            <v>27</v>
          </cell>
          <cell r="H21">
            <v>11.520000000000001</v>
          </cell>
          <cell r="I21" t="str">
            <v>NO</v>
          </cell>
          <cell r="J21">
            <v>23.400000000000002</v>
          </cell>
          <cell r="K21">
            <v>0</v>
          </cell>
        </row>
        <row r="22">
          <cell r="B22">
            <v>25.833333333333339</v>
          </cell>
          <cell r="C22">
            <v>33.700000000000003</v>
          </cell>
          <cell r="D22">
            <v>16.600000000000001</v>
          </cell>
          <cell r="E22">
            <v>55.041666666666664</v>
          </cell>
          <cell r="F22">
            <v>94</v>
          </cell>
          <cell r="G22">
            <v>24</v>
          </cell>
          <cell r="H22">
            <v>11.879999999999999</v>
          </cell>
          <cell r="I22" t="str">
            <v>SO</v>
          </cell>
          <cell r="J22">
            <v>28.8</v>
          </cell>
          <cell r="K22">
            <v>0</v>
          </cell>
        </row>
        <row r="23">
          <cell r="B23">
            <v>26.329166666666669</v>
          </cell>
          <cell r="C23">
            <v>36.299999999999997</v>
          </cell>
          <cell r="D23">
            <v>16.100000000000001</v>
          </cell>
          <cell r="E23">
            <v>58.708333333333336</v>
          </cell>
          <cell r="F23">
            <v>95</v>
          </cell>
          <cell r="G23">
            <v>19</v>
          </cell>
          <cell r="H23">
            <v>13.32</v>
          </cell>
          <cell r="I23" t="str">
            <v>NO</v>
          </cell>
          <cell r="J23">
            <v>28.08</v>
          </cell>
          <cell r="K23">
            <v>0</v>
          </cell>
        </row>
        <row r="24">
          <cell r="B24">
            <v>27.341666666666658</v>
          </cell>
          <cell r="C24">
            <v>37.299999999999997</v>
          </cell>
          <cell r="D24">
            <v>17.899999999999999</v>
          </cell>
          <cell r="E24">
            <v>58.583333333333336</v>
          </cell>
          <cell r="F24">
            <v>94</v>
          </cell>
          <cell r="G24">
            <v>25</v>
          </cell>
          <cell r="H24">
            <v>9.7200000000000006</v>
          </cell>
          <cell r="I24" t="str">
            <v>O</v>
          </cell>
          <cell r="J24">
            <v>25.56</v>
          </cell>
          <cell r="K24">
            <v>0</v>
          </cell>
        </row>
        <row r="25">
          <cell r="B25">
            <v>28.112499999999997</v>
          </cell>
          <cell r="C25">
            <v>38</v>
          </cell>
          <cell r="D25">
            <v>19.5</v>
          </cell>
          <cell r="E25">
            <v>64.083333333333329</v>
          </cell>
          <cell r="F25">
            <v>96</v>
          </cell>
          <cell r="G25">
            <v>25</v>
          </cell>
          <cell r="H25">
            <v>23.400000000000002</v>
          </cell>
          <cell r="I25" t="str">
            <v>NO</v>
          </cell>
          <cell r="J25">
            <v>38.519999999999996</v>
          </cell>
          <cell r="K25">
            <v>0</v>
          </cell>
        </row>
        <row r="26">
          <cell r="B26">
            <v>26.883333333333329</v>
          </cell>
          <cell r="C26">
            <v>35.799999999999997</v>
          </cell>
          <cell r="D26">
            <v>18.8</v>
          </cell>
          <cell r="E26">
            <v>64.333333333333329</v>
          </cell>
          <cell r="F26">
            <v>95</v>
          </cell>
          <cell r="G26">
            <v>34</v>
          </cell>
          <cell r="H26">
            <v>16.2</v>
          </cell>
          <cell r="I26" t="str">
            <v>N</v>
          </cell>
          <cell r="J26">
            <v>37.080000000000005</v>
          </cell>
          <cell r="K26">
            <v>0</v>
          </cell>
        </row>
        <row r="27">
          <cell r="B27">
            <v>28.304166666666664</v>
          </cell>
          <cell r="C27">
            <v>36.9</v>
          </cell>
          <cell r="D27">
            <v>20</v>
          </cell>
          <cell r="E27">
            <v>62.416666666666664</v>
          </cell>
          <cell r="F27">
            <v>94</v>
          </cell>
          <cell r="G27">
            <v>28</v>
          </cell>
          <cell r="H27">
            <v>14.4</v>
          </cell>
          <cell r="I27" t="str">
            <v>NE</v>
          </cell>
          <cell r="J27">
            <v>30.6</v>
          </cell>
          <cell r="K27">
            <v>0</v>
          </cell>
        </row>
        <row r="28">
          <cell r="B28">
            <v>27.941666666666663</v>
          </cell>
          <cell r="C28">
            <v>34.200000000000003</v>
          </cell>
          <cell r="D28">
            <v>22</v>
          </cell>
          <cell r="E28">
            <v>66.25</v>
          </cell>
          <cell r="F28">
            <v>94</v>
          </cell>
          <cell r="G28">
            <v>42</v>
          </cell>
          <cell r="H28">
            <v>18</v>
          </cell>
          <cell r="I28" t="str">
            <v>NO</v>
          </cell>
          <cell r="J28">
            <v>35.64</v>
          </cell>
          <cell r="K28">
            <v>0</v>
          </cell>
        </row>
        <row r="29">
          <cell r="B29">
            <v>26.216666666666672</v>
          </cell>
          <cell r="C29">
            <v>34.700000000000003</v>
          </cell>
          <cell r="D29">
            <v>21.1</v>
          </cell>
          <cell r="E29">
            <v>75.583333333333329</v>
          </cell>
          <cell r="F29">
            <v>97</v>
          </cell>
          <cell r="G29">
            <v>42</v>
          </cell>
          <cell r="H29">
            <v>21.240000000000002</v>
          </cell>
          <cell r="I29" t="str">
            <v>S</v>
          </cell>
          <cell r="J29">
            <v>43.2</v>
          </cell>
          <cell r="K29">
            <v>32</v>
          </cell>
        </row>
        <row r="30">
          <cell r="B30">
            <v>25.191666666666666</v>
          </cell>
          <cell r="C30">
            <v>31.8</v>
          </cell>
          <cell r="D30">
            <v>21.4</v>
          </cell>
          <cell r="E30">
            <v>82.416666666666671</v>
          </cell>
          <cell r="F30">
            <v>97</v>
          </cell>
          <cell r="G30">
            <v>54</v>
          </cell>
          <cell r="H30">
            <v>18.36</v>
          </cell>
          <cell r="I30" t="str">
            <v>SE</v>
          </cell>
          <cell r="J30">
            <v>41.76</v>
          </cell>
          <cell r="K30">
            <v>18.2</v>
          </cell>
        </row>
        <row r="31">
          <cell r="B31">
            <v>27.400000000000006</v>
          </cell>
          <cell r="C31">
            <v>34.1</v>
          </cell>
          <cell r="D31">
            <v>22.4</v>
          </cell>
          <cell r="E31">
            <v>71.625</v>
          </cell>
          <cell r="F31">
            <v>96</v>
          </cell>
          <cell r="G31">
            <v>38</v>
          </cell>
          <cell r="H31">
            <v>7.5600000000000005</v>
          </cell>
          <cell r="I31" t="str">
            <v>SE</v>
          </cell>
          <cell r="J31">
            <v>18.720000000000002</v>
          </cell>
          <cell r="K31">
            <v>0</v>
          </cell>
        </row>
        <row r="32">
          <cell r="B32">
            <v>27.345833333333328</v>
          </cell>
          <cell r="C32">
            <v>34.799999999999997</v>
          </cell>
          <cell r="D32">
            <v>21.8</v>
          </cell>
          <cell r="E32">
            <v>74.333333333333329</v>
          </cell>
          <cell r="F32">
            <v>96</v>
          </cell>
          <cell r="G32">
            <v>41</v>
          </cell>
          <cell r="H32">
            <v>20.16</v>
          </cell>
          <cell r="I32" t="str">
            <v>NO</v>
          </cell>
          <cell r="J32">
            <v>41.4</v>
          </cell>
          <cell r="K32">
            <v>0</v>
          </cell>
        </row>
        <row r="33">
          <cell r="B33">
            <v>25.424999999999997</v>
          </cell>
          <cell r="C33">
            <v>34</v>
          </cell>
          <cell r="D33">
            <v>21.9</v>
          </cell>
          <cell r="E33">
            <v>85.666666666666671</v>
          </cell>
          <cell r="F33">
            <v>97</v>
          </cell>
          <cell r="G33">
            <v>53</v>
          </cell>
          <cell r="H33">
            <v>19.8</v>
          </cell>
          <cell r="I33" t="str">
            <v>NO</v>
          </cell>
          <cell r="J33">
            <v>38.519999999999996</v>
          </cell>
          <cell r="K33">
            <v>25.8</v>
          </cell>
        </row>
        <row r="34">
          <cell r="B34">
            <v>24.329166666666669</v>
          </cell>
          <cell r="C34">
            <v>31.2</v>
          </cell>
          <cell r="D34">
            <v>21.5</v>
          </cell>
          <cell r="E34">
            <v>87.708333333333329</v>
          </cell>
          <cell r="F34">
            <v>96</v>
          </cell>
          <cell r="G34">
            <v>61</v>
          </cell>
          <cell r="H34">
            <v>28.44</v>
          </cell>
          <cell r="I34" t="str">
            <v>NO</v>
          </cell>
          <cell r="J34">
            <v>47.88</v>
          </cell>
          <cell r="K34">
            <v>7.8</v>
          </cell>
        </row>
        <row r="35">
          <cell r="B35">
            <v>23.724999999999998</v>
          </cell>
          <cell r="C35">
            <v>29.5</v>
          </cell>
          <cell r="D35">
            <v>21.3</v>
          </cell>
          <cell r="E35">
            <v>91.125</v>
          </cell>
          <cell r="F35">
            <v>97</v>
          </cell>
          <cell r="G35">
            <v>65</v>
          </cell>
          <cell r="H35">
            <v>18.36</v>
          </cell>
          <cell r="I35" t="str">
            <v>NO</v>
          </cell>
          <cell r="J35">
            <v>44.28</v>
          </cell>
          <cell r="K35">
            <v>35.800000000000004</v>
          </cell>
        </row>
        <row r="36">
          <cell r="I36" t="str">
            <v>NO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23.674999999999997</v>
          </cell>
          <cell r="C5">
            <v>29.5</v>
          </cell>
          <cell r="D5">
            <v>19.100000000000001</v>
          </cell>
          <cell r="E5">
            <v>77.833333333333329</v>
          </cell>
          <cell r="F5">
            <v>94</v>
          </cell>
          <cell r="G5">
            <v>57</v>
          </cell>
          <cell r="H5">
            <v>17.64</v>
          </cell>
          <cell r="I5" t="str">
            <v>O</v>
          </cell>
          <cell r="J5">
            <v>44.28</v>
          </cell>
          <cell r="K5">
            <v>0</v>
          </cell>
        </row>
        <row r="6">
          <cell r="B6">
            <v>24.729166666666671</v>
          </cell>
          <cell r="C6">
            <v>31.1</v>
          </cell>
          <cell r="D6">
            <v>19.7</v>
          </cell>
          <cell r="E6">
            <v>67.416666666666671</v>
          </cell>
          <cell r="F6">
            <v>93</v>
          </cell>
          <cell r="G6">
            <v>40</v>
          </cell>
          <cell r="H6">
            <v>16.920000000000002</v>
          </cell>
          <cell r="I6" t="str">
            <v>S</v>
          </cell>
          <cell r="J6">
            <v>36.72</v>
          </cell>
          <cell r="K6">
            <v>0</v>
          </cell>
        </row>
        <row r="7">
          <cell r="B7">
            <v>25.516666666666669</v>
          </cell>
          <cell r="C7">
            <v>33.1</v>
          </cell>
          <cell r="D7">
            <v>18.3</v>
          </cell>
          <cell r="E7">
            <v>43.5</v>
          </cell>
          <cell r="F7">
            <v>68</v>
          </cell>
          <cell r="G7">
            <v>24</v>
          </cell>
          <cell r="H7">
            <v>17.64</v>
          </cell>
          <cell r="I7" t="str">
            <v>SE</v>
          </cell>
          <cell r="J7">
            <v>29.880000000000003</v>
          </cell>
          <cell r="K7">
            <v>0</v>
          </cell>
        </row>
        <row r="8">
          <cell r="B8">
            <v>26.058333333333334</v>
          </cell>
          <cell r="C8">
            <v>33.4</v>
          </cell>
          <cell r="D8">
            <v>18.399999999999999</v>
          </cell>
          <cell r="E8">
            <v>52</v>
          </cell>
          <cell r="F8">
            <v>78</v>
          </cell>
          <cell r="G8">
            <v>31</v>
          </cell>
          <cell r="H8">
            <v>15.840000000000002</v>
          </cell>
          <cell r="I8" t="str">
            <v>L</v>
          </cell>
          <cell r="J8">
            <v>39.96</v>
          </cell>
          <cell r="K8">
            <v>0</v>
          </cell>
        </row>
        <row r="9">
          <cell r="B9">
            <v>25.924999999999997</v>
          </cell>
          <cell r="C9">
            <v>32.299999999999997</v>
          </cell>
          <cell r="D9">
            <v>19.399999999999999</v>
          </cell>
          <cell r="E9">
            <v>58.458333333333336</v>
          </cell>
          <cell r="F9">
            <v>79</v>
          </cell>
          <cell r="G9">
            <v>36</v>
          </cell>
          <cell r="H9">
            <v>14.04</v>
          </cell>
          <cell r="I9" t="str">
            <v>L</v>
          </cell>
          <cell r="J9">
            <v>32.4</v>
          </cell>
          <cell r="K9">
            <v>0</v>
          </cell>
        </row>
        <row r="10">
          <cell r="B10">
            <v>23.583333333333332</v>
          </cell>
          <cell r="C10">
            <v>30</v>
          </cell>
          <cell r="D10">
            <v>20.399999999999999</v>
          </cell>
          <cell r="E10">
            <v>79.625</v>
          </cell>
          <cell r="F10">
            <v>94</v>
          </cell>
          <cell r="G10">
            <v>47</v>
          </cell>
          <cell r="H10">
            <v>19.079999999999998</v>
          </cell>
          <cell r="I10" t="str">
            <v>L</v>
          </cell>
          <cell r="J10">
            <v>39.6</v>
          </cell>
          <cell r="K10">
            <v>1.4</v>
          </cell>
        </row>
        <row r="11">
          <cell r="B11">
            <v>24.329166666666676</v>
          </cell>
          <cell r="C11">
            <v>31</v>
          </cell>
          <cell r="D11">
            <v>19.899999999999999</v>
          </cell>
          <cell r="E11">
            <v>77.5</v>
          </cell>
          <cell r="F11">
            <v>96</v>
          </cell>
          <cell r="G11">
            <v>45</v>
          </cell>
          <cell r="H11">
            <v>15.840000000000002</v>
          </cell>
          <cell r="I11" t="str">
            <v>L</v>
          </cell>
          <cell r="J11">
            <v>30.240000000000002</v>
          </cell>
          <cell r="K11">
            <v>0.2</v>
          </cell>
        </row>
        <row r="12">
          <cell r="B12">
            <v>23.391666666666666</v>
          </cell>
          <cell r="C12">
            <v>27.8</v>
          </cell>
          <cell r="D12">
            <v>20.6</v>
          </cell>
          <cell r="E12">
            <v>83.958333333333329</v>
          </cell>
          <cell r="F12">
            <v>95</v>
          </cell>
          <cell r="G12">
            <v>61</v>
          </cell>
          <cell r="H12">
            <v>18</v>
          </cell>
          <cell r="I12" t="str">
            <v>N</v>
          </cell>
          <cell r="J12">
            <v>39.24</v>
          </cell>
          <cell r="K12">
            <v>0.6</v>
          </cell>
        </row>
        <row r="13">
          <cell r="B13">
            <v>24.816666666666666</v>
          </cell>
          <cell r="C13">
            <v>31.6</v>
          </cell>
          <cell r="D13">
            <v>20.7</v>
          </cell>
          <cell r="E13">
            <v>82.208333333333329</v>
          </cell>
          <cell r="F13">
            <v>97</v>
          </cell>
          <cell r="G13">
            <v>53</v>
          </cell>
          <cell r="H13">
            <v>7.9200000000000008</v>
          </cell>
          <cell r="I13" t="str">
            <v>NO</v>
          </cell>
          <cell r="J13">
            <v>24.840000000000003</v>
          </cell>
          <cell r="K13">
            <v>4</v>
          </cell>
        </row>
        <row r="14">
          <cell r="B14">
            <v>27.141666666666666</v>
          </cell>
          <cell r="C14">
            <v>33.6</v>
          </cell>
          <cell r="D14">
            <v>21.5</v>
          </cell>
          <cell r="E14">
            <v>72.833333333333329</v>
          </cell>
          <cell r="F14">
            <v>96</v>
          </cell>
          <cell r="G14">
            <v>41</v>
          </cell>
          <cell r="H14">
            <v>4.6800000000000006</v>
          </cell>
          <cell r="I14" t="str">
            <v>O</v>
          </cell>
          <cell r="J14">
            <v>27</v>
          </cell>
          <cell r="K14">
            <v>0</v>
          </cell>
        </row>
        <row r="15">
          <cell r="B15">
            <v>26.887500000000003</v>
          </cell>
          <cell r="C15">
            <v>34.4</v>
          </cell>
          <cell r="D15">
            <v>19.100000000000001</v>
          </cell>
          <cell r="E15">
            <v>67.416666666666671</v>
          </cell>
          <cell r="F15">
            <v>97</v>
          </cell>
          <cell r="G15">
            <v>31</v>
          </cell>
          <cell r="H15">
            <v>1.8</v>
          </cell>
          <cell r="I15" t="str">
            <v>L</v>
          </cell>
          <cell r="J15">
            <v>19.079999999999998</v>
          </cell>
          <cell r="K15">
            <v>0</v>
          </cell>
        </row>
        <row r="16">
          <cell r="B16">
            <v>25.008333333333336</v>
          </cell>
          <cell r="C16">
            <v>31.8</v>
          </cell>
          <cell r="D16">
            <v>20.2</v>
          </cell>
          <cell r="E16">
            <v>71.625</v>
          </cell>
          <cell r="F16">
            <v>90</v>
          </cell>
          <cell r="G16">
            <v>46</v>
          </cell>
          <cell r="H16">
            <v>14.04</v>
          </cell>
          <cell r="I16" t="str">
            <v>L</v>
          </cell>
          <cell r="J16">
            <v>50.4</v>
          </cell>
          <cell r="K16">
            <v>39</v>
          </cell>
        </row>
        <row r="17">
          <cell r="B17">
            <v>24.054166666666664</v>
          </cell>
          <cell r="C17">
            <v>30.3</v>
          </cell>
          <cell r="D17">
            <v>19.7</v>
          </cell>
          <cell r="E17">
            <v>79.5</v>
          </cell>
          <cell r="F17">
            <v>94</v>
          </cell>
          <cell r="G17">
            <v>54</v>
          </cell>
          <cell r="H17">
            <v>19.440000000000001</v>
          </cell>
          <cell r="I17" t="str">
            <v>O</v>
          </cell>
          <cell r="J17">
            <v>42.84</v>
          </cell>
          <cell r="K17">
            <v>0</v>
          </cell>
        </row>
        <row r="18">
          <cell r="B18">
            <v>23.508333333333336</v>
          </cell>
          <cell r="C18">
            <v>28.2</v>
          </cell>
          <cell r="D18">
            <v>20</v>
          </cell>
          <cell r="E18">
            <v>83.375</v>
          </cell>
          <cell r="F18">
            <v>95</v>
          </cell>
          <cell r="G18">
            <v>60</v>
          </cell>
          <cell r="H18">
            <v>16.2</v>
          </cell>
          <cell r="I18" t="str">
            <v>SO</v>
          </cell>
          <cell r="J18">
            <v>30.240000000000002</v>
          </cell>
          <cell r="K18">
            <v>15.6</v>
          </cell>
        </row>
        <row r="19">
          <cell r="B19">
            <v>23.145833333333339</v>
          </cell>
          <cell r="C19">
            <v>28.4</v>
          </cell>
          <cell r="D19">
            <v>17.100000000000001</v>
          </cell>
          <cell r="E19">
            <v>55.625</v>
          </cell>
          <cell r="F19">
            <v>89</v>
          </cell>
          <cell r="G19">
            <v>26</v>
          </cell>
          <cell r="H19">
            <v>14.4</v>
          </cell>
          <cell r="I19" t="str">
            <v>S</v>
          </cell>
          <cell r="J19">
            <v>28.08</v>
          </cell>
          <cell r="K19">
            <v>0</v>
          </cell>
        </row>
        <row r="20">
          <cell r="B20">
            <v>22.575000000000003</v>
          </cell>
          <cell r="C20">
            <v>30.2</v>
          </cell>
          <cell r="D20">
            <v>14.3</v>
          </cell>
          <cell r="E20">
            <v>59.875</v>
          </cell>
          <cell r="F20">
            <v>92</v>
          </cell>
          <cell r="G20">
            <v>29</v>
          </cell>
          <cell r="H20">
            <v>12.96</v>
          </cell>
          <cell r="I20" t="str">
            <v>SO</v>
          </cell>
          <cell r="J20">
            <v>29.52</v>
          </cell>
          <cell r="K20">
            <v>0</v>
          </cell>
        </row>
        <row r="21">
          <cell r="B21">
            <v>24.166666666666668</v>
          </cell>
          <cell r="C21">
            <v>31.6</v>
          </cell>
          <cell r="D21">
            <v>17.8</v>
          </cell>
          <cell r="E21">
            <v>55.958333333333336</v>
          </cell>
          <cell r="F21">
            <v>90</v>
          </cell>
          <cell r="G21">
            <v>25</v>
          </cell>
          <cell r="H21">
            <v>16.2</v>
          </cell>
          <cell r="I21" t="str">
            <v>SO</v>
          </cell>
          <cell r="J21">
            <v>27.36</v>
          </cell>
          <cell r="K21">
            <v>0</v>
          </cell>
        </row>
        <row r="22">
          <cell r="B22">
            <v>25.183333333333337</v>
          </cell>
          <cell r="C22">
            <v>31.3</v>
          </cell>
          <cell r="D22">
            <v>18.100000000000001</v>
          </cell>
          <cell r="E22">
            <v>48.541666666666664</v>
          </cell>
          <cell r="F22">
            <v>80</v>
          </cell>
          <cell r="G22">
            <v>28</v>
          </cell>
          <cell r="H22">
            <v>9</v>
          </cell>
          <cell r="I22" t="str">
            <v>S</v>
          </cell>
          <cell r="J22">
            <v>32.4</v>
          </cell>
          <cell r="K22">
            <v>0</v>
          </cell>
        </row>
        <row r="23">
          <cell r="B23">
            <v>25.012499999999999</v>
          </cell>
          <cell r="C23">
            <v>32.9</v>
          </cell>
          <cell r="D23">
            <v>16.600000000000001</v>
          </cell>
          <cell r="E23">
            <v>54.625</v>
          </cell>
          <cell r="F23">
            <v>88</v>
          </cell>
          <cell r="G23">
            <v>26</v>
          </cell>
          <cell r="H23">
            <v>2.52</v>
          </cell>
          <cell r="I23" t="str">
            <v>NO</v>
          </cell>
          <cell r="J23">
            <v>29.52</v>
          </cell>
          <cell r="K23">
            <v>0</v>
          </cell>
        </row>
        <row r="24">
          <cell r="B24">
            <v>23.966666666666665</v>
          </cell>
          <cell r="C24">
            <v>32.200000000000003</v>
          </cell>
          <cell r="D24">
            <v>18.7</v>
          </cell>
          <cell r="E24">
            <v>72.166666666666671</v>
          </cell>
          <cell r="F24">
            <v>87</v>
          </cell>
          <cell r="G24">
            <v>41</v>
          </cell>
          <cell r="H24">
            <v>13.32</v>
          </cell>
          <cell r="I24" t="str">
            <v>NO</v>
          </cell>
          <cell r="J24">
            <v>34.92</v>
          </cell>
          <cell r="K24">
            <v>20.799999999999997</v>
          </cell>
        </row>
        <row r="25">
          <cell r="B25">
            <v>22.837500000000006</v>
          </cell>
          <cell r="C25">
            <v>30.5</v>
          </cell>
          <cell r="D25">
            <v>20.2</v>
          </cell>
          <cell r="E25">
            <v>81.791666666666671</v>
          </cell>
          <cell r="F25">
            <v>95</v>
          </cell>
          <cell r="G25">
            <v>52</v>
          </cell>
          <cell r="H25">
            <v>15.840000000000002</v>
          </cell>
          <cell r="I25" t="str">
            <v>NO</v>
          </cell>
          <cell r="J25">
            <v>42.12</v>
          </cell>
          <cell r="K25">
            <v>4.6000000000000005</v>
          </cell>
        </row>
        <row r="26">
          <cell r="B26">
            <v>22.983333333333334</v>
          </cell>
          <cell r="C26">
            <v>30.3</v>
          </cell>
          <cell r="D26">
            <v>18.7</v>
          </cell>
          <cell r="E26">
            <v>80.666666666666671</v>
          </cell>
          <cell r="F26">
            <v>96</v>
          </cell>
          <cell r="G26">
            <v>51</v>
          </cell>
          <cell r="H26">
            <v>26.64</v>
          </cell>
          <cell r="I26" t="str">
            <v>L</v>
          </cell>
          <cell r="J26">
            <v>47.519999999999996</v>
          </cell>
          <cell r="K26">
            <v>0.2</v>
          </cell>
        </row>
        <row r="27">
          <cell r="B27">
            <v>23.829166666666666</v>
          </cell>
          <cell r="C27">
            <v>31</v>
          </cell>
          <cell r="D27">
            <v>18.399999999999999</v>
          </cell>
          <cell r="E27">
            <v>80.666666666666671</v>
          </cell>
          <cell r="F27">
            <v>97</v>
          </cell>
          <cell r="G27">
            <v>48</v>
          </cell>
          <cell r="H27">
            <v>0.36000000000000004</v>
          </cell>
          <cell r="I27" t="str">
            <v>L</v>
          </cell>
          <cell r="J27">
            <v>21.96</v>
          </cell>
          <cell r="K27">
            <v>0</v>
          </cell>
        </row>
        <row r="28">
          <cell r="B28">
            <v>24.566666666666663</v>
          </cell>
          <cell r="C28">
            <v>30.6</v>
          </cell>
          <cell r="D28">
            <v>19.3</v>
          </cell>
          <cell r="E28">
            <v>75.041666666666671</v>
          </cell>
          <cell r="F28">
            <v>94</v>
          </cell>
          <cell r="G28">
            <v>46</v>
          </cell>
          <cell r="H28">
            <v>17.28</v>
          </cell>
          <cell r="I28" t="str">
            <v>N</v>
          </cell>
          <cell r="J28">
            <v>37.440000000000005</v>
          </cell>
          <cell r="K28">
            <v>0</v>
          </cell>
        </row>
        <row r="29">
          <cell r="B29">
            <v>23.983333333333334</v>
          </cell>
          <cell r="C29">
            <v>31.6</v>
          </cell>
          <cell r="D29">
            <v>19.8</v>
          </cell>
          <cell r="E29">
            <v>81.083333333333329</v>
          </cell>
          <cell r="F29">
            <v>95</v>
          </cell>
          <cell r="G29">
            <v>48</v>
          </cell>
          <cell r="H29">
            <v>14.4</v>
          </cell>
          <cell r="I29" t="str">
            <v>O</v>
          </cell>
          <cell r="J29">
            <v>32.4</v>
          </cell>
          <cell r="K29">
            <v>3</v>
          </cell>
        </row>
        <row r="30">
          <cell r="B30">
            <v>24.704166666666669</v>
          </cell>
          <cell r="C30">
            <v>32.299999999999997</v>
          </cell>
          <cell r="D30">
            <v>21</v>
          </cell>
          <cell r="E30">
            <v>78.916666666666671</v>
          </cell>
          <cell r="F30">
            <v>95</v>
          </cell>
          <cell r="G30">
            <v>44</v>
          </cell>
          <cell r="H30">
            <v>12.96</v>
          </cell>
          <cell r="I30" t="str">
            <v>L</v>
          </cell>
          <cell r="J30">
            <v>31.680000000000003</v>
          </cell>
          <cell r="K30">
            <v>0.2</v>
          </cell>
        </row>
        <row r="31">
          <cell r="B31">
            <v>24.670833333333331</v>
          </cell>
          <cell r="C31">
            <v>30.3</v>
          </cell>
          <cell r="D31">
            <v>21.9</v>
          </cell>
          <cell r="E31">
            <v>81.5</v>
          </cell>
          <cell r="F31">
            <v>93</v>
          </cell>
          <cell r="G31">
            <v>57</v>
          </cell>
          <cell r="H31">
            <v>9</v>
          </cell>
          <cell r="I31" t="str">
            <v>O</v>
          </cell>
          <cell r="J31">
            <v>36.72</v>
          </cell>
          <cell r="K31">
            <v>11.000000000000002</v>
          </cell>
        </row>
        <row r="32">
          <cell r="B32">
            <v>24.379166666666663</v>
          </cell>
          <cell r="C32">
            <v>31.5</v>
          </cell>
          <cell r="D32">
            <v>21.4</v>
          </cell>
          <cell r="E32">
            <v>84.75</v>
          </cell>
          <cell r="F32">
            <v>96</v>
          </cell>
          <cell r="G32">
            <v>53</v>
          </cell>
          <cell r="H32">
            <v>25.56</v>
          </cell>
          <cell r="I32" t="str">
            <v>O</v>
          </cell>
          <cell r="J32">
            <v>50.04</v>
          </cell>
          <cell r="K32">
            <v>2.8000000000000003</v>
          </cell>
        </row>
        <row r="33">
          <cell r="B33">
            <v>23.795833333333331</v>
          </cell>
          <cell r="C33">
            <v>31.1</v>
          </cell>
          <cell r="D33">
            <v>20.5</v>
          </cell>
          <cell r="E33">
            <v>83.416666666666671</v>
          </cell>
          <cell r="F33">
            <v>94</v>
          </cell>
          <cell r="G33">
            <v>56</v>
          </cell>
          <cell r="H33">
            <v>22.68</v>
          </cell>
          <cell r="I33" t="str">
            <v>NO</v>
          </cell>
          <cell r="J33">
            <v>39.6</v>
          </cell>
          <cell r="K33">
            <v>0.60000000000000009</v>
          </cell>
        </row>
        <row r="34">
          <cell r="B34">
            <v>22.020833333333332</v>
          </cell>
          <cell r="C34">
            <v>26.5</v>
          </cell>
          <cell r="D34">
            <v>19.399999999999999</v>
          </cell>
          <cell r="E34">
            <v>88.916666666666671</v>
          </cell>
          <cell r="F34">
            <v>95</v>
          </cell>
          <cell r="G34">
            <v>70</v>
          </cell>
          <cell r="H34">
            <v>23.400000000000002</v>
          </cell>
          <cell r="I34" t="str">
            <v>O</v>
          </cell>
          <cell r="J34">
            <v>47.16</v>
          </cell>
          <cell r="K34">
            <v>6.9999999999999991</v>
          </cell>
        </row>
        <row r="35">
          <cell r="B35">
            <v>21.541666666666668</v>
          </cell>
          <cell r="C35">
            <v>25.1</v>
          </cell>
          <cell r="D35">
            <v>20.2</v>
          </cell>
          <cell r="E35">
            <v>92.916666666666671</v>
          </cell>
          <cell r="F35">
            <v>96</v>
          </cell>
          <cell r="G35">
            <v>81</v>
          </cell>
          <cell r="H35">
            <v>19.8</v>
          </cell>
          <cell r="I35" t="str">
            <v>O</v>
          </cell>
          <cell r="J35">
            <v>43.56</v>
          </cell>
          <cell r="K35">
            <v>2.4000000000000004</v>
          </cell>
        </row>
        <row r="36">
          <cell r="I36" t="str">
            <v>L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25.479166666666661</v>
          </cell>
          <cell r="C5">
            <v>28.7</v>
          </cell>
          <cell r="D5">
            <v>23.2</v>
          </cell>
          <cell r="E5">
            <v>71.833333333333329</v>
          </cell>
          <cell r="F5">
            <v>79</v>
          </cell>
          <cell r="G5">
            <v>56</v>
          </cell>
          <cell r="H5">
            <v>18</v>
          </cell>
          <cell r="I5" t="str">
            <v>S</v>
          </cell>
          <cell r="J5">
            <v>31.680000000000003</v>
          </cell>
          <cell r="K5">
            <v>0</v>
          </cell>
        </row>
        <row r="6">
          <cell r="B6">
            <v>24.487500000000001</v>
          </cell>
          <cell r="C6">
            <v>29.5</v>
          </cell>
          <cell r="D6">
            <v>18.600000000000001</v>
          </cell>
          <cell r="E6">
            <v>61.791666666666664</v>
          </cell>
          <cell r="F6">
            <v>70</v>
          </cell>
          <cell r="G6">
            <v>51</v>
          </cell>
          <cell r="H6">
            <v>16.559999999999999</v>
          </cell>
          <cell r="I6" t="str">
            <v>S</v>
          </cell>
          <cell r="J6">
            <v>28.8</v>
          </cell>
          <cell r="K6">
            <v>0</v>
          </cell>
        </row>
        <row r="7">
          <cell r="B7">
            <v>25.566666666666666</v>
          </cell>
          <cell r="C7">
            <v>30.7</v>
          </cell>
          <cell r="D7">
            <v>21.7</v>
          </cell>
          <cell r="E7">
            <v>64.708333333333329</v>
          </cell>
          <cell r="F7">
            <v>73</v>
          </cell>
          <cell r="G7">
            <v>57</v>
          </cell>
          <cell r="H7">
            <v>20.16</v>
          </cell>
          <cell r="I7" t="str">
            <v>NE</v>
          </cell>
          <cell r="J7">
            <v>33.840000000000003</v>
          </cell>
          <cell r="K7">
            <v>0</v>
          </cell>
        </row>
        <row r="8">
          <cell r="B8">
            <v>26.379166666666674</v>
          </cell>
          <cell r="C8">
            <v>31.5</v>
          </cell>
          <cell r="D8">
            <v>22.8</v>
          </cell>
          <cell r="E8">
            <v>67.708333333333329</v>
          </cell>
          <cell r="F8">
            <v>74</v>
          </cell>
          <cell r="G8">
            <v>64</v>
          </cell>
          <cell r="H8">
            <v>19.079999999999998</v>
          </cell>
          <cell r="I8" t="str">
            <v>NE</v>
          </cell>
          <cell r="J8">
            <v>36</v>
          </cell>
          <cell r="K8">
            <v>0</v>
          </cell>
        </row>
        <row r="9">
          <cell r="B9">
            <v>25.833333333333332</v>
          </cell>
          <cell r="C9">
            <v>27.8</v>
          </cell>
          <cell r="D9">
            <v>23.8</v>
          </cell>
          <cell r="E9">
            <v>68.791666666666671</v>
          </cell>
          <cell r="F9">
            <v>72</v>
          </cell>
          <cell r="G9">
            <v>64</v>
          </cell>
          <cell r="H9">
            <v>19.079999999999998</v>
          </cell>
          <cell r="I9" t="str">
            <v>SE</v>
          </cell>
          <cell r="J9">
            <v>29.880000000000003</v>
          </cell>
          <cell r="K9">
            <v>0</v>
          </cell>
        </row>
        <row r="10">
          <cell r="B10">
            <v>26.741666666666664</v>
          </cell>
          <cell r="C10">
            <v>31.3</v>
          </cell>
          <cell r="D10">
            <v>24.4</v>
          </cell>
          <cell r="E10">
            <v>74.375</v>
          </cell>
          <cell r="F10">
            <v>77</v>
          </cell>
          <cell r="G10">
            <v>71</v>
          </cell>
          <cell r="H10">
            <v>17.28</v>
          </cell>
          <cell r="I10" t="str">
            <v>N</v>
          </cell>
          <cell r="J10">
            <v>29.16</v>
          </cell>
          <cell r="K10">
            <v>0</v>
          </cell>
        </row>
        <row r="11">
          <cell r="B11">
            <v>27.191666666666666</v>
          </cell>
          <cell r="C11">
            <v>30.9</v>
          </cell>
          <cell r="D11">
            <v>24.4</v>
          </cell>
          <cell r="E11">
            <v>76.166666666666671</v>
          </cell>
          <cell r="F11">
            <v>78</v>
          </cell>
          <cell r="G11">
            <v>74</v>
          </cell>
          <cell r="H11">
            <v>16.920000000000002</v>
          </cell>
          <cell r="I11" t="str">
            <v>NE</v>
          </cell>
          <cell r="J11">
            <v>30.240000000000002</v>
          </cell>
          <cell r="K11">
            <v>0</v>
          </cell>
        </row>
        <row r="12">
          <cell r="B12">
            <v>26.383333333333336</v>
          </cell>
          <cell r="C12">
            <v>30.5</v>
          </cell>
          <cell r="D12">
            <v>24.2</v>
          </cell>
          <cell r="E12">
            <v>77.791666666666671</v>
          </cell>
          <cell r="F12">
            <v>80</v>
          </cell>
          <cell r="G12">
            <v>74</v>
          </cell>
          <cell r="H12">
            <v>20.52</v>
          </cell>
          <cell r="I12" t="str">
            <v>S</v>
          </cell>
          <cell r="J12">
            <v>33.119999999999997</v>
          </cell>
          <cell r="K12">
            <v>1.4</v>
          </cell>
        </row>
        <row r="13">
          <cell r="B13">
            <v>26.566666666666666</v>
          </cell>
          <cell r="C13">
            <v>30.2</v>
          </cell>
          <cell r="D13">
            <v>23.7</v>
          </cell>
          <cell r="E13">
            <v>77.875</v>
          </cell>
          <cell r="F13">
            <v>81</v>
          </cell>
          <cell r="G13">
            <v>73</v>
          </cell>
          <cell r="H13">
            <v>12.96</v>
          </cell>
          <cell r="I13" t="str">
            <v>S</v>
          </cell>
          <cell r="J13">
            <v>32.04</v>
          </cell>
          <cell r="K13">
            <v>0.4</v>
          </cell>
        </row>
        <row r="14">
          <cell r="B14">
            <v>27.166666666666668</v>
          </cell>
          <cell r="C14">
            <v>31.2</v>
          </cell>
          <cell r="D14">
            <v>23.9</v>
          </cell>
          <cell r="E14">
            <v>75.916666666666671</v>
          </cell>
          <cell r="F14">
            <v>80</v>
          </cell>
          <cell r="G14">
            <v>69</v>
          </cell>
          <cell r="H14">
            <v>12.24</v>
          </cell>
          <cell r="I14" t="str">
            <v>S</v>
          </cell>
          <cell r="J14">
            <v>26.28</v>
          </cell>
          <cell r="K14">
            <v>0</v>
          </cell>
        </row>
        <row r="15">
          <cell r="B15">
            <v>27.525000000000002</v>
          </cell>
          <cell r="C15">
            <v>31.9</v>
          </cell>
          <cell r="D15">
            <v>23.7</v>
          </cell>
          <cell r="E15">
            <v>75.375</v>
          </cell>
          <cell r="F15">
            <v>78</v>
          </cell>
          <cell r="G15">
            <v>72</v>
          </cell>
          <cell r="H15">
            <v>18</v>
          </cell>
          <cell r="I15" t="str">
            <v>SE</v>
          </cell>
          <cell r="J15">
            <v>29.52</v>
          </cell>
          <cell r="K15">
            <v>0</v>
          </cell>
        </row>
        <row r="16">
          <cell r="B16">
            <v>27.545833333333331</v>
          </cell>
          <cell r="C16">
            <v>31.7</v>
          </cell>
          <cell r="D16">
            <v>24.4</v>
          </cell>
          <cell r="E16">
            <v>75.666666666666671</v>
          </cell>
          <cell r="F16">
            <v>78</v>
          </cell>
          <cell r="G16">
            <v>73</v>
          </cell>
          <cell r="H16">
            <v>15.120000000000001</v>
          </cell>
          <cell r="I16" t="str">
            <v>N</v>
          </cell>
          <cell r="J16">
            <v>61.2</v>
          </cell>
          <cell r="K16">
            <v>4.4000000000000004</v>
          </cell>
        </row>
        <row r="17">
          <cell r="B17">
            <v>26.987500000000001</v>
          </cell>
          <cell r="C17">
            <v>30.7</v>
          </cell>
          <cell r="D17">
            <v>24</v>
          </cell>
          <cell r="E17">
            <v>76.916666666666671</v>
          </cell>
          <cell r="F17">
            <v>82</v>
          </cell>
          <cell r="G17">
            <v>71</v>
          </cell>
          <cell r="H17">
            <v>15.48</v>
          </cell>
          <cell r="I17" t="str">
            <v>S</v>
          </cell>
          <cell r="J17">
            <v>44.28</v>
          </cell>
          <cell r="K17">
            <v>4.6000000000000005</v>
          </cell>
        </row>
        <row r="18">
          <cell r="B18">
            <v>25.112500000000001</v>
          </cell>
          <cell r="C18">
            <v>29.8</v>
          </cell>
          <cell r="D18">
            <v>20</v>
          </cell>
          <cell r="E18">
            <v>62.833333333333336</v>
          </cell>
          <cell r="F18">
            <v>76</v>
          </cell>
          <cell r="G18">
            <v>49</v>
          </cell>
          <cell r="H18">
            <v>19.079999999999998</v>
          </cell>
          <cell r="I18" t="str">
            <v>SO</v>
          </cell>
          <cell r="J18">
            <v>33.480000000000004</v>
          </cell>
          <cell r="K18">
            <v>0</v>
          </cell>
        </row>
        <row r="19">
          <cell r="B19">
            <v>25.066666666666663</v>
          </cell>
          <cell r="C19">
            <v>29.3</v>
          </cell>
          <cell r="D19">
            <v>20.3</v>
          </cell>
          <cell r="E19">
            <v>60.958333333333336</v>
          </cell>
          <cell r="F19">
            <v>70</v>
          </cell>
          <cell r="G19">
            <v>53</v>
          </cell>
          <cell r="H19">
            <v>17.28</v>
          </cell>
          <cell r="I19" t="str">
            <v>SO</v>
          </cell>
          <cell r="J19">
            <v>35.28</v>
          </cell>
          <cell r="K19">
            <v>0</v>
          </cell>
        </row>
        <row r="20">
          <cell r="B20">
            <v>25.783333333333331</v>
          </cell>
          <cell r="C20">
            <v>31.1</v>
          </cell>
          <cell r="D20">
            <v>20.6</v>
          </cell>
          <cell r="E20">
            <v>63.5</v>
          </cell>
          <cell r="F20">
            <v>71</v>
          </cell>
          <cell r="G20">
            <v>56</v>
          </cell>
          <cell r="H20">
            <v>12.24</v>
          </cell>
          <cell r="I20" t="str">
            <v>SO</v>
          </cell>
          <cell r="J20">
            <v>29.16</v>
          </cell>
          <cell r="K20">
            <v>0</v>
          </cell>
        </row>
        <row r="21">
          <cell r="B21">
            <v>26.037499999999998</v>
          </cell>
          <cell r="C21">
            <v>30.8</v>
          </cell>
          <cell r="D21">
            <v>21.3</v>
          </cell>
          <cell r="E21">
            <v>66.083333333333329</v>
          </cell>
          <cell r="F21">
            <v>75</v>
          </cell>
          <cell r="G21">
            <v>58</v>
          </cell>
          <cell r="H21">
            <v>13.32</v>
          </cell>
          <cell r="I21" t="str">
            <v>SO</v>
          </cell>
          <cell r="J21">
            <v>27.36</v>
          </cell>
          <cell r="K21">
            <v>0</v>
          </cell>
        </row>
        <row r="22">
          <cell r="B22">
            <v>26.845833333333331</v>
          </cell>
          <cell r="C22">
            <v>31.6</v>
          </cell>
          <cell r="D22">
            <v>21.9</v>
          </cell>
          <cell r="E22">
            <v>63.458333333333336</v>
          </cell>
          <cell r="F22">
            <v>71</v>
          </cell>
          <cell r="G22">
            <v>54</v>
          </cell>
          <cell r="H22">
            <v>16.559999999999999</v>
          </cell>
          <cell r="I22" t="str">
            <v>SO</v>
          </cell>
          <cell r="J22">
            <v>37.440000000000005</v>
          </cell>
          <cell r="K22">
            <v>1.2</v>
          </cell>
        </row>
        <row r="23">
          <cell r="B23">
            <v>26.954166666666669</v>
          </cell>
          <cell r="C23">
            <v>31.7</v>
          </cell>
          <cell r="D23">
            <v>22.3</v>
          </cell>
          <cell r="E23">
            <v>62.916666666666664</v>
          </cell>
          <cell r="F23">
            <v>69</v>
          </cell>
          <cell r="G23">
            <v>55</v>
          </cell>
          <cell r="H23">
            <v>14.76</v>
          </cell>
          <cell r="I23" t="str">
            <v>S</v>
          </cell>
          <cell r="J23">
            <v>39.6</v>
          </cell>
          <cell r="K23">
            <v>0.8</v>
          </cell>
        </row>
        <row r="24">
          <cell r="B24">
            <v>27.258333333333329</v>
          </cell>
          <cell r="C24">
            <v>32.4</v>
          </cell>
          <cell r="D24">
            <v>21.5</v>
          </cell>
          <cell r="E24">
            <v>61.083333333333336</v>
          </cell>
          <cell r="F24">
            <v>70</v>
          </cell>
          <cell r="G24">
            <v>52</v>
          </cell>
          <cell r="H24">
            <v>14.04</v>
          </cell>
          <cell r="I24" t="str">
            <v>S</v>
          </cell>
          <cell r="J24">
            <v>27.36</v>
          </cell>
          <cell r="K24">
            <v>0</v>
          </cell>
        </row>
        <row r="25">
          <cell r="B25">
            <v>27.683333333333334</v>
          </cell>
          <cell r="C25">
            <v>32.799999999999997</v>
          </cell>
          <cell r="D25">
            <v>23.4</v>
          </cell>
          <cell r="E25">
            <v>63.333333333333336</v>
          </cell>
          <cell r="F25">
            <v>76</v>
          </cell>
          <cell r="G25">
            <v>52</v>
          </cell>
          <cell r="H25">
            <v>13.68</v>
          </cell>
          <cell r="I25" t="str">
            <v>N</v>
          </cell>
          <cell r="J25">
            <v>28.8</v>
          </cell>
          <cell r="K25">
            <v>0</v>
          </cell>
        </row>
        <row r="26">
          <cell r="B26">
            <v>27.658333333333335</v>
          </cell>
          <cell r="C26">
            <v>32.4</v>
          </cell>
          <cell r="D26">
            <v>23.2</v>
          </cell>
          <cell r="E26">
            <v>71.416666666666671</v>
          </cell>
          <cell r="F26">
            <v>75</v>
          </cell>
          <cell r="G26">
            <v>67</v>
          </cell>
          <cell r="H26">
            <v>15.840000000000002</v>
          </cell>
          <cell r="I26" t="str">
            <v>N</v>
          </cell>
          <cell r="J26">
            <v>39.6</v>
          </cell>
          <cell r="K26">
            <v>0</v>
          </cell>
        </row>
        <row r="27">
          <cell r="B27">
            <v>28.662499999999998</v>
          </cell>
          <cell r="C27">
            <v>32.5</v>
          </cell>
          <cell r="D27">
            <v>24.2</v>
          </cell>
          <cell r="E27">
            <v>70.541666666666671</v>
          </cell>
          <cell r="F27">
            <v>76</v>
          </cell>
          <cell r="G27">
            <v>66</v>
          </cell>
          <cell r="H27">
            <v>19.079999999999998</v>
          </cell>
          <cell r="I27" t="str">
            <v>N</v>
          </cell>
          <cell r="J27">
            <v>42.12</v>
          </cell>
          <cell r="K27">
            <v>0</v>
          </cell>
        </row>
        <row r="28">
          <cell r="B28">
            <v>26.116666666666671</v>
          </cell>
          <cell r="C28">
            <v>31.4</v>
          </cell>
          <cell r="D28">
            <v>22.7</v>
          </cell>
          <cell r="E28">
            <v>71.291666666666671</v>
          </cell>
          <cell r="F28">
            <v>80</v>
          </cell>
          <cell r="G28">
            <v>63</v>
          </cell>
          <cell r="H28">
            <v>24.840000000000003</v>
          </cell>
          <cell r="I28" t="str">
            <v>NE</v>
          </cell>
          <cell r="J28">
            <v>72</v>
          </cell>
          <cell r="K28">
            <v>26.599999999999998</v>
          </cell>
        </row>
        <row r="29">
          <cell r="B29">
            <v>26.162500000000005</v>
          </cell>
          <cell r="C29">
            <v>30.5</v>
          </cell>
          <cell r="D29">
            <v>23.6</v>
          </cell>
          <cell r="E29">
            <v>79.083333333333329</v>
          </cell>
          <cell r="F29">
            <v>81</v>
          </cell>
          <cell r="G29">
            <v>74</v>
          </cell>
          <cell r="H29">
            <v>10.44</v>
          </cell>
          <cell r="I29" t="str">
            <v>S</v>
          </cell>
          <cell r="J29">
            <v>27.36</v>
          </cell>
          <cell r="K29">
            <v>0</v>
          </cell>
        </row>
        <row r="30">
          <cell r="B30">
            <v>26.787499999999998</v>
          </cell>
          <cell r="C30">
            <v>31</v>
          </cell>
          <cell r="D30">
            <v>24.3</v>
          </cell>
          <cell r="E30">
            <v>77.125</v>
          </cell>
          <cell r="F30">
            <v>81</v>
          </cell>
          <cell r="G30">
            <v>71</v>
          </cell>
          <cell r="H30">
            <v>17.64</v>
          </cell>
          <cell r="I30" t="str">
            <v>S</v>
          </cell>
          <cell r="J30">
            <v>28.08</v>
          </cell>
          <cell r="K30">
            <v>0.2</v>
          </cell>
        </row>
        <row r="31">
          <cell r="B31">
            <v>26.854166666666661</v>
          </cell>
          <cell r="C31">
            <v>31.8</v>
          </cell>
          <cell r="D31">
            <v>23.5</v>
          </cell>
          <cell r="E31">
            <v>75.416666666666671</v>
          </cell>
          <cell r="F31">
            <v>80</v>
          </cell>
          <cell r="G31">
            <v>72</v>
          </cell>
          <cell r="H31">
            <v>14.76</v>
          </cell>
          <cell r="I31" t="str">
            <v>SE</v>
          </cell>
          <cell r="J31">
            <v>28.44</v>
          </cell>
          <cell r="K31">
            <v>0</v>
          </cell>
        </row>
        <row r="32">
          <cell r="B32">
            <v>28.450000000000006</v>
          </cell>
          <cell r="C32">
            <v>32.200000000000003</v>
          </cell>
          <cell r="D32">
            <v>24.7</v>
          </cell>
          <cell r="E32">
            <v>75.916666666666671</v>
          </cell>
          <cell r="F32">
            <v>79</v>
          </cell>
          <cell r="G32">
            <v>73</v>
          </cell>
          <cell r="H32">
            <v>9.3600000000000012</v>
          </cell>
          <cell r="I32" t="str">
            <v>S</v>
          </cell>
          <cell r="J32">
            <v>23.400000000000002</v>
          </cell>
          <cell r="K32">
            <v>0</v>
          </cell>
        </row>
        <row r="33">
          <cell r="B33">
            <v>27.9375</v>
          </cell>
          <cell r="C33">
            <v>31.7</v>
          </cell>
          <cell r="D33">
            <v>24.1</v>
          </cell>
          <cell r="E33">
            <v>75.916666666666671</v>
          </cell>
          <cell r="F33">
            <v>79</v>
          </cell>
          <cell r="G33">
            <v>73</v>
          </cell>
          <cell r="H33">
            <v>22.68</v>
          </cell>
          <cell r="I33" t="str">
            <v>S</v>
          </cell>
          <cell r="J33">
            <v>38.880000000000003</v>
          </cell>
          <cell r="K33">
            <v>0</v>
          </cell>
        </row>
        <row r="34">
          <cell r="B34">
            <v>25.762500000000003</v>
          </cell>
          <cell r="C34">
            <v>30</v>
          </cell>
          <cell r="D34">
            <v>22.9</v>
          </cell>
          <cell r="E34">
            <v>79.041666666666671</v>
          </cell>
          <cell r="F34">
            <v>83</v>
          </cell>
          <cell r="G34">
            <v>75</v>
          </cell>
          <cell r="H34">
            <v>21.96</v>
          </cell>
          <cell r="I34" t="str">
            <v>NO</v>
          </cell>
          <cell r="J34">
            <v>50.76</v>
          </cell>
          <cell r="K34">
            <v>1.4</v>
          </cell>
        </row>
        <row r="35">
          <cell r="B35">
            <v>26</v>
          </cell>
          <cell r="C35">
            <v>29.6</v>
          </cell>
          <cell r="D35">
            <v>24</v>
          </cell>
          <cell r="E35">
            <v>81.416666666666671</v>
          </cell>
          <cell r="F35">
            <v>86</v>
          </cell>
          <cell r="G35">
            <v>77</v>
          </cell>
          <cell r="H35">
            <v>11.520000000000001</v>
          </cell>
          <cell r="I35" t="str">
            <v>NO</v>
          </cell>
          <cell r="J35">
            <v>19.8</v>
          </cell>
          <cell r="K35">
            <v>1.8</v>
          </cell>
        </row>
        <row r="36">
          <cell r="I36" t="str">
            <v>S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26.108333333333334</v>
          </cell>
          <cell r="C5">
            <v>33.200000000000003</v>
          </cell>
          <cell r="D5">
            <v>20.399999999999999</v>
          </cell>
          <cell r="E5">
            <v>62.875</v>
          </cell>
          <cell r="F5">
            <v>86</v>
          </cell>
          <cell r="G5">
            <v>32</v>
          </cell>
          <cell r="H5">
            <v>12.16</v>
          </cell>
          <cell r="I5" t="str">
            <v>S</v>
          </cell>
          <cell r="J5">
            <v>26.24</v>
          </cell>
          <cell r="K5">
            <v>0</v>
          </cell>
        </row>
        <row r="6">
          <cell r="B6">
            <v>24.433333333333334</v>
          </cell>
          <cell r="C6">
            <v>32.299999999999997</v>
          </cell>
          <cell r="D6">
            <v>16.8</v>
          </cell>
          <cell r="E6">
            <v>48.458333333333336</v>
          </cell>
          <cell r="F6">
            <v>72</v>
          </cell>
          <cell r="G6">
            <v>24</v>
          </cell>
          <cell r="H6">
            <v>15.040000000000001</v>
          </cell>
          <cell r="I6" t="str">
            <v>SE</v>
          </cell>
          <cell r="J6">
            <v>25.28</v>
          </cell>
          <cell r="K6">
            <v>0</v>
          </cell>
        </row>
        <row r="7">
          <cell r="B7">
            <v>25.025000000000002</v>
          </cell>
          <cell r="C7">
            <v>34.4</v>
          </cell>
          <cell r="D7">
            <v>16.5</v>
          </cell>
          <cell r="E7">
            <v>46.583333333333336</v>
          </cell>
          <cell r="F7">
            <v>68</v>
          </cell>
          <cell r="G7">
            <v>28</v>
          </cell>
          <cell r="H7">
            <v>9.6000000000000014</v>
          </cell>
          <cell r="I7" t="str">
            <v>SE</v>
          </cell>
          <cell r="J7">
            <v>22.400000000000002</v>
          </cell>
          <cell r="K7">
            <v>0</v>
          </cell>
        </row>
        <row r="8">
          <cell r="B8">
            <v>27.524999999999991</v>
          </cell>
          <cell r="C8">
            <v>34.299999999999997</v>
          </cell>
          <cell r="D8">
            <v>20.399999999999999</v>
          </cell>
          <cell r="E8">
            <v>45</v>
          </cell>
          <cell r="F8">
            <v>65</v>
          </cell>
          <cell r="G8">
            <v>30</v>
          </cell>
          <cell r="H8">
            <v>15.36</v>
          </cell>
          <cell r="I8" t="str">
            <v>NE</v>
          </cell>
          <cell r="J8">
            <v>33.6</v>
          </cell>
          <cell r="K8">
            <v>0</v>
          </cell>
        </row>
        <row r="9">
          <cell r="B9">
            <v>26.570833333333329</v>
          </cell>
          <cell r="C9">
            <v>34.5</v>
          </cell>
          <cell r="D9">
            <v>20.7</v>
          </cell>
          <cell r="E9">
            <v>54.833333333333336</v>
          </cell>
          <cell r="F9">
            <v>89</v>
          </cell>
          <cell r="G9">
            <v>32</v>
          </cell>
          <cell r="H9">
            <v>15.04</v>
          </cell>
          <cell r="I9" t="str">
            <v>SE</v>
          </cell>
          <cell r="J9">
            <v>44.800000000000004</v>
          </cell>
          <cell r="K9">
            <v>0</v>
          </cell>
        </row>
        <row r="10">
          <cell r="B10">
            <v>22.433333333333334</v>
          </cell>
          <cell r="C10">
            <v>28</v>
          </cell>
          <cell r="D10">
            <v>19.8</v>
          </cell>
          <cell r="E10">
            <v>87.375</v>
          </cell>
          <cell r="F10">
            <v>96</v>
          </cell>
          <cell r="G10">
            <v>65</v>
          </cell>
          <cell r="H10">
            <v>12.8</v>
          </cell>
          <cell r="I10" t="str">
            <v>SE</v>
          </cell>
          <cell r="J10">
            <v>33.6</v>
          </cell>
          <cell r="K10">
            <v>26.2</v>
          </cell>
        </row>
        <row r="11">
          <cell r="B11">
            <v>24.854166666666671</v>
          </cell>
          <cell r="C11">
            <v>32.6</v>
          </cell>
          <cell r="D11">
            <v>19.2</v>
          </cell>
          <cell r="E11">
            <v>75.958333333333329</v>
          </cell>
          <cell r="F11">
            <v>96</v>
          </cell>
          <cell r="G11">
            <v>41</v>
          </cell>
          <cell r="H11">
            <v>10.240000000000002</v>
          </cell>
          <cell r="I11" t="str">
            <v>L</v>
          </cell>
          <cell r="J11">
            <v>24.96</v>
          </cell>
          <cell r="K11">
            <v>0</v>
          </cell>
        </row>
        <row r="12">
          <cell r="B12">
            <v>24.633333333333336</v>
          </cell>
          <cell r="C12">
            <v>30.2</v>
          </cell>
          <cell r="D12">
            <v>20.9</v>
          </cell>
          <cell r="E12">
            <v>81.916666666666671</v>
          </cell>
          <cell r="F12">
            <v>95</v>
          </cell>
          <cell r="G12">
            <v>57</v>
          </cell>
          <cell r="H12">
            <v>13.76</v>
          </cell>
          <cell r="I12" t="str">
            <v>L</v>
          </cell>
          <cell r="J12">
            <v>25.28</v>
          </cell>
          <cell r="K12">
            <v>37</v>
          </cell>
        </row>
        <row r="13">
          <cell r="B13">
            <v>24.037499999999998</v>
          </cell>
          <cell r="C13">
            <v>29.5</v>
          </cell>
          <cell r="D13">
            <v>20.7</v>
          </cell>
          <cell r="E13">
            <v>83.416666666666671</v>
          </cell>
          <cell r="F13">
            <v>96</v>
          </cell>
          <cell r="G13">
            <v>60</v>
          </cell>
          <cell r="H13">
            <v>11.520000000000001</v>
          </cell>
          <cell r="I13" t="str">
            <v>NO</v>
          </cell>
          <cell r="J13">
            <v>24.32</v>
          </cell>
          <cell r="K13">
            <v>9.7999999999999989</v>
          </cell>
        </row>
        <row r="14">
          <cell r="B14">
            <v>26.166666666666671</v>
          </cell>
          <cell r="C14">
            <v>32.700000000000003</v>
          </cell>
          <cell r="D14">
            <v>21</v>
          </cell>
          <cell r="E14">
            <v>74.125</v>
          </cell>
          <cell r="F14">
            <v>94</v>
          </cell>
          <cell r="G14">
            <v>45</v>
          </cell>
          <cell r="H14">
            <v>12.16</v>
          </cell>
          <cell r="I14" t="str">
            <v>S</v>
          </cell>
          <cell r="J14">
            <v>22.72</v>
          </cell>
          <cell r="K14">
            <v>0.2</v>
          </cell>
        </row>
        <row r="15">
          <cell r="B15">
            <v>26.983333333333334</v>
          </cell>
          <cell r="C15">
            <v>33.299999999999997</v>
          </cell>
          <cell r="D15">
            <v>21.8</v>
          </cell>
          <cell r="E15">
            <v>68.125</v>
          </cell>
          <cell r="F15">
            <v>92</v>
          </cell>
          <cell r="G15">
            <v>41</v>
          </cell>
          <cell r="H15">
            <v>8.64</v>
          </cell>
          <cell r="I15" t="str">
            <v>NO</v>
          </cell>
          <cell r="J15">
            <v>26.24</v>
          </cell>
          <cell r="K15">
            <v>0</v>
          </cell>
        </row>
        <row r="16">
          <cell r="B16">
            <v>27.816666666666663</v>
          </cell>
          <cell r="C16">
            <v>33.6</v>
          </cell>
          <cell r="D16">
            <v>23.5</v>
          </cell>
          <cell r="E16">
            <v>59.708333333333336</v>
          </cell>
          <cell r="F16">
            <v>75</v>
          </cell>
          <cell r="G16">
            <v>36</v>
          </cell>
          <cell r="H16">
            <v>12.16</v>
          </cell>
          <cell r="I16" t="str">
            <v>NE</v>
          </cell>
          <cell r="J16">
            <v>26.560000000000002</v>
          </cell>
          <cell r="K16">
            <v>0</v>
          </cell>
        </row>
        <row r="17">
          <cell r="B17">
            <v>26.491666666666664</v>
          </cell>
          <cell r="C17">
            <v>33</v>
          </cell>
          <cell r="D17">
            <v>21.5</v>
          </cell>
          <cell r="E17">
            <v>70.083333333333329</v>
          </cell>
          <cell r="F17">
            <v>88</v>
          </cell>
          <cell r="G17">
            <v>44</v>
          </cell>
          <cell r="H17">
            <v>8.9599999999999991</v>
          </cell>
          <cell r="I17" t="str">
            <v>SE</v>
          </cell>
          <cell r="J17">
            <v>30.400000000000002</v>
          </cell>
          <cell r="K17">
            <v>0</v>
          </cell>
        </row>
        <row r="18">
          <cell r="B18">
            <v>24.512499999999999</v>
          </cell>
          <cell r="C18">
            <v>29.5</v>
          </cell>
          <cell r="D18">
            <v>20.8</v>
          </cell>
          <cell r="E18">
            <v>69.666666666666671</v>
          </cell>
          <cell r="F18">
            <v>96</v>
          </cell>
          <cell r="G18">
            <v>42</v>
          </cell>
          <cell r="H18">
            <v>11.840000000000002</v>
          </cell>
          <cell r="I18" t="str">
            <v>S</v>
          </cell>
          <cell r="J18">
            <v>26.560000000000002</v>
          </cell>
          <cell r="K18">
            <v>2.6</v>
          </cell>
        </row>
        <row r="19">
          <cell r="B19">
            <v>23.708333333333329</v>
          </cell>
          <cell r="C19">
            <v>31</v>
          </cell>
          <cell r="D19">
            <v>16</v>
          </cell>
          <cell r="E19">
            <v>48.625</v>
          </cell>
          <cell r="F19">
            <v>75</v>
          </cell>
          <cell r="G19">
            <v>26</v>
          </cell>
          <cell r="H19">
            <v>18.240000000000002</v>
          </cell>
          <cell r="I19" t="str">
            <v>SO</v>
          </cell>
          <cell r="J19">
            <v>35.520000000000003</v>
          </cell>
          <cell r="K19">
            <v>0</v>
          </cell>
        </row>
        <row r="20">
          <cell r="B20">
            <v>23.729166666666668</v>
          </cell>
          <cell r="C20">
            <v>31.1</v>
          </cell>
          <cell r="D20">
            <v>16</v>
          </cell>
          <cell r="E20">
            <v>51.958333333333336</v>
          </cell>
          <cell r="F20">
            <v>82</v>
          </cell>
          <cell r="G20">
            <v>25</v>
          </cell>
          <cell r="H20">
            <v>11.520000000000001</v>
          </cell>
          <cell r="I20" t="str">
            <v>SE</v>
          </cell>
          <cell r="J20">
            <v>21.76</v>
          </cell>
          <cell r="K20">
            <v>0</v>
          </cell>
        </row>
        <row r="21">
          <cell r="B21">
            <v>25.179166666666664</v>
          </cell>
          <cell r="C21">
            <v>32.4</v>
          </cell>
          <cell r="D21">
            <v>18</v>
          </cell>
          <cell r="E21">
            <v>51.583333333333336</v>
          </cell>
          <cell r="F21">
            <v>79</v>
          </cell>
          <cell r="G21">
            <v>25</v>
          </cell>
          <cell r="H21">
            <v>12.16</v>
          </cell>
          <cell r="I21" t="str">
            <v>S</v>
          </cell>
          <cell r="J21">
            <v>31.360000000000003</v>
          </cell>
          <cell r="K21">
            <v>0</v>
          </cell>
        </row>
        <row r="22">
          <cell r="B22">
            <v>25.808333333333334</v>
          </cell>
          <cell r="C22">
            <v>32.700000000000003</v>
          </cell>
          <cell r="D22">
            <v>18.8</v>
          </cell>
          <cell r="E22">
            <v>50.666666666666664</v>
          </cell>
          <cell r="F22">
            <v>78</v>
          </cell>
          <cell r="G22">
            <v>25</v>
          </cell>
          <cell r="H22">
            <v>10.88</v>
          </cell>
          <cell r="I22" t="str">
            <v>SE</v>
          </cell>
          <cell r="J22">
            <v>20.16</v>
          </cell>
          <cell r="K22">
            <v>0</v>
          </cell>
        </row>
        <row r="23">
          <cell r="B23">
            <v>27.337500000000006</v>
          </cell>
          <cell r="C23">
            <v>34.9</v>
          </cell>
          <cell r="D23">
            <v>19.899999999999999</v>
          </cell>
          <cell r="E23">
            <v>48.875</v>
          </cell>
          <cell r="F23">
            <v>76</v>
          </cell>
          <cell r="G23">
            <v>26</v>
          </cell>
          <cell r="H23">
            <v>12.48</v>
          </cell>
          <cell r="I23" t="str">
            <v>L</v>
          </cell>
          <cell r="J23">
            <v>24.96</v>
          </cell>
          <cell r="K23">
            <v>0</v>
          </cell>
        </row>
        <row r="24">
          <cell r="B24">
            <v>27.658333333333335</v>
          </cell>
          <cell r="C24">
            <v>34.200000000000003</v>
          </cell>
          <cell r="D24">
            <v>20.9</v>
          </cell>
          <cell r="E24">
            <v>55.375</v>
          </cell>
          <cell r="F24">
            <v>82</v>
          </cell>
          <cell r="G24">
            <v>35</v>
          </cell>
          <cell r="H24">
            <v>12.8</v>
          </cell>
          <cell r="I24" t="str">
            <v>NO</v>
          </cell>
          <cell r="J24">
            <v>27.200000000000003</v>
          </cell>
          <cell r="K24">
            <v>0</v>
          </cell>
        </row>
        <row r="25">
          <cell r="B25">
            <v>27.058333333333337</v>
          </cell>
          <cell r="C25">
            <v>34.799999999999997</v>
          </cell>
          <cell r="D25">
            <v>22.6</v>
          </cell>
          <cell r="E25">
            <v>64.25</v>
          </cell>
          <cell r="F25">
            <v>85</v>
          </cell>
          <cell r="G25">
            <v>35</v>
          </cell>
          <cell r="H25">
            <v>19.200000000000003</v>
          </cell>
          <cell r="I25" t="str">
            <v>NO</v>
          </cell>
          <cell r="J25">
            <v>45.760000000000005</v>
          </cell>
          <cell r="K25">
            <v>0</v>
          </cell>
        </row>
        <row r="26">
          <cell r="B26">
            <v>26.266666666666666</v>
          </cell>
          <cell r="C26">
            <v>34.5</v>
          </cell>
          <cell r="D26">
            <v>19.399999999999999</v>
          </cell>
          <cell r="E26">
            <v>62.791666666666664</v>
          </cell>
          <cell r="F26">
            <v>93</v>
          </cell>
          <cell r="G26">
            <v>36</v>
          </cell>
          <cell r="H26">
            <v>15.36</v>
          </cell>
          <cell r="I26" t="str">
            <v>NO</v>
          </cell>
          <cell r="J26">
            <v>34.24</v>
          </cell>
          <cell r="K26">
            <v>0</v>
          </cell>
        </row>
        <row r="27">
          <cell r="B27">
            <v>27.858333333333324</v>
          </cell>
          <cell r="C27">
            <v>35.4</v>
          </cell>
          <cell r="D27">
            <v>21.2</v>
          </cell>
          <cell r="E27">
            <v>58.083333333333336</v>
          </cell>
          <cell r="F27">
            <v>81</v>
          </cell>
          <cell r="G27">
            <v>30</v>
          </cell>
          <cell r="H27">
            <v>12.48</v>
          </cell>
          <cell r="I27" t="str">
            <v>NO</v>
          </cell>
          <cell r="J27">
            <v>25.92</v>
          </cell>
          <cell r="K27">
            <v>0</v>
          </cell>
        </row>
        <row r="28">
          <cell r="B28">
            <v>27.833333333333332</v>
          </cell>
          <cell r="C28">
            <v>33.299999999999997</v>
          </cell>
          <cell r="D28">
            <v>22.5</v>
          </cell>
          <cell r="E28">
            <v>64.083333333333329</v>
          </cell>
          <cell r="F28">
            <v>87</v>
          </cell>
          <cell r="G28">
            <v>39</v>
          </cell>
          <cell r="H28">
            <v>16.64</v>
          </cell>
          <cell r="I28" t="str">
            <v>NO</v>
          </cell>
          <cell r="J28">
            <v>33.6</v>
          </cell>
          <cell r="K28">
            <v>0</v>
          </cell>
        </row>
        <row r="29">
          <cell r="B29">
            <v>24.870833333333326</v>
          </cell>
          <cell r="C29">
            <v>32</v>
          </cell>
          <cell r="D29">
            <v>22</v>
          </cell>
          <cell r="E29">
            <v>78.5</v>
          </cell>
          <cell r="F29">
            <v>93</v>
          </cell>
          <cell r="G29">
            <v>53</v>
          </cell>
          <cell r="H29">
            <v>15.36</v>
          </cell>
          <cell r="I29" t="str">
            <v>S</v>
          </cell>
          <cell r="J29">
            <v>32</v>
          </cell>
          <cell r="K29">
            <v>13.200000000000001</v>
          </cell>
        </row>
        <row r="30">
          <cell r="B30">
            <v>25.279166666666665</v>
          </cell>
          <cell r="C30">
            <v>31.7</v>
          </cell>
          <cell r="D30">
            <v>21.2</v>
          </cell>
          <cell r="E30">
            <v>80.166666666666671</v>
          </cell>
          <cell r="F30">
            <v>96</v>
          </cell>
          <cell r="G30">
            <v>50</v>
          </cell>
          <cell r="H30">
            <v>12.48</v>
          </cell>
          <cell r="I30" t="str">
            <v>SE</v>
          </cell>
          <cell r="J30">
            <v>22.400000000000002</v>
          </cell>
          <cell r="K30">
            <v>10.4</v>
          </cell>
        </row>
        <row r="31">
          <cell r="B31">
            <v>27.287500000000005</v>
          </cell>
          <cell r="C31">
            <v>34.299999999999997</v>
          </cell>
          <cell r="D31">
            <v>21.9</v>
          </cell>
          <cell r="E31">
            <v>71.041666666666671</v>
          </cell>
          <cell r="F31">
            <v>94</v>
          </cell>
          <cell r="G31">
            <v>39</v>
          </cell>
          <cell r="H31">
            <v>8.32</v>
          </cell>
          <cell r="I31" t="str">
            <v>SE</v>
          </cell>
          <cell r="J31">
            <v>19.200000000000003</v>
          </cell>
          <cell r="K31">
            <v>0</v>
          </cell>
        </row>
        <row r="32">
          <cell r="B32">
            <v>27.775000000000002</v>
          </cell>
          <cell r="C32">
            <v>34.200000000000003</v>
          </cell>
          <cell r="D32">
            <v>22.1</v>
          </cell>
          <cell r="E32">
            <v>67.916666666666671</v>
          </cell>
          <cell r="F32">
            <v>90</v>
          </cell>
          <cell r="G32">
            <v>41</v>
          </cell>
          <cell r="H32">
            <v>12.48</v>
          </cell>
          <cell r="I32" t="str">
            <v>NO</v>
          </cell>
          <cell r="J32">
            <v>26.24</v>
          </cell>
          <cell r="K32">
            <v>0</v>
          </cell>
        </row>
        <row r="33">
          <cell r="B33">
            <v>24.745833333333334</v>
          </cell>
          <cell r="C33">
            <v>32.200000000000003</v>
          </cell>
          <cell r="D33">
            <v>21.9</v>
          </cell>
          <cell r="E33">
            <v>82.458333333333329</v>
          </cell>
          <cell r="F33">
            <v>94</v>
          </cell>
          <cell r="G33">
            <v>56</v>
          </cell>
          <cell r="H33">
            <v>20.16</v>
          </cell>
          <cell r="I33" t="str">
            <v>NO</v>
          </cell>
          <cell r="J33">
            <v>43.52</v>
          </cell>
          <cell r="K33">
            <v>5.2</v>
          </cell>
        </row>
        <row r="34">
          <cell r="B34">
            <v>23.920833333333334</v>
          </cell>
          <cell r="C34">
            <v>30.7</v>
          </cell>
          <cell r="D34">
            <v>21</v>
          </cell>
          <cell r="E34">
            <v>85.666666666666671</v>
          </cell>
          <cell r="F34">
            <v>96</v>
          </cell>
          <cell r="G34">
            <v>60</v>
          </cell>
          <cell r="H34">
            <v>15.36</v>
          </cell>
          <cell r="I34" t="str">
            <v>NO</v>
          </cell>
          <cell r="J34">
            <v>34.24</v>
          </cell>
          <cell r="K34">
            <v>7.2</v>
          </cell>
        </row>
        <row r="35">
          <cell r="B35">
            <v>23.666666666666671</v>
          </cell>
          <cell r="C35">
            <v>27.9</v>
          </cell>
          <cell r="D35">
            <v>21.6</v>
          </cell>
          <cell r="E35">
            <v>86.166666666666671</v>
          </cell>
          <cell r="F35">
            <v>95</v>
          </cell>
          <cell r="G35">
            <v>71</v>
          </cell>
          <cell r="H35">
            <v>13.12</v>
          </cell>
          <cell r="I35" t="str">
            <v>NO</v>
          </cell>
          <cell r="J35">
            <v>29.760000000000005</v>
          </cell>
          <cell r="K35">
            <v>0.4</v>
          </cell>
        </row>
        <row r="36">
          <cell r="I36" t="str">
            <v>NO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27.587500000000006</v>
          </cell>
          <cell r="C5">
            <v>33.4</v>
          </cell>
          <cell r="D5">
            <v>23.2</v>
          </cell>
          <cell r="E5">
            <v>62.25</v>
          </cell>
          <cell r="F5">
            <v>80</v>
          </cell>
          <cell r="G5">
            <v>43</v>
          </cell>
          <cell r="H5">
            <v>10.240000000000002</v>
          </cell>
          <cell r="I5" t="str">
            <v>NO</v>
          </cell>
          <cell r="J5">
            <v>38.400000000000006</v>
          </cell>
          <cell r="K5">
            <v>3</v>
          </cell>
        </row>
        <row r="6">
          <cell r="B6">
            <v>27.224</v>
          </cell>
          <cell r="C6">
            <v>33.700000000000003</v>
          </cell>
          <cell r="D6">
            <v>21.4</v>
          </cell>
          <cell r="E6">
            <v>51.04</v>
          </cell>
          <cell r="F6">
            <v>79</v>
          </cell>
          <cell r="G6">
            <v>18</v>
          </cell>
          <cell r="H6">
            <v>13.76</v>
          </cell>
          <cell r="I6" t="str">
            <v>S</v>
          </cell>
          <cell r="J6">
            <v>26.880000000000003</v>
          </cell>
          <cell r="K6">
            <v>0</v>
          </cell>
        </row>
        <row r="7">
          <cell r="B7">
            <v>25.921833333333328</v>
          </cell>
          <cell r="C7">
            <v>33.700000000000003</v>
          </cell>
          <cell r="D7">
            <v>18.899999999999999</v>
          </cell>
          <cell r="E7">
            <v>51.043333333333329</v>
          </cell>
          <cell r="F7">
            <v>85</v>
          </cell>
          <cell r="G7">
            <v>18</v>
          </cell>
          <cell r="H7">
            <v>44.032000000000004</v>
          </cell>
          <cell r="I7" t="str">
            <v>SE</v>
          </cell>
          <cell r="J7">
            <v>86.01600000000002</v>
          </cell>
          <cell r="K7">
            <v>0</v>
          </cell>
        </row>
        <row r="8">
          <cell r="B8">
            <v>26.549999999999997</v>
          </cell>
          <cell r="C8">
            <v>33.700000000000003</v>
          </cell>
          <cell r="D8">
            <v>19.100000000000001</v>
          </cell>
          <cell r="E8">
            <v>51.166666666666664</v>
          </cell>
          <cell r="F8">
            <v>76</v>
          </cell>
          <cell r="G8">
            <v>30</v>
          </cell>
          <cell r="H8">
            <v>8</v>
          </cell>
          <cell r="I8" t="str">
            <v>S</v>
          </cell>
          <cell r="J8">
            <v>21.12</v>
          </cell>
          <cell r="K8">
            <v>0</v>
          </cell>
        </row>
        <row r="9">
          <cell r="B9">
            <v>27.587500000000002</v>
          </cell>
          <cell r="C9">
            <v>34.4</v>
          </cell>
          <cell r="D9">
            <v>21.4</v>
          </cell>
          <cell r="E9">
            <v>56.25</v>
          </cell>
          <cell r="F9">
            <v>77</v>
          </cell>
          <cell r="G9">
            <v>37</v>
          </cell>
          <cell r="H9">
            <v>13.440000000000001</v>
          </cell>
          <cell r="I9" t="str">
            <v>S</v>
          </cell>
          <cell r="J9">
            <v>30.400000000000002</v>
          </cell>
          <cell r="K9">
            <v>0</v>
          </cell>
        </row>
        <row r="10">
          <cell r="B10">
            <v>26.404166666666669</v>
          </cell>
          <cell r="C10">
            <v>34.299999999999997</v>
          </cell>
          <cell r="D10">
            <v>21.8</v>
          </cell>
          <cell r="E10">
            <v>70.958333333333329</v>
          </cell>
          <cell r="F10">
            <v>97</v>
          </cell>
          <cell r="G10">
            <v>42</v>
          </cell>
          <cell r="H10">
            <v>12.16</v>
          </cell>
          <cell r="I10" t="str">
            <v>SE</v>
          </cell>
          <cell r="J10">
            <v>31.360000000000003</v>
          </cell>
          <cell r="K10">
            <v>62.199999999999996</v>
          </cell>
        </row>
        <row r="11">
          <cell r="B11">
            <v>26.524999999999995</v>
          </cell>
          <cell r="C11">
            <v>32.6</v>
          </cell>
          <cell r="D11">
            <v>22</v>
          </cell>
          <cell r="E11">
            <v>74.833333333333329</v>
          </cell>
          <cell r="F11">
            <v>96</v>
          </cell>
          <cell r="G11">
            <v>43</v>
          </cell>
          <cell r="H11">
            <v>8</v>
          </cell>
          <cell r="I11" t="str">
            <v>NE</v>
          </cell>
          <cell r="J11">
            <v>20.16</v>
          </cell>
          <cell r="K11">
            <v>2</v>
          </cell>
        </row>
        <row r="12">
          <cell r="B12">
            <v>26.841666666666665</v>
          </cell>
          <cell r="C12">
            <v>32.299999999999997</v>
          </cell>
          <cell r="D12">
            <v>23.3</v>
          </cell>
          <cell r="E12">
            <v>73.583333333333329</v>
          </cell>
          <cell r="F12">
            <v>86</v>
          </cell>
          <cell r="G12">
            <v>48</v>
          </cell>
          <cell r="H12">
            <v>10.88</v>
          </cell>
          <cell r="I12" t="str">
            <v>N</v>
          </cell>
          <cell r="J12">
            <v>30.080000000000002</v>
          </cell>
          <cell r="K12">
            <v>0.2</v>
          </cell>
        </row>
        <row r="13">
          <cell r="B13">
            <v>26.683333333333337</v>
          </cell>
          <cell r="C13">
            <v>32.299999999999997</v>
          </cell>
          <cell r="D13">
            <v>23.2</v>
          </cell>
          <cell r="E13">
            <v>74.625</v>
          </cell>
          <cell r="F13">
            <v>90</v>
          </cell>
          <cell r="G13">
            <v>46</v>
          </cell>
          <cell r="H13">
            <v>11.840000000000002</v>
          </cell>
          <cell r="I13" t="str">
            <v>NO</v>
          </cell>
          <cell r="J13">
            <v>24.64</v>
          </cell>
          <cell r="K13">
            <v>0</v>
          </cell>
        </row>
        <row r="14">
          <cell r="B14">
            <v>26.158333333333331</v>
          </cell>
          <cell r="C14">
            <v>31.6</v>
          </cell>
          <cell r="D14">
            <v>21.9</v>
          </cell>
          <cell r="E14">
            <v>77.875</v>
          </cell>
          <cell r="F14">
            <v>96</v>
          </cell>
          <cell r="G14">
            <v>52</v>
          </cell>
          <cell r="H14">
            <v>9.9200000000000017</v>
          </cell>
          <cell r="I14" t="str">
            <v>N</v>
          </cell>
          <cell r="J14">
            <v>37.119999999999997</v>
          </cell>
          <cell r="K14">
            <v>24.6</v>
          </cell>
        </row>
        <row r="15">
          <cell r="B15">
            <v>26.045833333333331</v>
          </cell>
          <cell r="C15">
            <v>32.6</v>
          </cell>
          <cell r="D15">
            <v>21.2</v>
          </cell>
          <cell r="E15">
            <v>71.958333333333329</v>
          </cell>
          <cell r="F15">
            <v>97</v>
          </cell>
          <cell r="G15">
            <v>37</v>
          </cell>
          <cell r="H15">
            <v>8.64</v>
          </cell>
          <cell r="I15" t="str">
            <v>SE</v>
          </cell>
          <cell r="J15">
            <v>18.240000000000002</v>
          </cell>
          <cell r="K15">
            <v>0</v>
          </cell>
        </row>
        <row r="16">
          <cell r="B16">
            <v>27.374999999999996</v>
          </cell>
          <cell r="C16">
            <v>34.299999999999997</v>
          </cell>
          <cell r="D16">
            <v>20.5</v>
          </cell>
          <cell r="E16">
            <v>55.041666666666664</v>
          </cell>
          <cell r="F16">
            <v>92</v>
          </cell>
          <cell r="G16">
            <v>15</v>
          </cell>
          <cell r="H16">
            <v>8</v>
          </cell>
          <cell r="I16" t="str">
            <v>SE</v>
          </cell>
          <cell r="J16">
            <v>19.52</v>
          </cell>
          <cell r="K16">
            <v>0</v>
          </cell>
        </row>
        <row r="17">
          <cell r="B17">
            <v>28.012499999999999</v>
          </cell>
          <cell r="C17">
            <v>35.299999999999997</v>
          </cell>
          <cell r="D17">
            <v>20.399999999999999</v>
          </cell>
          <cell r="E17">
            <v>53.666666666666664</v>
          </cell>
          <cell r="F17">
            <v>86</v>
          </cell>
          <cell r="G17">
            <v>23</v>
          </cell>
          <cell r="H17">
            <v>8.32</v>
          </cell>
          <cell r="I17" t="str">
            <v>NO</v>
          </cell>
          <cell r="J17">
            <v>17.28</v>
          </cell>
          <cell r="K17">
            <v>0</v>
          </cell>
        </row>
        <row r="18">
          <cell r="B18">
            <v>27.779166666666669</v>
          </cell>
          <cell r="C18">
            <v>33.1</v>
          </cell>
          <cell r="D18">
            <v>23.5</v>
          </cell>
          <cell r="E18">
            <v>59.125</v>
          </cell>
          <cell r="F18">
            <v>79</v>
          </cell>
          <cell r="G18">
            <v>43</v>
          </cell>
          <cell r="H18">
            <v>12.16</v>
          </cell>
          <cell r="I18" t="str">
            <v>S</v>
          </cell>
          <cell r="J18">
            <v>26.24</v>
          </cell>
          <cell r="K18">
            <v>0</v>
          </cell>
        </row>
        <row r="19">
          <cell r="B19">
            <v>26.087499999999995</v>
          </cell>
          <cell r="C19">
            <v>32.700000000000003</v>
          </cell>
          <cell r="D19">
            <v>19.600000000000001</v>
          </cell>
          <cell r="E19">
            <v>55.583333333333336</v>
          </cell>
          <cell r="F19">
            <v>95</v>
          </cell>
          <cell r="G19">
            <v>20</v>
          </cell>
          <cell r="H19">
            <v>13.12</v>
          </cell>
          <cell r="I19" t="str">
            <v>SO</v>
          </cell>
          <cell r="J19">
            <v>27.52</v>
          </cell>
          <cell r="K19">
            <v>18.2</v>
          </cell>
        </row>
        <row r="20">
          <cell r="B20">
            <v>26.341666666666665</v>
          </cell>
          <cell r="C20">
            <v>33.6</v>
          </cell>
          <cell r="D20">
            <v>19.2</v>
          </cell>
          <cell r="E20">
            <v>49.291666666666664</v>
          </cell>
          <cell r="F20">
            <v>79</v>
          </cell>
          <cell r="G20">
            <v>25</v>
          </cell>
          <cell r="H20">
            <v>12.16</v>
          </cell>
          <cell r="I20" t="str">
            <v>O</v>
          </cell>
          <cell r="J20">
            <v>25.92</v>
          </cell>
          <cell r="K20">
            <v>0</v>
          </cell>
        </row>
        <row r="21">
          <cell r="B21">
            <v>28.108333333333338</v>
          </cell>
          <cell r="C21">
            <v>34.9</v>
          </cell>
          <cell r="D21">
            <v>20.7</v>
          </cell>
          <cell r="E21">
            <v>47.333333333333336</v>
          </cell>
          <cell r="F21">
            <v>79</v>
          </cell>
          <cell r="G21">
            <v>24</v>
          </cell>
          <cell r="H21">
            <v>9.2799999999999994</v>
          </cell>
          <cell r="I21" t="str">
            <v>SO</v>
          </cell>
          <cell r="J21">
            <v>20.480000000000004</v>
          </cell>
          <cell r="K21">
            <v>0</v>
          </cell>
        </row>
        <row r="22">
          <cell r="B22">
            <v>28.479166666666661</v>
          </cell>
          <cell r="C22">
            <v>34.4</v>
          </cell>
          <cell r="D22">
            <v>22</v>
          </cell>
          <cell r="E22">
            <v>49.458333333333336</v>
          </cell>
          <cell r="F22">
            <v>83</v>
          </cell>
          <cell r="G22">
            <v>23</v>
          </cell>
          <cell r="H22">
            <v>10.88</v>
          </cell>
          <cell r="I22" t="str">
            <v>S</v>
          </cell>
          <cell r="J22">
            <v>33.28</v>
          </cell>
          <cell r="K22">
            <v>0</v>
          </cell>
        </row>
        <row r="23">
          <cell r="B23">
            <v>28.454166666666662</v>
          </cell>
          <cell r="C23">
            <v>36</v>
          </cell>
          <cell r="D23">
            <v>21.5</v>
          </cell>
          <cell r="E23">
            <v>49.291666666666664</v>
          </cell>
          <cell r="F23">
            <v>80</v>
          </cell>
          <cell r="G23">
            <v>24</v>
          </cell>
          <cell r="H23">
            <v>7.3599999999999994</v>
          </cell>
          <cell r="I23" t="str">
            <v>N</v>
          </cell>
          <cell r="J23">
            <v>19.200000000000003</v>
          </cell>
          <cell r="K23">
            <v>0</v>
          </cell>
        </row>
        <row r="24">
          <cell r="B24">
            <v>29.545833333333331</v>
          </cell>
          <cell r="C24">
            <v>36.5</v>
          </cell>
          <cell r="D24">
            <v>23.8</v>
          </cell>
          <cell r="E24">
            <v>52.833333333333336</v>
          </cell>
          <cell r="F24">
            <v>73</v>
          </cell>
          <cell r="G24">
            <v>30</v>
          </cell>
          <cell r="H24">
            <v>9.6000000000000014</v>
          </cell>
          <cell r="I24" t="str">
            <v>N</v>
          </cell>
          <cell r="J24">
            <v>26.880000000000003</v>
          </cell>
          <cell r="K24">
            <v>0</v>
          </cell>
        </row>
        <row r="25">
          <cell r="B25">
            <v>28.849999999999998</v>
          </cell>
          <cell r="C25">
            <v>36.4</v>
          </cell>
          <cell r="D25">
            <v>24</v>
          </cell>
          <cell r="E25">
            <v>59.791666666666664</v>
          </cell>
          <cell r="F25">
            <v>84</v>
          </cell>
          <cell r="G25">
            <v>32</v>
          </cell>
          <cell r="H25">
            <v>17.919999999999998</v>
          </cell>
          <cell r="I25" t="str">
            <v>N</v>
          </cell>
          <cell r="J25">
            <v>38.72</v>
          </cell>
          <cell r="K25">
            <v>3.6</v>
          </cell>
        </row>
        <row r="26">
          <cell r="B26">
            <v>27.825000000000003</v>
          </cell>
          <cell r="C26">
            <v>34.4</v>
          </cell>
          <cell r="D26">
            <v>22</v>
          </cell>
          <cell r="E26">
            <v>60.5</v>
          </cell>
          <cell r="F26">
            <v>85</v>
          </cell>
          <cell r="G26">
            <v>38</v>
          </cell>
          <cell r="H26">
            <v>11.520000000000001</v>
          </cell>
          <cell r="I26" t="str">
            <v>NE</v>
          </cell>
          <cell r="J26">
            <v>28.160000000000004</v>
          </cell>
          <cell r="K26">
            <v>0</v>
          </cell>
        </row>
        <row r="27">
          <cell r="B27">
            <v>29.654166666666669</v>
          </cell>
          <cell r="C27">
            <v>35.6</v>
          </cell>
          <cell r="D27">
            <v>23.9</v>
          </cell>
          <cell r="E27">
            <v>55.75</v>
          </cell>
          <cell r="F27">
            <v>82</v>
          </cell>
          <cell r="G27">
            <v>31</v>
          </cell>
          <cell r="H27">
            <v>11.200000000000001</v>
          </cell>
          <cell r="I27" t="str">
            <v>NE</v>
          </cell>
          <cell r="J27">
            <v>28.480000000000004</v>
          </cell>
          <cell r="K27">
            <v>0</v>
          </cell>
        </row>
        <row r="28">
          <cell r="B28">
            <v>29.804166666666664</v>
          </cell>
          <cell r="C28">
            <v>36.1</v>
          </cell>
          <cell r="D28">
            <v>23.8</v>
          </cell>
          <cell r="E28">
            <v>53.583333333333336</v>
          </cell>
          <cell r="F28">
            <v>83</v>
          </cell>
          <cell r="G28">
            <v>31</v>
          </cell>
          <cell r="H28">
            <v>9.6000000000000014</v>
          </cell>
          <cell r="I28" t="str">
            <v>NO</v>
          </cell>
          <cell r="J28">
            <v>23.040000000000003</v>
          </cell>
          <cell r="K28">
            <v>0</v>
          </cell>
        </row>
        <row r="29">
          <cell r="B29">
            <v>28.883333333333336</v>
          </cell>
          <cell r="C29">
            <v>37</v>
          </cell>
          <cell r="D29">
            <v>23.3</v>
          </cell>
          <cell r="E29">
            <v>60.291666666666664</v>
          </cell>
          <cell r="F29">
            <v>85</v>
          </cell>
          <cell r="G29">
            <v>29</v>
          </cell>
          <cell r="H29">
            <v>14.719999999999999</v>
          </cell>
          <cell r="I29" t="str">
            <v>NE</v>
          </cell>
          <cell r="J29">
            <v>38.72</v>
          </cell>
          <cell r="K29">
            <v>0.60000000000000009</v>
          </cell>
        </row>
        <row r="30">
          <cell r="B30">
            <v>27.287499999999998</v>
          </cell>
          <cell r="C30">
            <v>33.799999999999997</v>
          </cell>
          <cell r="D30">
            <v>22.8</v>
          </cell>
          <cell r="E30">
            <v>70</v>
          </cell>
          <cell r="F30">
            <v>91</v>
          </cell>
          <cell r="G30">
            <v>45</v>
          </cell>
          <cell r="H30">
            <v>9.9200000000000017</v>
          </cell>
          <cell r="I30" t="str">
            <v>SE</v>
          </cell>
          <cell r="J30">
            <v>27.52</v>
          </cell>
          <cell r="K30">
            <v>1.4</v>
          </cell>
        </row>
        <row r="31">
          <cell r="B31">
            <v>28.241666666666671</v>
          </cell>
          <cell r="C31">
            <v>35.4</v>
          </cell>
          <cell r="D31">
            <v>23.1</v>
          </cell>
          <cell r="E31">
            <v>61.666666666666664</v>
          </cell>
          <cell r="F31">
            <v>80</v>
          </cell>
          <cell r="G31">
            <v>35</v>
          </cell>
          <cell r="H31">
            <v>12.8</v>
          </cell>
          <cell r="I31" t="str">
            <v>SE</v>
          </cell>
          <cell r="J31">
            <v>29.439999999999998</v>
          </cell>
          <cell r="K31">
            <v>0</v>
          </cell>
        </row>
        <row r="32">
          <cell r="B32">
            <v>29.941666666666666</v>
          </cell>
          <cell r="C32">
            <v>36.4</v>
          </cell>
          <cell r="D32">
            <v>24.8</v>
          </cell>
          <cell r="E32">
            <v>58.791666666666664</v>
          </cell>
          <cell r="F32">
            <v>82</v>
          </cell>
          <cell r="G32">
            <v>32</v>
          </cell>
          <cell r="H32">
            <v>8.9599999999999991</v>
          </cell>
          <cell r="I32" t="str">
            <v>NO</v>
          </cell>
          <cell r="J32">
            <v>35.200000000000003</v>
          </cell>
          <cell r="K32">
            <v>1.8</v>
          </cell>
        </row>
        <row r="33">
          <cell r="B33">
            <v>28.345833333333328</v>
          </cell>
          <cell r="C33">
            <v>36.4</v>
          </cell>
          <cell r="D33">
            <v>23.8</v>
          </cell>
          <cell r="E33">
            <v>67.416666666666671</v>
          </cell>
          <cell r="F33">
            <v>89</v>
          </cell>
          <cell r="G33">
            <v>39</v>
          </cell>
          <cell r="H33">
            <v>12.16</v>
          </cell>
          <cell r="I33" t="str">
            <v>N</v>
          </cell>
          <cell r="J33">
            <v>39.04</v>
          </cell>
          <cell r="K33">
            <v>10.199999999999999</v>
          </cell>
        </row>
        <row r="34">
          <cell r="B34">
            <v>25.704166666666666</v>
          </cell>
          <cell r="C34">
            <v>32.299999999999997</v>
          </cell>
          <cell r="D34">
            <v>22.1</v>
          </cell>
          <cell r="E34">
            <v>80.458333333333329</v>
          </cell>
          <cell r="F34">
            <v>96</v>
          </cell>
          <cell r="G34">
            <v>51</v>
          </cell>
          <cell r="H34">
            <v>12.16</v>
          </cell>
          <cell r="I34" t="str">
            <v>NE</v>
          </cell>
          <cell r="J34">
            <v>45.120000000000005</v>
          </cell>
          <cell r="K34">
            <v>6.9999999999999991</v>
          </cell>
        </row>
        <row r="35">
          <cell r="B35">
            <v>24.562499999999996</v>
          </cell>
          <cell r="C35">
            <v>30.8</v>
          </cell>
          <cell r="D35">
            <v>22</v>
          </cell>
          <cell r="E35">
            <v>86.791666666666671</v>
          </cell>
          <cell r="F35">
            <v>95</v>
          </cell>
          <cell r="G35">
            <v>57</v>
          </cell>
          <cell r="H35">
            <v>13.12</v>
          </cell>
          <cell r="I35" t="str">
            <v>NO</v>
          </cell>
          <cell r="J35">
            <v>34.24</v>
          </cell>
          <cell r="K35">
            <v>17.8</v>
          </cell>
        </row>
        <row r="36">
          <cell r="I36" t="str">
            <v>NO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29.154166666666665</v>
          </cell>
          <cell r="C5">
            <v>36.4</v>
          </cell>
          <cell r="D5">
            <v>21.9</v>
          </cell>
          <cell r="E5">
            <v>56.333333333333336</v>
          </cell>
          <cell r="F5">
            <v>85</v>
          </cell>
          <cell r="G5">
            <v>32</v>
          </cell>
          <cell r="H5">
            <v>9.7200000000000006</v>
          </cell>
          <cell r="I5" t="str">
            <v>S</v>
          </cell>
          <cell r="J5">
            <v>26.28</v>
          </cell>
          <cell r="K5">
            <v>0</v>
          </cell>
        </row>
        <row r="6">
          <cell r="B6">
            <v>27.962499999999995</v>
          </cell>
          <cell r="C6">
            <v>35.799999999999997</v>
          </cell>
          <cell r="D6">
            <v>20.8</v>
          </cell>
          <cell r="E6">
            <v>45.958333333333336</v>
          </cell>
          <cell r="F6">
            <v>74</v>
          </cell>
          <cell r="G6">
            <v>26</v>
          </cell>
          <cell r="H6">
            <v>10.08</v>
          </cell>
          <cell r="I6" t="str">
            <v>S</v>
          </cell>
          <cell r="J6">
            <v>24.12</v>
          </cell>
          <cell r="K6">
            <v>0</v>
          </cell>
        </row>
        <row r="7">
          <cell r="B7">
            <v>29.245833333333341</v>
          </cell>
          <cell r="C7">
            <v>38.6</v>
          </cell>
          <cell r="D7">
            <v>21.1</v>
          </cell>
          <cell r="E7">
            <v>34.333333333333336</v>
          </cell>
          <cell r="F7">
            <v>60</v>
          </cell>
          <cell r="G7">
            <v>19</v>
          </cell>
          <cell r="H7">
            <v>11.879999999999999</v>
          </cell>
          <cell r="I7" t="str">
            <v>SE</v>
          </cell>
          <cell r="J7">
            <v>21.6</v>
          </cell>
          <cell r="K7">
            <v>0</v>
          </cell>
        </row>
        <row r="8">
          <cell r="B8">
            <v>30.054166666666664</v>
          </cell>
          <cell r="C8">
            <v>37.9</v>
          </cell>
          <cell r="D8">
            <v>22.2</v>
          </cell>
          <cell r="E8">
            <v>46.208333333333336</v>
          </cell>
          <cell r="F8">
            <v>71</v>
          </cell>
          <cell r="G8">
            <v>25</v>
          </cell>
          <cell r="H8">
            <v>14.4</v>
          </cell>
          <cell r="I8" t="str">
            <v>SE</v>
          </cell>
          <cell r="J8">
            <v>37.800000000000004</v>
          </cell>
          <cell r="K8">
            <v>0</v>
          </cell>
        </row>
        <row r="9">
          <cell r="B9">
            <v>27.895833333333332</v>
          </cell>
          <cell r="C9">
            <v>37.200000000000003</v>
          </cell>
          <cell r="D9">
            <v>22</v>
          </cell>
          <cell r="E9">
            <v>62.833333333333336</v>
          </cell>
          <cell r="F9">
            <v>89</v>
          </cell>
          <cell r="G9">
            <v>30</v>
          </cell>
          <cell r="H9">
            <v>19.440000000000001</v>
          </cell>
          <cell r="I9" t="str">
            <v>NO</v>
          </cell>
          <cell r="J9">
            <v>47.88</v>
          </cell>
          <cell r="K9">
            <v>6.8</v>
          </cell>
        </row>
        <row r="10">
          <cell r="B10">
            <v>23.420833333333331</v>
          </cell>
          <cell r="C10">
            <v>27.4</v>
          </cell>
          <cell r="D10">
            <v>21.4</v>
          </cell>
          <cell r="E10">
            <v>86.916666666666671</v>
          </cell>
          <cell r="F10">
            <v>95</v>
          </cell>
          <cell r="G10">
            <v>69</v>
          </cell>
          <cell r="H10">
            <v>13.32</v>
          </cell>
          <cell r="I10" t="str">
            <v>SE</v>
          </cell>
          <cell r="J10">
            <v>31.319999999999997</v>
          </cell>
          <cell r="K10">
            <v>25.599999999999998</v>
          </cell>
        </row>
        <row r="11">
          <cell r="B11">
            <v>27.291666666666661</v>
          </cell>
          <cell r="C11">
            <v>35.200000000000003</v>
          </cell>
          <cell r="D11">
            <v>21.1</v>
          </cell>
          <cell r="E11">
            <v>72.875</v>
          </cell>
          <cell r="F11">
            <v>96</v>
          </cell>
          <cell r="G11">
            <v>39</v>
          </cell>
          <cell r="H11">
            <v>7.5600000000000005</v>
          </cell>
          <cell r="I11" t="str">
            <v>SE</v>
          </cell>
          <cell r="J11">
            <v>19.440000000000001</v>
          </cell>
          <cell r="K11">
            <v>0</v>
          </cell>
        </row>
        <row r="12">
          <cell r="B12">
            <v>26.412499999999998</v>
          </cell>
          <cell r="C12">
            <v>33.700000000000003</v>
          </cell>
          <cell r="D12">
            <v>23</v>
          </cell>
          <cell r="E12">
            <v>79.125</v>
          </cell>
          <cell r="F12">
            <v>94</v>
          </cell>
          <cell r="G12">
            <v>51</v>
          </cell>
          <cell r="H12">
            <v>26.28</v>
          </cell>
          <cell r="I12" t="str">
            <v>NO</v>
          </cell>
          <cell r="J12">
            <v>45.72</v>
          </cell>
          <cell r="K12">
            <v>6.8</v>
          </cell>
        </row>
        <row r="13">
          <cell r="B13">
            <v>25.641666666666666</v>
          </cell>
          <cell r="C13">
            <v>31.7</v>
          </cell>
          <cell r="D13">
            <v>22.7</v>
          </cell>
          <cell r="E13">
            <v>82.333333333333329</v>
          </cell>
          <cell r="F13">
            <v>95</v>
          </cell>
          <cell r="G13">
            <v>52</v>
          </cell>
          <cell r="H13">
            <v>7.9200000000000008</v>
          </cell>
          <cell r="I13" t="str">
            <v>NO</v>
          </cell>
          <cell r="J13">
            <v>17.64</v>
          </cell>
          <cell r="K13">
            <v>3</v>
          </cell>
        </row>
        <row r="14">
          <cell r="B14">
            <v>28.045833333333324</v>
          </cell>
          <cell r="C14">
            <v>34.799999999999997</v>
          </cell>
          <cell r="D14">
            <v>23.9</v>
          </cell>
          <cell r="E14">
            <v>75.083333333333329</v>
          </cell>
          <cell r="F14">
            <v>94</v>
          </cell>
          <cell r="G14">
            <v>42</v>
          </cell>
          <cell r="H14">
            <v>8.64</v>
          </cell>
          <cell r="I14" t="str">
            <v>N</v>
          </cell>
          <cell r="J14">
            <v>19.440000000000001</v>
          </cell>
          <cell r="K14">
            <v>1.6</v>
          </cell>
        </row>
        <row r="15">
          <cell r="B15">
            <v>29.262500000000003</v>
          </cell>
          <cell r="C15">
            <v>35.799999999999997</v>
          </cell>
          <cell r="D15">
            <v>23.1</v>
          </cell>
          <cell r="E15">
            <v>68.958333333333329</v>
          </cell>
          <cell r="F15">
            <v>94</v>
          </cell>
          <cell r="G15">
            <v>39</v>
          </cell>
          <cell r="H15">
            <v>9.3600000000000012</v>
          </cell>
          <cell r="I15" t="str">
            <v>O</v>
          </cell>
          <cell r="J15">
            <v>32.76</v>
          </cell>
          <cell r="K15">
            <v>0</v>
          </cell>
        </row>
        <row r="16">
          <cell r="B16">
            <v>28.508333333333336</v>
          </cell>
          <cell r="C16">
            <v>36</v>
          </cell>
          <cell r="D16">
            <v>24.1</v>
          </cell>
          <cell r="E16">
            <v>69.541666666666671</v>
          </cell>
          <cell r="F16">
            <v>89</v>
          </cell>
          <cell r="G16">
            <v>42</v>
          </cell>
          <cell r="H16">
            <v>13.68</v>
          </cell>
          <cell r="I16" t="str">
            <v>NO</v>
          </cell>
          <cell r="J16">
            <v>66.960000000000008</v>
          </cell>
          <cell r="K16">
            <v>7</v>
          </cell>
        </row>
        <row r="17">
          <cell r="B17">
            <v>26.908333333333335</v>
          </cell>
          <cell r="C17">
            <v>35.5</v>
          </cell>
          <cell r="D17">
            <v>22.9</v>
          </cell>
          <cell r="E17">
            <v>76.375</v>
          </cell>
          <cell r="F17">
            <v>93</v>
          </cell>
          <cell r="G17">
            <v>44</v>
          </cell>
          <cell r="H17">
            <v>20.16</v>
          </cell>
          <cell r="I17" t="str">
            <v>O</v>
          </cell>
          <cell r="J17">
            <v>40.32</v>
          </cell>
          <cell r="K17">
            <v>0.2</v>
          </cell>
        </row>
        <row r="18">
          <cell r="B18">
            <v>26.274999999999995</v>
          </cell>
          <cell r="C18">
            <v>31.9</v>
          </cell>
          <cell r="D18">
            <v>21.7</v>
          </cell>
          <cell r="E18">
            <v>65.5</v>
          </cell>
          <cell r="F18">
            <v>95</v>
          </cell>
          <cell r="G18">
            <v>31</v>
          </cell>
          <cell r="H18">
            <v>14.04</v>
          </cell>
          <cell r="I18" t="str">
            <v>S</v>
          </cell>
          <cell r="J18">
            <v>32.76</v>
          </cell>
          <cell r="K18">
            <v>1.4</v>
          </cell>
        </row>
        <row r="19">
          <cell r="B19">
            <v>25.045833333333331</v>
          </cell>
          <cell r="C19">
            <v>34.299999999999997</v>
          </cell>
          <cell r="D19">
            <v>15.1</v>
          </cell>
          <cell r="E19">
            <v>51.416666666666664</v>
          </cell>
          <cell r="F19">
            <v>92</v>
          </cell>
          <cell r="G19">
            <v>22</v>
          </cell>
          <cell r="H19">
            <v>15.120000000000001</v>
          </cell>
          <cell r="I19" t="str">
            <v>SE</v>
          </cell>
          <cell r="J19">
            <v>33.480000000000004</v>
          </cell>
          <cell r="K19">
            <v>0</v>
          </cell>
        </row>
        <row r="20">
          <cell r="B20">
            <v>25.850000000000005</v>
          </cell>
          <cell r="C20">
            <v>34.6</v>
          </cell>
          <cell r="D20">
            <v>17.3</v>
          </cell>
          <cell r="E20">
            <v>51.833333333333336</v>
          </cell>
          <cell r="F20">
            <v>85</v>
          </cell>
          <cell r="G20">
            <v>17</v>
          </cell>
          <cell r="H20">
            <v>10.8</v>
          </cell>
          <cell r="I20" t="str">
            <v>SE</v>
          </cell>
          <cell r="J20">
            <v>25.2</v>
          </cell>
          <cell r="K20">
            <v>0</v>
          </cell>
        </row>
        <row r="21">
          <cell r="B21">
            <v>27.108333333333331</v>
          </cell>
          <cell r="C21">
            <v>35.700000000000003</v>
          </cell>
          <cell r="D21">
            <v>17.7</v>
          </cell>
          <cell r="E21">
            <v>51.291666666666664</v>
          </cell>
          <cell r="F21">
            <v>92</v>
          </cell>
          <cell r="G21">
            <v>20</v>
          </cell>
          <cell r="H21">
            <v>10.44</v>
          </cell>
          <cell r="I21" t="str">
            <v>SE</v>
          </cell>
          <cell r="J21">
            <v>33.840000000000003</v>
          </cell>
          <cell r="K21">
            <v>0</v>
          </cell>
        </row>
        <row r="22">
          <cell r="B22">
            <v>28.016666666666662</v>
          </cell>
          <cell r="C22">
            <v>36.6</v>
          </cell>
          <cell r="D22">
            <v>20.6</v>
          </cell>
          <cell r="E22">
            <v>48.375</v>
          </cell>
          <cell r="F22">
            <v>77</v>
          </cell>
          <cell r="G22">
            <v>22</v>
          </cell>
          <cell r="H22">
            <v>10.8</v>
          </cell>
          <cell r="I22" t="str">
            <v>S</v>
          </cell>
          <cell r="J22">
            <v>23.040000000000003</v>
          </cell>
          <cell r="K22">
            <v>0</v>
          </cell>
        </row>
        <row r="23">
          <cell r="B23">
            <v>28.491666666666664</v>
          </cell>
          <cell r="C23">
            <v>38.799999999999997</v>
          </cell>
          <cell r="D23">
            <v>19.7</v>
          </cell>
          <cell r="E23">
            <v>54.458333333333336</v>
          </cell>
          <cell r="F23">
            <v>90</v>
          </cell>
          <cell r="G23">
            <v>19</v>
          </cell>
          <cell r="H23">
            <v>9.3600000000000012</v>
          </cell>
          <cell r="I23" t="str">
            <v>SE</v>
          </cell>
          <cell r="J23">
            <v>24.12</v>
          </cell>
          <cell r="K23">
            <v>0</v>
          </cell>
        </row>
        <row r="24">
          <cell r="B24">
            <v>29.912500000000005</v>
          </cell>
          <cell r="C24">
            <v>38.299999999999997</v>
          </cell>
          <cell r="D24">
            <v>23.2</v>
          </cell>
          <cell r="E24">
            <v>55.041666666666664</v>
          </cell>
          <cell r="F24">
            <v>84</v>
          </cell>
          <cell r="G24">
            <v>26</v>
          </cell>
          <cell r="H24">
            <v>12.24</v>
          </cell>
          <cell r="I24" t="str">
            <v>NO</v>
          </cell>
          <cell r="J24">
            <v>42.84</v>
          </cell>
          <cell r="K24">
            <v>0.4</v>
          </cell>
        </row>
        <row r="25">
          <cell r="B25">
            <v>27.304166666666671</v>
          </cell>
          <cell r="C25">
            <v>37.6</v>
          </cell>
          <cell r="D25">
            <v>22</v>
          </cell>
          <cell r="E25">
            <v>74.041666666666671</v>
          </cell>
          <cell r="F25">
            <v>91</v>
          </cell>
          <cell r="G25">
            <v>35</v>
          </cell>
          <cell r="H25">
            <v>14.4</v>
          </cell>
          <cell r="I25" t="str">
            <v>SE</v>
          </cell>
          <cell r="J25">
            <v>47.16</v>
          </cell>
          <cell r="K25">
            <v>10</v>
          </cell>
        </row>
        <row r="26">
          <cell r="B26">
            <v>27.420833333333334</v>
          </cell>
          <cell r="C26">
            <v>35.6</v>
          </cell>
          <cell r="D26">
            <v>20.8</v>
          </cell>
          <cell r="E26">
            <v>70.875</v>
          </cell>
          <cell r="F26">
            <v>96</v>
          </cell>
          <cell r="G26">
            <v>41</v>
          </cell>
          <cell r="H26">
            <v>9.3600000000000012</v>
          </cell>
          <cell r="I26" t="str">
            <v>N</v>
          </cell>
          <cell r="J26">
            <v>23.400000000000002</v>
          </cell>
          <cell r="K26">
            <v>0.2</v>
          </cell>
        </row>
        <row r="27">
          <cell r="B27">
            <v>29.775000000000006</v>
          </cell>
          <cell r="C27">
            <v>37.200000000000003</v>
          </cell>
          <cell r="D27">
            <v>22.2</v>
          </cell>
          <cell r="E27">
            <v>60.125</v>
          </cell>
          <cell r="F27">
            <v>90</v>
          </cell>
          <cell r="G27">
            <v>31</v>
          </cell>
          <cell r="H27">
            <v>10.08</v>
          </cell>
          <cell r="I27" t="str">
            <v>NE</v>
          </cell>
          <cell r="J27">
            <v>23.759999999999998</v>
          </cell>
          <cell r="K27">
            <v>0</v>
          </cell>
        </row>
        <row r="28">
          <cell r="B28">
            <v>29.345833333333331</v>
          </cell>
          <cell r="C28">
            <v>36.700000000000003</v>
          </cell>
          <cell r="D28">
            <v>24.2</v>
          </cell>
          <cell r="E28">
            <v>62.375</v>
          </cell>
          <cell r="F28">
            <v>84</v>
          </cell>
          <cell r="G28">
            <v>35</v>
          </cell>
          <cell r="H28">
            <v>18.36</v>
          </cell>
          <cell r="I28" t="str">
            <v>N</v>
          </cell>
          <cell r="J28">
            <v>39.96</v>
          </cell>
          <cell r="K28">
            <v>0</v>
          </cell>
        </row>
        <row r="29">
          <cell r="B29">
            <v>26.712500000000002</v>
          </cell>
          <cell r="C29">
            <v>35.799999999999997</v>
          </cell>
          <cell r="D29">
            <v>22.9</v>
          </cell>
          <cell r="E29">
            <v>74.708333333333329</v>
          </cell>
          <cell r="F29">
            <v>93</v>
          </cell>
          <cell r="G29">
            <v>43</v>
          </cell>
          <cell r="H29">
            <v>14.76</v>
          </cell>
          <cell r="I29" t="str">
            <v>S</v>
          </cell>
          <cell r="J29">
            <v>53.64</v>
          </cell>
          <cell r="K29">
            <v>11.4</v>
          </cell>
        </row>
        <row r="30">
          <cell r="B30">
            <v>27.554166666666664</v>
          </cell>
          <cell r="C30">
            <v>34.799999999999997</v>
          </cell>
          <cell r="D30">
            <v>23.4</v>
          </cell>
          <cell r="E30">
            <v>75.041666666666671</v>
          </cell>
          <cell r="F30">
            <v>94</v>
          </cell>
          <cell r="G30">
            <v>42</v>
          </cell>
          <cell r="H30">
            <v>10.44</v>
          </cell>
          <cell r="I30" t="str">
            <v>S</v>
          </cell>
          <cell r="J30">
            <v>28.08</v>
          </cell>
          <cell r="K30">
            <v>0.2</v>
          </cell>
        </row>
        <row r="31">
          <cell r="B31">
            <v>29.762499999999999</v>
          </cell>
          <cell r="C31">
            <v>37</v>
          </cell>
          <cell r="D31">
            <v>24.7</v>
          </cell>
          <cell r="E31">
            <v>65.791666666666671</v>
          </cell>
          <cell r="F31">
            <v>88</v>
          </cell>
          <cell r="G31">
            <v>37</v>
          </cell>
          <cell r="H31">
            <v>11.520000000000001</v>
          </cell>
          <cell r="I31" t="str">
            <v>S</v>
          </cell>
          <cell r="J31">
            <v>23.400000000000002</v>
          </cell>
          <cell r="K31">
            <v>0</v>
          </cell>
        </row>
        <row r="32">
          <cell r="B32">
            <v>29.399999999999995</v>
          </cell>
          <cell r="C32">
            <v>36.799999999999997</v>
          </cell>
          <cell r="D32">
            <v>24.5</v>
          </cell>
          <cell r="E32">
            <v>69.791666666666671</v>
          </cell>
          <cell r="F32">
            <v>93</v>
          </cell>
          <cell r="G32">
            <v>37</v>
          </cell>
          <cell r="H32">
            <v>10.44</v>
          </cell>
          <cell r="I32" t="str">
            <v>NO</v>
          </cell>
          <cell r="J32">
            <v>27.36</v>
          </cell>
          <cell r="K32">
            <v>0</v>
          </cell>
        </row>
        <row r="33">
          <cell r="B33">
            <v>27.933333333333334</v>
          </cell>
          <cell r="C33">
            <v>34.799999999999997</v>
          </cell>
          <cell r="D33">
            <v>23.9</v>
          </cell>
          <cell r="E33">
            <v>72.708333333333329</v>
          </cell>
          <cell r="F33">
            <v>89</v>
          </cell>
          <cell r="G33">
            <v>51</v>
          </cell>
          <cell r="H33">
            <v>15.120000000000001</v>
          </cell>
          <cell r="I33" t="str">
            <v>NO</v>
          </cell>
          <cell r="J33">
            <v>49.32</v>
          </cell>
          <cell r="K33">
            <v>0</v>
          </cell>
        </row>
        <row r="34">
          <cell r="B34">
            <v>26.191666666666663</v>
          </cell>
          <cell r="C34">
            <v>34.299999999999997</v>
          </cell>
          <cell r="D34">
            <v>23.4</v>
          </cell>
          <cell r="E34">
            <v>78.25</v>
          </cell>
          <cell r="F34">
            <v>93</v>
          </cell>
          <cell r="G34">
            <v>51</v>
          </cell>
          <cell r="H34">
            <v>22.68</v>
          </cell>
          <cell r="I34" t="str">
            <v>NO</v>
          </cell>
          <cell r="J34">
            <v>52.56</v>
          </cell>
          <cell r="K34">
            <v>5.2</v>
          </cell>
        </row>
        <row r="35">
          <cell r="B35">
            <v>24.683333333333337</v>
          </cell>
          <cell r="C35">
            <v>27.3</v>
          </cell>
          <cell r="D35">
            <v>23</v>
          </cell>
          <cell r="E35">
            <v>85.958333333333329</v>
          </cell>
          <cell r="F35">
            <v>92</v>
          </cell>
          <cell r="G35">
            <v>74</v>
          </cell>
          <cell r="H35">
            <v>9</v>
          </cell>
          <cell r="I35" t="str">
            <v>NO</v>
          </cell>
          <cell r="J35">
            <v>17.64</v>
          </cell>
          <cell r="K35">
            <v>0.60000000000000009</v>
          </cell>
        </row>
        <row r="36">
          <cell r="I36" t="str">
            <v>SE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25.166666666666671</v>
          </cell>
          <cell r="C5">
            <v>31.2</v>
          </cell>
          <cell r="D5">
            <v>20</v>
          </cell>
          <cell r="E5">
            <v>64.375</v>
          </cell>
          <cell r="F5">
            <v>88</v>
          </cell>
          <cell r="G5">
            <v>35</v>
          </cell>
          <cell r="H5">
            <v>17.600000000000001</v>
          </cell>
          <cell r="I5" t="str">
            <v>S</v>
          </cell>
          <cell r="J5">
            <v>38.400000000000006</v>
          </cell>
          <cell r="K5">
            <v>0</v>
          </cell>
        </row>
        <row r="6">
          <cell r="B6">
            <v>23.712500000000002</v>
          </cell>
          <cell r="C6">
            <v>33.299999999999997</v>
          </cell>
          <cell r="D6">
            <v>13.4</v>
          </cell>
          <cell r="E6">
            <v>50.041666666666664</v>
          </cell>
          <cell r="F6">
            <v>94</v>
          </cell>
          <cell r="G6">
            <v>11</v>
          </cell>
          <cell r="H6">
            <v>8.9599999999999991</v>
          </cell>
          <cell r="I6" t="str">
            <v>S</v>
          </cell>
          <cell r="J6">
            <v>19.200000000000003</v>
          </cell>
          <cell r="K6">
            <v>0</v>
          </cell>
        </row>
        <row r="7">
          <cell r="B7">
            <v>24.329166666666669</v>
          </cell>
          <cell r="C7">
            <v>36.1</v>
          </cell>
          <cell r="D7">
            <v>13.6</v>
          </cell>
          <cell r="E7">
            <v>58.458333333333336</v>
          </cell>
          <cell r="F7">
            <v>93</v>
          </cell>
          <cell r="G7">
            <v>23</v>
          </cell>
          <cell r="H7">
            <v>6.4</v>
          </cell>
          <cell r="I7" t="str">
            <v>NE</v>
          </cell>
          <cell r="J7">
            <v>19.840000000000003</v>
          </cell>
          <cell r="K7">
            <v>0</v>
          </cell>
        </row>
        <row r="8">
          <cell r="B8">
            <v>26.362499999999994</v>
          </cell>
          <cell r="C8">
            <v>34.700000000000003</v>
          </cell>
          <cell r="D8">
            <v>18.3</v>
          </cell>
          <cell r="E8">
            <v>58.541666666666664</v>
          </cell>
          <cell r="F8">
            <v>91</v>
          </cell>
          <cell r="G8">
            <v>32</v>
          </cell>
          <cell r="H8">
            <v>10.88</v>
          </cell>
          <cell r="I8" t="str">
            <v>NE</v>
          </cell>
          <cell r="J8">
            <v>25.6</v>
          </cell>
          <cell r="K8">
            <v>0</v>
          </cell>
        </row>
        <row r="9">
          <cell r="B9">
            <v>23.174999999999997</v>
          </cell>
          <cell r="C9">
            <v>29.4</v>
          </cell>
          <cell r="D9">
            <v>19</v>
          </cell>
          <cell r="E9">
            <v>77.916666666666671</v>
          </cell>
          <cell r="F9">
            <v>95</v>
          </cell>
          <cell r="G9">
            <v>44</v>
          </cell>
          <cell r="H9">
            <v>16</v>
          </cell>
          <cell r="I9" t="str">
            <v>NE</v>
          </cell>
          <cell r="J9">
            <v>41.28</v>
          </cell>
          <cell r="K9">
            <v>0.4</v>
          </cell>
        </row>
        <row r="10">
          <cell r="B10">
            <v>25.387499999999999</v>
          </cell>
          <cell r="C10">
            <v>33.4</v>
          </cell>
          <cell r="D10">
            <v>20</v>
          </cell>
          <cell r="E10">
            <v>73.416666666666671</v>
          </cell>
          <cell r="F10">
            <v>95</v>
          </cell>
          <cell r="G10">
            <v>43</v>
          </cell>
          <cell r="H10">
            <v>9.2799999999999994</v>
          </cell>
          <cell r="I10" t="str">
            <v>NE</v>
          </cell>
          <cell r="J10">
            <v>22.72</v>
          </cell>
          <cell r="K10">
            <v>0.8</v>
          </cell>
        </row>
        <row r="11">
          <cell r="B11">
            <v>27.387500000000003</v>
          </cell>
          <cell r="C11">
            <v>35.200000000000003</v>
          </cell>
          <cell r="D11">
            <v>20.100000000000001</v>
          </cell>
          <cell r="E11">
            <v>67.958333333333329</v>
          </cell>
          <cell r="F11">
            <v>96</v>
          </cell>
          <cell r="G11">
            <v>36</v>
          </cell>
          <cell r="H11">
            <v>10.240000000000002</v>
          </cell>
          <cell r="I11" t="str">
            <v>NE</v>
          </cell>
          <cell r="J11">
            <v>24.32</v>
          </cell>
          <cell r="K11">
            <v>0</v>
          </cell>
        </row>
        <row r="12">
          <cell r="B12">
            <v>24.55416666666666</v>
          </cell>
          <cell r="C12">
            <v>33.4</v>
          </cell>
          <cell r="D12">
            <v>21.8</v>
          </cell>
          <cell r="E12">
            <v>82.125</v>
          </cell>
          <cell r="F12">
            <v>93</v>
          </cell>
          <cell r="G12">
            <v>50</v>
          </cell>
          <cell r="H12">
            <v>12.48</v>
          </cell>
          <cell r="I12" t="str">
            <v>SO</v>
          </cell>
          <cell r="J12">
            <v>32.96</v>
          </cell>
          <cell r="K12">
            <v>2.2000000000000002</v>
          </cell>
        </row>
        <row r="13">
          <cell r="B13">
            <v>25.791666666666668</v>
          </cell>
          <cell r="C13">
            <v>33.9</v>
          </cell>
          <cell r="D13">
            <v>21</v>
          </cell>
          <cell r="E13">
            <v>74.916666666666671</v>
          </cell>
          <cell r="F13">
            <v>96</v>
          </cell>
          <cell r="G13">
            <v>39</v>
          </cell>
          <cell r="H13">
            <v>12.48</v>
          </cell>
          <cell r="I13" t="str">
            <v>O</v>
          </cell>
          <cell r="J13">
            <v>22.400000000000002</v>
          </cell>
          <cell r="K13">
            <v>0</v>
          </cell>
        </row>
        <row r="14">
          <cell r="B14">
            <v>27.295833333333334</v>
          </cell>
          <cell r="C14">
            <v>35.299999999999997</v>
          </cell>
          <cell r="D14">
            <v>20.6</v>
          </cell>
          <cell r="E14">
            <v>67.083333333333329</v>
          </cell>
          <cell r="F14">
            <v>96</v>
          </cell>
          <cell r="G14">
            <v>31</v>
          </cell>
          <cell r="H14">
            <v>12.16</v>
          </cell>
          <cell r="I14" t="str">
            <v>S</v>
          </cell>
          <cell r="J14">
            <v>23.040000000000003</v>
          </cell>
          <cell r="K14">
            <v>0</v>
          </cell>
        </row>
        <row r="15">
          <cell r="B15">
            <v>27.149999999999995</v>
          </cell>
          <cell r="C15">
            <v>36.6</v>
          </cell>
          <cell r="D15">
            <v>18.2</v>
          </cell>
          <cell r="E15">
            <v>63.125</v>
          </cell>
          <cell r="F15">
            <v>95</v>
          </cell>
          <cell r="G15">
            <v>25</v>
          </cell>
          <cell r="H15">
            <v>10.56</v>
          </cell>
          <cell r="I15" t="str">
            <v>SO</v>
          </cell>
          <cell r="J15">
            <v>28.8</v>
          </cell>
          <cell r="K15">
            <v>0</v>
          </cell>
        </row>
        <row r="16">
          <cell r="B16">
            <v>26.387499999999999</v>
          </cell>
          <cell r="C16">
            <v>35.200000000000003</v>
          </cell>
          <cell r="D16">
            <v>20.9</v>
          </cell>
          <cell r="E16">
            <v>71.083333333333329</v>
          </cell>
          <cell r="F16">
            <v>93</v>
          </cell>
          <cell r="G16">
            <v>35</v>
          </cell>
          <cell r="H16">
            <v>17.600000000000001</v>
          </cell>
          <cell r="I16" t="str">
            <v>NE</v>
          </cell>
          <cell r="J16">
            <v>49.28</v>
          </cell>
          <cell r="K16">
            <v>5.4</v>
          </cell>
        </row>
        <row r="17">
          <cell r="B17">
            <v>27.379166666666663</v>
          </cell>
          <cell r="C17">
            <v>35.200000000000003</v>
          </cell>
          <cell r="D17">
            <v>20.9</v>
          </cell>
          <cell r="E17">
            <v>68.791666666666671</v>
          </cell>
          <cell r="F17">
            <v>96</v>
          </cell>
          <cell r="G17">
            <v>37</v>
          </cell>
          <cell r="H17">
            <v>16.64</v>
          </cell>
          <cell r="I17" t="str">
            <v>SO</v>
          </cell>
          <cell r="J17">
            <v>38.72</v>
          </cell>
          <cell r="K17">
            <v>0</v>
          </cell>
        </row>
        <row r="18">
          <cell r="B18">
            <v>26.224999999999998</v>
          </cell>
          <cell r="C18">
            <v>31.9</v>
          </cell>
          <cell r="D18">
            <v>19.899999999999999</v>
          </cell>
          <cell r="E18">
            <v>42.791666666666664</v>
          </cell>
          <cell r="F18">
            <v>73</v>
          </cell>
          <cell r="G18">
            <v>18</v>
          </cell>
          <cell r="H18">
            <v>16</v>
          </cell>
          <cell r="I18" t="str">
            <v>S</v>
          </cell>
          <cell r="J18">
            <v>32</v>
          </cell>
          <cell r="K18">
            <v>0</v>
          </cell>
        </row>
        <row r="19">
          <cell r="B19">
            <v>22.758333333333336</v>
          </cell>
          <cell r="C19">
            <v>33.4</v>
          </cell>
          <cell r="D19">
            <v>12.2</v>
          </cell>
          <cell r="E19">
            <v>57.125</v>
          </cell>
          <cell r="F19">
            <v>95</v>
          </cell>
          <cell r="G19">
            <v>19</v>
          </cell>
          <cell r="H19">
            <v>18.880000000000003</v>
          </cell>
          <cell r="I19" t="str">
            <v>SO</v>
          </cell>
          <cell r="J19">
            <v>37.119999999999997</v>
          </cell>
          <cell r="K19">
            <v>0</v>
          </cell>
        </row>
        <row r="20">
          <cell r="B20">
            <v>23.558333333333337</v>
          </cell>
          <cell r="C20">
            <v>32.799999999999997</v>
          </cell>
          <cell r="D20">
            <v>13.3</v>
          </cell>
          <cell r="E20">
            <v>56.125</v>
          </cell>
          <cell r="F20">
            <v>95</v>
          </cell>
          <cell r="G20">
            <v>23</v>
          </cell>
          <cell r="H20">
            <v>12.8</v>
          </cell>
          <cell r="I20" t="str">
            <v>NE</v>
          </cell>
          <cell r="J20">
            <v>23.36</v>
          </cell>
          <cell r="K20">
            <v>0</v>
          </cell>
        </row>
        <row r="21">
          <cell r="B21">
            <v>23.587500000000002</v>
          </cell>
          <cell r="C21">
            <v>34.299999999999997</v>
          </cell>
          <cell r="D21">
            <v>14.8</v>
          </cell>
          <cell r="E21">
            <v>63.875</v>
          </cell>
          <cell r="F21">
            <v>95</v>
          </cell>
          <cell r="G21">
            <v>24</v>
          </cell>
          <cell r="H21">
            <v>12.48</v>
          </cell>
          <cell r="I21" t="str">
            <v>NE</v>
          </cell>
          <cell r="J21">
            <v>29.760000000000005</v>
          </cell>
          <cell r="K21">
            <v>0</v>
          </cell>
        </row>
        <row r="22">
          <cell r="B22">
            <v>25.637499999999999</v>
          </cell>
          <cell r="C22">
            <v>36</v>
          </cell>
          <cell r="D22">
            <v>17.5</v>
          </cell>
          <cell r="E22">
            <v>63.125</v>
          </cell>
          <cell r="F22">
            <v>93</v>
          </cell>
          <cell r="G22">
            <v>22</v>
          </cell>
          <cell r="H22">
            <v>8</v>
          </cell>
          <cell r="I22" t="str">
            <v>O</v>
          </cell>
          <cell r="J22">
            <v>42.88</v>
          </cell>
          <cell r="K22">
            <v>7.6</v>
          </cell>
        </row>
        <row r="23">
          <cell r="B23">
            <v>27.112499999999997</v>
          </cell>
          <cell r="C23">
            <v>37.4</v>
          </cell>
          <cell r="D23">
            <v>17.5</v>
          </cell>
          <cell r="E23">
            <v>57.416666666666664</v>
          </cell>
          <cell r="F23">
            <v>95</v>
          </cell>
          <cell r="G23">
            <v>15</v>
          </cell>
          <cell r="H23">
            <v>8.32</v>
          </cell>
          <cell r="I23" t="str">
            <v>NE</v>
          </cell>
          <cell r="J23">
            <v>19.840000000000003</v>
          </cell>
          <cell r="K23">
            <v>0</v>
          </cell>
        </row>
        <row r="24">
          <cell r="B24">
            <v>26.333333333333339</v>
          </cell>
          <cell r="C24">
            <v>38</v>
          </cell>
          <cell r="D24">
            <v>18</v>
          </cell>
          <cell r="E24">
            <v>59.083333333333336</v>
          </cell>
          <cell r="F24">
            <v>91</v>
          </cell>
          <cell r="G24">
            <v>26</v>
          </cell>
          <cell r="H24">
            <v>20.16</v>
          </cell>
          <cell r="I24" t="str">
            <v>NE</v>
          </cell>
          <cell r="J24">
            <v>35.839999999999996</v>
          </cell>
          <cell r="K24">
            <v>0</v>
          </cell>
        </row>
        <row r="25">
          <cell r="B25">
            <v>27.983333333333334</v>
          </cell>
          <cell r="C25">
            <v>38.200000000000003</v>
          </cell>
          <cell r="D25">
            <v>20.399999999999999</v>
          </cell>
          <cell r="E25">
            <v>63.541666666666664</v>
          </cell>
          <cell r="F25">
            <v>94</v>
          </cell>
          <cell r="G25">
            <v>26</v>
          </cell>
          <cell r="H25">
            <v>18.559999999999999</v>
          </cell>
          <cell r="I25" t="str">
            <v>N</v>
          </cell>
          <cell r="J25">
            <v>41.6</v>
          </cell>
          <cell r="K25">
            <v>0.4</v>
          </cell>
        </row>
        <row r="26">
          <cell r="B26">
            <v>28.704166666666666</v>
          </cell>
          <cell r="C26">
            <v>36.700000000000003</v>
          </cell>
          <cell r="D26">
            <v>21</v>
          </cell>
          <cell r="E26">
            <v>60.75</v>
          </cell>
          <cell r="F26">
            <v>88</v>
          </cell>
          <cell r="G26">
            <v>34</v>
          </cell>
          <cell r="H26">
            <v>9.6000000000000014</v>
          </cell>
          <cell r="I26" t="str">
            <v>NE</v>
          </cell>
          <cell r="J26">
            <v>28.8</v>
          </cell>
          <cell r="K26">
            <v>0.2</v>
          </cell>
        </row>
        <row r="27">
          <cell r="B27">
            <v>30.241666666666671</v>
          </cell>
          <cell r="C27">
            <v>38.799999999999997</v>
          </cell>
          <cell r="D27">
            <v>22.6</v>
          </cell>
          <cell r="E27">
            <v>56.958333333333336</v>
          </cell>
          <cell r="F27">
            <v>86</v>
          </cell>
          <cell r="G27">
            <v>28</v>
          </cell>
          <cell r="H27">
            <v>9.9200000000000017</v>
          </cell>
          <cell r="I27" t="str">
            <v>NE</v>
          </cell>
          <cell r="J27">
            <v>26.24</v>
          </cell>
          <cell r="K27">
            <v>0</v>
          </cell>
        </row>
        <row r="28">
          <cell r="B28">
            <v>27.904166666666665</v>
          </cell>
          <cell r="C28">
            <v>35.299999999999997</v>
          </cell>
          <cell r="D28">
            <v>22.8</v>
          </cell>
          <cell r="E28">
            <v>66.583333333333329</v>
          </cell>
          <cell r="F28">
            <v>94</v>
          </cell>
          <cell r="G28">
            <v>39</v>
          </cell>
          <cell r="H28">
            <v>19.52</v>
          </cell>
          <cell r="I28" t="str">
            <v>NE</v>
          </cell>
          <cell r="J28">
            <v>51.52000000000001</v>
          </cell>
          <cell r="K28">
            <v>24</v>
          </cell>
        </row>
        <row r="29">
          <cell r="B29">
            <v>24.433333333333326</v>
          </cell>
          <cell r="C29">
            <v>30.6</v>
          </cell>
          <cell r="D29">
            <v>20.100000000000001</v>
          </cell>
          <cell r="E29">
            <v>78.041666666666671</v>
          </cell>
          <cell r="F29">
            <v>95</v>
          </cell>
          <cell r="G29">
            <v>53</v>
          </cell>
          <cell r="H29">
            <v>13.76</v>
          </cell>
          <cell r="I29" t="str">
            <v>SO</v>
          </cell>
          <cell r="J29">
            <v>28.160000000000004</v>
          </cell>
          <cell r="K29">
            <v>0</v>
          </cell>
        </row>
        <row r="30">
          <cell r="B30">
            <v>25.95</v>
          </cell>
          <cell r="C30">
            <v>34.200000000000003</v>
          </cell>
          <cell r="D30">
            <v>20.8</v>
          </cell>
          <cell r="E30">
            <v>73.083333333333329</v>
          </cell>
          <cell r="F30">
            <v>94</v>
          </cell>
          <cell r="G30">
            <v>40</v>
          </cell>
          <cell r="H30">
            <v>8</v>
          </cell>
          <cell r="I30" t="str">
            <v>SO</v>
          </cell>
          <cell r="J30">
            <v>18.559999999999999</v>
          </cell>
          <cell r="K30">
            <v>0</v>
          </cell>
        </row>
        <row r="31">
          <cell r="B31">
            <v>28.570833333333329</v>
          </cell>
          <cell r="C31">
            <v>36.799999999999997</v>
          </cell>
          <cell r="D31">
            <v>21.2</v>
          </cell>
          <cell r="E31">
            <v>66.708333333333329</v>
          </cell>
          <cell r="F31">
            <v>95</v>
          </cell>
          <cell r="G31">
            <v>31</v>
          </cell>
          <cell r="H31">
            <v>7.3599999999999994</v>
          </cell>
          <cell r="I31" t="str">
            <v>S</v>
          </cell>
          <cell r="J31">
            <v>21.76</v>
          </cell>
          <cell r="K31">
            <v>0</v>
          </cell>
        </row>
        <row r="32">
          <cell r="B32">
            <v>29.154166666666669</v>
          </cell>
          <cell r="C32">
            <v>38.4</v>
          </cell>
          <cell r="D32">
            <v>22.1</v>
          </cell>
          <cell r="E32">
            <v>64.833333333333329</v>
          </cell>
          <cell r="F32">
            <v>94</v>
          </cell>
          <cell r="G32">
            <v>27</v>
          </cell>
          <cell r="H32">
            <v>8.9599999999999991</v>
          </cell>
          <cell r="I32" t="str">
            <v>NE</v>
          </cell>
          <cell r="J32">
            <v>26.880000000000003</v>
          </cell>
          <cell r="K32">
            <v>0</v>
          </cell>
        </row>
        <row r="33">
          <cell r="B33">
            <v>26.258333333333329</v>
          </cell>
          <cell r="C33">
            <v>34.700000000000003</v>
          </cell>
          <cell r="D33">
            <v>22.5</v>
          </cell>
          <cell r="E33">
            <v>79</v>
          </cell>
          <cell r="F33">
            <v>94</v>
          </cell>
          <cell r="G33">
            <v>46</v>
          </cell>
          <cell r="H33">
            <v>18.240000000000002</v>
          </cell>
          <cell r="I33" t="str">
            <v>NE</v>
          </cell>
          <cell r="J33">
            <v>37.44</v>
          </cell>
          <cell r="K33">
            <v>3.4</v>
          </cell>
        </row>
        <row r="34">
          <cell r="B34">
            <v>24.404166666666669</v>
          </cell>
          <cell r="C34">
            <v>31.4</v>
          </cell>
          <cell r="D34">
            <v>22.1</v>
          </cell>
          <cell r="E34">
            <v>87.416666666666671</v>
          </cell>
          <cell r="F34">
            <v>94</v>
          </cell>
          <cell r="G34">
            <v>62</v>
          </cell>
          <cell r="H34">
            <v>16.96</v>
          </cell>
          <cell r="I34" t="str">
            <v>NE</v>
          </cell>
          <cell r="J34">
            <v>32.96</v>
          </cell>
          <cell r="K34">
            <v>2.8</v>
          </cell>
        </row>
        <row r="35">
          <cell r="B35">
            <v>25.158333333333335</v>
          </cell>
          <cell r="C35">
            <v>30</v>
          </cell>
          <cell r="D35">
            <v>23.2</v>
          </cell>
          <cell r="E35">
            <v>85.625</v>
          </cell>
          <cell r="F35">
            <v>95</v>
          </cell>
          <cell r="G35">
            <v>59</v>
          </cell>
          <cell r="H35">
            <v>7.0400000000000009</v>
          </cell>
          <cell r="I35" t="str">
            <v>NE</v>
          </cell>
          <cell r="J35">
            <v>14.080000000000002</v>
          </cell>
          <cell r="K35">
            <v>3.0000000000000004</v>
          </cell>
        </row>
        <row r="36">
          <cell r="I36" t="str">
            <v>N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25.929166666666674</v>
          </cell>
          <cell r="C5">
            <v>32.6</v>
          </cell>
          <cell r="D5">
            <v>20.399999999999999</v>
          </cell>
          <cell r="E5">
            <v>63.166666666666664</v>
          </cell>
          <cell r="F5">
            <v>88</v>
          </cell>
          <cell r="G5">
            <v>37</v>
          </cell>
          <cell r="H5">
            <v>20.88</v>
          </cell>
          <cell r="I5" t="str">
            <v>N</v>
          </cell>
          <cell r="J5">
            <v>43.2</v>
          </cell>
          <cell r="K5">
            <v>0.4</v>
          </cell>
        </row>
        <row r="6">
          <cell r="B6">
            <v>25.520833333333332</v>
          </cell>
          <cell r="C6">
            <v>32.299999999999997</v>
          </cell>
          <cell r="D6">
            <v>18.399999999999999</v>
          </cell>
          <cell r="E6">
            <v>45.916666666666664</v>
          </cell>
          <cell r="F6">
            <v>66</v>
          </cell>
          <cell r="G6">
            <v>27</v>
          </cell>
          <cell r="H6">
            <v>21.96</v>
          </cell>
          <cell r="I6" t="str">
            <v>N</v>
          </cell>
          <cell r="J6">
            <v>33.840000000000003</v>
          </cell>
          <cell r="K6">
            <v>0</v>
          </cell>
        </row>
        <row r="7">
          <cell r="B7">
            <v>27.183333333333326</v>
          </cell>
          <cell r="C7">
            <v>34.299999999999997</v>
          </cell>
          <cell r="D7">
            <v>20.9</v>
          </cell>
          <cell r="E7">
            <v>33.75</v>
          </cell>
          <cell r="F7">
            <v>44</v>
          </cell>
          <cell r="G7">
            <v>24</v>
          </cell>
          <cell r="H7">
            <v>23.400000000000002</v>
          </cell>
          <cell r="I7" t="str">
            <v>SE</v>
          </cell>
          <cell r="J7">
            <v>37.440000000000005</v>
          </cell>
          <cell r="K7">
            <v>0</v>
          </cell>
        </row>
        <row r="8">
          <cell r="B8">
            <v>28.408333333333335</v>
          </cell>
          <cell r="C8">
            <v>34.9</v>
          </cell>
          <cell r="D8">
            <v>23.3</v>
          </cell>
          <cell r="E8">
            <v>38.958333333333336</v>
          </cell>
          <cell r="F8">
            <v>48</v>
          </cell>
          <cell r="G8">
            <v>24</v>
          </cell>
          <cell r="H8">
            <v>22.68</v>
          </cell>
          <cell r="I8" t="str">
            <v>L</v>
          </cell>
          <cell r="J8">
            <v>38.880000000000003</v>
          </cell>
          <cell r="K8">
            <v>0</v>
          </cell>
        </row>
        <row r="9">
          <cell r="B9">
            <v>27.604166666666661</v>
          </cell>
          <cell r="C9">
            <v>33.4</v>
          </cell>
          <cell r="D9">
            <v>19.899999999999999</v>
          </cell>
          <cell r="E9">
            <v>46.791666666666664</v>
          </cell>
          <cell r="F9">
            <v>92</v>
          </cell>
          <cell r="G9">
            <v>34</v>
          </cell>
          <cell r="H9">
            <v>27</v>
          </cell>
          <cell r="I9" t="str">
            <v>L</v>
          </cell>
          <cell r="J9">
            <v>42.84</v>
          </cell>
          <cell r="K9">
            <v>17.200000000000003</v>
          </cell>
        </row>
        <row r="10">
          <cell r="B10">
            <v>22.429166666666664</v>
          </cell>
          <cell r="C10">
            <v>28.7</v>
          </cell>
          <cell r="D10">
            <v>18.899999999999999</v>
          </cell>
          <cell r="E10">
            <v>82.666666666666671</v>
          </cell>
          <cell r="F10">
            <v>95</v>
          </cell>
          <cell r="G10">
            <v>57</v>
          </cell>
          <cell r="H10">
            <v>28.08</v>
          </cell>
          <cell r="I10" t="str">
            <v>L</v>
          </cell>
          <cell r="J10">
            <v>59.04</v>
          </cell>
          <cell r="K10">
            <v>43.800000000000004</v>
          </cell>
        </row>
        <row r="11">
          <cell r="B11">
            <v>24.758333333333336</v>
          </cell>
          <cell r="C11">
            <v>32.6</v>
          </cell>
          <cell r="D11">
            <v>19.100000000000001</v>
          </cell>
          <cell r="E11">
            <v>75</v>
          </cell>
          <cell r="F11">
            <v>96</v>
          </cell>
          <cell r="G11">
            <v>40</v>
          </cell>
          <cell r="H11">
            <v>16.920000000000002</v>
          </cell>
          <cell r="I11" t="str">
            <v>N</v>
          </cell>
          <cell r="J11">
            <v>27</v>
          </cell>
          <cell r="K11">
            <v>0.2</v>
          </cell>
        </row>
        <row r="12">
          <cell r="B12">
            <v>24.75</v>
          </cell>
          <cell r="C12">
            <v>29.1</v>
          </cell>
          <cell r="D12">
            <v>21.9</v>
          </cell>
          <cell r="E12">
            <v>79.708333333333329</v>
          </cell>
          <cell r="F12">
            <v>93</v>
          </cell>
          <cell r="G12">
            <v>56</v>
          </cell>
          <cell r="H12">
            <v>12.96</v>
          </cell>
          <cell r="I12" t="str">
            <v>N</v>
          </cell>
          <cell r="J12">
            <v>33.119999999999997</v>
          </cell>
          <cell r="K12">
            <v>2</v>
          </cell>
        </row>
        <row r="13">
          <cell r="B13">
            <v>23.758333333333336</v>
          </cell>
          <cell r="C13">
            <v>28.9</v>
          </cell>
          <cell r="D13">
            <v>21.1</v>
          </cell>
          <cell r="E13">
            <v>82.791666666666671</v>
          </cell>
          <cell r="F13">
            <v>95</v>
          </cell>
          <cell r="G13">
            <v>58</v>
          </cell>
          <cell r="H13">
            <v>10.44</v>
          </cell>
          <cell r="I13" t="str">
            <v>N</v>
          </cell>
          <cell r="J13">
            <v>24.840000000000003</v>
          </cell>
          <cell r="K13">
            <v>3.6</v>
          </cell>
        </row>
        <row r="14">
          <cell r="B14">
            <v>25.291666666666668</v>
          </cell>
          <cell r="C14">
            <v>30.9</v>
          </cell>
          <cell r="D14">
            <v>22.5</v>
          </cell>
          <cell r="E14">
            <v>79.666666666666671</v>
          </cell>
          <cell r="F14">
            <v>94</v>
          </cell>
          <cell r="G14">
            <v>49</v>
          </cell>
          <cell r="H14">
            <v>15.120000000000001</v>
          </cell>
          <cell r="I14" t="str">
            <v>N</v>
          </cell>
          <cell r="J14">
            <v>35.28</v>
          </cell>
          <cell r="K14">
            <v>5.0000000000000009</v>
          </cell>
        </row>
        <row r="15">
          <cell r="B15">
            <v>26.425000000000001</v>
          </cell>
          <cell r="C15">
            <v>33.200000000000003</v>
          </cell>
          <cell r="D15">
            <v>20.7</v>
          </cell>
          <cell r="E15">
            <v>69.208333333333329</v>
          </cell>
          <cell r="F15">
            <v>91</v>
          </cell>
          <cell r="G15">
            <v>36</v>
          </cell>
          <cell r="H15">
            <v>12.24</v>
          </cell>
          <cell r="I15" t="str">
            <v>N</v>
          </cell>
          <cell r="J15">
            <v>25.2</v>
          </cell>
          <cell r="K15">
            <v>0</v>
          </cell>
        </row>
        <row r="16">
          <cell r="B16">
            <v>27.404166666666665</v>
          </cell>
          <cell r="C16">
            <v>32.5</v>
          </cell>
          <cell r="D16">
            <v>23.9</v>
          </cell>
          <cell r="E16">
            <v>59.416666666666664</v>
          </cell>
          <cell r="F16">
            <v>79</v>
          </cell>
          <cell r="G16">
            <v>40</v>
          </cell>
          <cell r="H16">
            <v>15.48</v>
          </cell>
          <cell r="I16" t="str">
            <v>NE</v>
          </cell>
          <cell r="J16">
            <v>28.44</v>
          </cell>
          <cell r="K16">
            <v>0</v>
          </cell>
        </row>
        <row r="17">
          <cell r="B17">
            <v>25.708333333333332</v>
          </cell>
          <cell r="C17">
            <v>33.700000000000003</v>
          </cell>
          <cell r="D17">
            <v>20.9</v>
          </cell>
          <cell r="E17">
            <v>69.125</v>
          </cell>
          <cell r="F17">
            <v>90</v>
          </cell>
          <cell r="G17">
            <v>35</v>
          </cell>
          <cell r="H17">
            <v>15.840000000000002</v>
          </cell>
          <cell r="I17" t="str">
            <v>N</v>
          </cell>
          <cell r="J17">
            <v>32.76</v>
          </cell>
          <cell r="K17">
            <v>3.2</v>
          </cell>
        </row>
        <row r="18">
          <cell r="B18">
            <v>23.88333333333334</v>
          </cell>
          <cell r="C18">
            <v>29.6</v>
          </cell>
          <cell r="D18">
            <v>20.3</v>
          </cell>
          <cell r="E18">
            <v>75.5</v>
          </cell>
          <cell r="F18">
            <v>94</v>
          </cell>
          <cell r="G18">
            <v>46</v>
          </cell>
          <cell r="H18">
            <v>14.76</v>
          </cell>
          <cell r="I18" t="str">
            <v>N</v>
          </cell>
          <cell r="J18">
            <v>28.44</v>
          </cell>
          <cell r="K18">
            <v>9.7999999999999989</v>
          </cell>
        </row>
        <row r="19">
          <cell r="B19">
            <v>23.912500000000005</v>
          </cell>
          <cell r="C19">
            <v>31</v>
          </cell>
          <cell r="D19">
            <v>16.3</v>
          </cell>
          <cell r="E19">
            <v>48.083333333333336</v>
          </cell>
          <cell r="F19">
            <v>78</v>
          </cell>
          <cell r="G19">
            <v>21</v>
          </cell>
          <cell r="H19">
            <v>14.76</v>
          </cell>
          <cell r="I19" t="str">
            <v>N</v>
          </cell>
          <cell r="J19">
            <v>29.880000000000003</v>
          </cell>
          <cell r="K19">
            <v>0</v>
          </cell>
        </row>
        <row r="20">
          <cell r="B20">
            <v>24.462499999999995</v>
          </cell>
          <cell r="C20">
            <v>31.1</v>
          </cell>
          <cell r="D20">
            <v>17.7</v>
          </cell>
          <cell r="E20">
            <v>48.125</v>
          </cell>
          <cell r="F20">
            <v>74</v>
          </cell>
          <cell r="G20">
            <v>26</v>
          </cell>
          <cell r="H20">
            <v>14.4</v>
          </cell>
          <cell r="I20" t="str">
            <v>N</v>
          </cell>
          <cell r="J20">
            <v>30.6</v>
          </cell>
          <cell r="K20">
            <v>0</v>
          </cell>
        </row>
        <row r="21">
          <cell r="B21">
            <v>25.012499999999999</v>
          </cell>
          <cell r="C21">
            <v>32.4</v>
          </cell>
          <cell r="D21">
            <v>17.2</v>
          </cell>
          <cell r="E21">
            <v>48.625</v>
          </cell>
          <cell r="F21">
            <v>77</v>
          </cell>
          <cell r="G21">
            <v>23</v>
          </cell>
          <cell r="H21">
            <v>16.920000000000002</v>
          </cell>
          <cell r="I21" t="str">
            <v>N</v>
          </cell>
          <cell r="J21">
            <v>30.240000000000002</v>
          </cell>
          <cell r="K21">
            <v>0</v>
          </cell>
        </row>
        <row r="22">
          <cell r="B22">
            <v>25.950000000000006</v>
          </cell>
          <cell r="C22">
            <v>32.5</v>
          </cell>
          <cell r="D22">
            <v>21</v>
          </cell>
          <cell r="E22">
            <v>46.041666666666664</v>
          </cell>
          <cell r="F22">
            <v>64</v>
          </cell>
          <cell r="G22">
            <v>23</v>
          </cell>
          <cell r="H22">
            <v>16.2</v>
          </cell>
          <cell r="I22" t="str">
            <v>SE</v>
          </cell>
          <cell r="J22">
            <v>27.36</v>
          </cell>
          <cell r="K22">
            <v>0</v>
          </cell>
        </row>
        <row r="23">
          <cell r="B23">
            <v>27.420833333333334</v>
          </cell>
          <cell r="C23">
            <v>34.5</v>
          </cell>
          <cell r="D23">
            <v>20.9</v>
          </cell>
          <cell r="E23">
            <v>44.958333333333336</v>
          </cell>
          <cell r="F23">
            <v>68</v>
          </cell>
          <cell r="G23">
            <v>25</v>
          </cell>
          <cell r="H23">
            <v>11.520000000000001</v>
          </cell>
          <cell r="I23" t="str">
            <v>L</v>
          </cell>
          <cell r="J23">
            <v>23.400000000000002</v>
          </cell>
          <cell r="K23">
            <v>0</v>
          </cell>
        </row>
        <row r="24">
          <cell r="B24">
            <v>27.224999999999998</v>
          </cell>
          <cell r="C24">
            <v>33.299999999999997</v>
          </cell>
          <cell r="D24">
            <v>22.4</v>
          </cell>
          <cell r="E24">
            <v>55.583333333333336</v>
          </cell>
          <cell r="F24">
            <v>73</v>
          </cell>
          <cell r="G24">
            <v>36</v>
          </cell>
          <cell r="H24">
            <v>14.76</v>
          </cell>
          <cell r="I24" t="str">
            <v>N</v>
          </cell>
          <cell r="J24">
            <v>32.76</v>
          </cell>
          <cell r="K24">
            <v>0</v>
          </cell>
        </row>
        <row r="25">
          <cell r="B25">
            <v>25.979166666666661</v>
          </cell>
          <cell r="C25">
            <v>33.1</v>
          </cell>
          <cell r="D25">
            <v>22.6</v>
          </cell>
          <cell r="E25">
            <v>65.416666666666671</v>
          </cell>
          <cell r="F25">
            <v>80</v>
          </cell>
          <cell r="G25">
            <v>38</v>
          </cell>
          <cell r="H25">
            <v>22.32</v>
          </cell>
          <cell r="I25" t="str">
            <v>N</v>
          </cell>
          <cell r="J25">
            <v>42.480000000000004</v>
          </cell>
          <cell r="K25">
            <v>0</v>
          </cell>
        </row>
        <row r="26">
          <cell r="B26">
            <v>25.754166666666666</v>
          </cell>
          <cell r="C26">
            <v>33</v>
          </cell>
          <cell r="D26">
            <v>19.899999999999999</v>
          </cell>
          <cell r="E26">
            <v>62.125</v>
          </cell>
          <cell r="F26">
            <v>86</v>
          </cell>
          <cell r="G26">
            <v>36</v>
          </cell>
          <cell r="H26">
            <v>14.04</v>
          </cell>
          <cell r="I26" t="str">
            <v>N</v>
          </cell>
          <cell r="J26">
            <v>43.56</v>
          </cell>
          <cell r="K26">
            <v>0</v>
          </cell>
        </row>
        <row r="27">
          <cell r="B27">
            <v>26.837500000000002</v>
          </cell>
          <cell r="C27">
            <v>34.4</v>
          </cell>
          <cell r="D27">
            <v>20.5</v>
          </cell>
          <cell r="E27">
            <v>58.458333333333336</v>
          </cell>
          <cell r="F27">
            <v>83</v>
          </cell>
          <cell r="G27">
            <v>32</v>
          </cell>
          <cell r="H27">
            <v>14.04</v>
          </cell>
          <cell r="I27" t="str">
            <v>NE</v>
          </cell>
          <cell r="J27">
            <v>30.96</v>
          </cell>
          <cell r="K27">
            <v>0</v>
          </cell>
        </row>
        <row r="28">
          <cell r="B28">
            <v>26.833333333333332</v>
          </cell>
          <cell r="C28">
            <v>32.5</v>
          </cell>
          <cell r="D28">
            <v>22</v>
          </cell>
          <cell r="E28">
            <v>66.25</v>
          </cell>
          <cell r="F28">
            <v>90</v>
          </cell>
          <cell r="G28">
            <v>40</v>
          </cell>
          <cell r="H28">
            <v>18.720000000000002</v>
          </cell>
          <cell r="I28" t="str">
            <v>N</v>
          </cell>
          <cell r="J28">
            <v>36</v>
          </cell>
          <cell r="K28">
            <v>0</v>
          </cell>
        </row>
        <row r="29">
          <cell r="B29">
            <v>25.262500000000003</v>
          </cell>
          <cell r="C29">
            <v>31.9</v>
          </cell>
          <cell r="D29">
            <v>21.6</v>
          </cell>
          <cell r="E29">
            <v>75.416666666666671</v>
          </cell>
          <cell r="F29">
            <v>93</v>
          </cell>
          <cell r="G29">
            <v>52</v>
          </cell>
          <cell r="H29">
            <v>15.48</v>
          </cell>
          <cell r="I29" t="str">
            <v>N</v>
          </cell>
          <cell r="J29">
            <v>51.480000000000004</v>
          </cell>
          <cell r="K29">
            <v>13.399999999999999</v>
          </cell>
        </row>
        <row r="30">
          <cell r="B30">
            <v>25.695833333333336</v>
          </cell>
          <cell r="C30">
            <v>33</v>
          </cell>
          <cell r="D30">
            <v>21.6</v>
          </cell>
          <cell r="E30">
            <v>73.208333333333329</v>
          </cell>
          <cell r="F30">
            <v>92</v>
          </cell>
          <cell r="G30">
            <v>40</v>
          </cell>
          <cell r="H30">
            <v>19.8</v>
          </cell>
          <cell r="I30" t="str">
            <v>N</v>
          </cell>
          <cell r="J30">
            <v>30.6</v>
          </cell>
          <cell r="K30">
            <v>0</v>
          </cell>
        </row>
        <row r="31">
          <cell r="B31">
            <v>27.912500000000005</v>
          </cell>
          <cell r="C31">
            <v>34.299999999999997</v>
          </cell>
          <cell r="D31">
            <v>23.8</v>
          </cell>
          <cell r="E31">
            <v>63</v>
          </cell>
          <cell r="F31">
            <v>80</v>
          </cell>
          <cell r="G31">
            <v>32</v>
          </cell>
          <cell r="H31">
            <v>20.16</v>
          </cell>
          <cell r="I31" t="str">
            <v>N</v>
          </cell>
          <cell r="J31">
            <v>33.840000000000003</v>
          </cell>
          <cell r="K31">
            <v>0</v>
          </cell>
        </row>
        <row r="32">
          <cell r="B32">
            <v>26.991666666666664</v>
          </cell>
          <cell r="C32">
            <v>33.5</v>
          </cell>
          <cell r="D32">
            <v>22.4</v>
          </cell>
          <cell r="E32">
            <v>66.375</v>
          </cell>
          <cell r="F32">
            <v>83</v>
          </cell>
          <cell r="G32">
            <v>38</v>
          </cell>
          <cell r="H32">
            <v>16.920000000000002</v>
          </cell>
          <cell r="I32" t="str">
            <v>N</v>
          </cell>
          <cell r="J32">
            <v>37.080000000000005</v>
          </cell>
          <cell r="K32">
            <v>0</v>
          </cell>
        </row>
        <row r="33">
          <cell r="B33">
            <v>24.558333333333334</v>
          </cell>
          <cell r="C33">
            <v>31.2</v>
          </cell>
          <cell r="D33">
            <v>21.3</v>
          </cell>
          <cell r="E33">
            <v>79.791666666666671</v>
          </cell>
          <cell r="F33">
            <v>95</v>
          </cell>
          <cell r="G33">
            <v>57</v>
          </cell>
          <cell r="H33">
            <v>16.2</v>
          </cell>
          <cell r="I33" t="str">
            <v>N</v>
          </cell>
          <cell r="J33">
            <v>43.92</v>
          </cell>
          <cell r="K33">
            <v>22</v>
          </cell>
        </row>
        <row r="34">
          <cell r="B34">
            <v>23.070833333333336</v>
          </cell>
          <cell r="C34">
            <v>29.4</v>
          </cell>
          <cell r="D34">
            <v>20.399999999999999</v>
          </cell>
          <cell r="E34">
            <v>83.458333333333329</v>
          </cell>
          <cell r="F34">
            <v>95</v>
          </cell>
          <cell r="G34">
            <v>64</v>
          </cell>
          <cell r="H34">
            <v>18.720000000000002</v>
          </cell>
          <cell r="I34" t="str">
            <v>N</v>
          </cell>
          <cell r="J34">
            <v>44.64</v>
          </cell>
          <cell r="K34">
            <v>1</v>
          </cell>
        </row>
        <row r="35">
          <cell r="B35">
            <v>23.004166666666666</v>
          </cell>
          <cell r="C35">
            <v>26.4</v>
          </cell>
          <cell r="D35">
            <v>20.9</v>
          </cell>
          <cell r="E35">
            <v>87.333333333333329</v>
          </cell>
          <cell r="F35">
            <v>95</v>
          </cell>
          <cell r="G35">
            <v>71</v>
          </cell>
          <cell r="H35">
            <v>14.76</v>
          </cell>
          <cell r="I35" t="str">
            <v>N</v>
          </cell>
          <cell r="J35">
            <v>38.519999999999996</v>
          </cell>
          <cell r="K35">
            <v>33.6</v>
          </cell>
        </row>
        <row r="36">
          <cell r="I36" t="str">
            <v>N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26.337500000000002</v>
          </cell>
          <cell r="C5">
            <v>34.200000000000003</v>
          </cell>
          <cell r="D5">
            <v>20.9</v>
          </cell>
          <cell r="E5">
            <v>66.166666666666671</v>
          </cell>
          <cell r="F5">
            <v>93</v>
          </cell>
          <cell r="G5">
            <v>34</v>
          </cell>
          <cell r="H5">
            <v>11.879999999999999</v>
          </cell>
          <cell r="I5" t="str">
            <v>O</v>
          </cell>
          <cell r="J5">
            <v>26.64</v>
          </cell>
          <cell r="K5">
            <v>4.4000000000000004</v>
          </cell>
        </row>
        <row r="6">
          <cell r="B6">
            <v>26.149999999999995</v>
          </cell>
          <cell r="C6">
            <v>33.6</v>
          </cell>
          <cell r="D6">
            <v>20</v>
          </cell>
          <cell r="E6">
            <v>65.583333333333329</v>
          </cell>
          <cell r="F6">
            <v>92</v>
          </cell>
          <cell r="G6">
            <v>31</v>
          </cell>
          <cell r="H6">
            <v>11.16</v>
          </cell>
          <cell r="I6" t="str">
            <v>SO</v>
          </cell>
          <cell r="J6">
            <v>29.52</v>
          </cell>
          <cell r="K6">
            <v>3.8</v>
          </cell>
        </row>
        <row r="7">
          <cell r="B7">
            <v>26.395833333333332</v>
          </cell>
          <cell r="C7">
            <v>33.6</v>
          </cell>
          <cell r="D7">
            <v>18.100000000000001</v>
          </cell>
          <cell r="E7">
            <v>56</v>
          </cell>
          <cell r="F7">
            <v>84</v>
          </cell>
          <cell r="G7">
            <v>29</v>
          </cell>
          <cell r="H7">
            <v>11.879999999999999</v>
          </cell>
          <cell r="I7" t="str">
            <v>SE</v>
          </cell>
          <cell r="J7">
            <v>24.48</v>
          </cell>
          <cell r="K7">
            <v>0</v>
          </cell>
        </row>
        <row r="8">
          <cell r="B8">
            <v>27.129166666666666</v>
          </cell>
          <cell r="C8">
            <v>35.6</v>
          </cell>
          <cell r="D8">
            <v>17.899999999999999</v>
          </cell>
          <cell r="E8">
            <v>48</v>
          </cell>
          <cell r="F8">
            <v>83</v>
          </cell>
          <cell r="G8">
            <v>22</v>
          </cell>
          <cell r="H8">
            <v>12.24</v>
          </cell>
          <cell r="I8" t="str">
            <v>SE</v>
          </cell>
          <cell r="J8">
            <v>29.52</v>
          </cell>
          <cell r="K8">
            <v>0</v>
          </cell>
        </row>
        <row r="9">
          <cell r="B9">
            <v>27.129166666666663</v>
          </cell>
          <cell r="C9">
            <v>34.9</v>
          </cell>
          <cell r="D9">
            <v>21.9</v>
          </cell>
          <cell r="E9">
            <v>59.208333333333336</v>
          </cell>
          <cell r="F9">
            <v>81</v>
          </cell>
          <cell r="G9">
            <v>30</v>
          </cell>
          <cell r="H9">
            <v>16.920000000000002</v>
          </cell>
          <cell r="I9" t="str">
            <v>N</v>
          </cell>
          <cell r="J9">
            <v>63.360000000000007</v>
          </cell>
          <cell r="K9">
            <v>10.199999999999999</v>
          </cell>
        </row>
        <row r="10">
          <cell r="B10">
            <v>25.333333333333332</v>
          </cell>
          <cell r="C10">
            <v>32.299999999999997</v>
          </cell>
          <cell r="D10">
            <v>20.7</v>
          </cell>
          <cell r="E10">
            <v>75.583333333333329</v>
          </cell>
          <cell r="F10">
            <v>95</v>
          </cell>
          <cell r="G10">
            <v>43</v>
          </cell>
          <cell r="H10">
            <v>10.44</v>
          </cell>
          <cell r="I10" t="str">
            <v>O</v>
          </cell>
          <cell r="J10">
            <v>61.2</v>
          </cell>
          <cell r="K10">
            <v>26.8</v>
          </cell>
        </row>
        <row r="11">
          <cell r="B11">
            <v>23.966666666666665</v>
          </cell>
          <cell r="C11">
            <v>30</v>
          </cell>
          <cell r="D11">
            <v>21.4</v>
          </cell>
          <cell r="E11">
            <v>82.666666666666671</v>
          </cell>
          <cell r="F11">
            <v>94</v>
          </cell>
          <cell r="G11">
            <v>55</v>
          </cell>
          <cell r="H11">
            <v>11.520000000000001</v>
          </cell>
          <cell r="I11" t="str">
            <v>L</v>
          </cell>
          <cell r="J11">
            <v>25.56</v>
          </cell>
          <cell r="K11">
            <v>7.6000000000000005</v>
          </cell>
        </row>
        <row r="12">
          <cell r="B12">
            <v>24.420833333333334</v>
          </cell>
          <cell r="C12">
            <v>31.8</v>
          </cell>
          <cell r="D12">
            <v>21.9</v>
          </cell>
          <cell r="E12">
            <v>82.708333333333329</v>
          </cell>
          <cell r="F12">
            <v>94</v>
          </cell>
          <cell r="G12">
            <v>46</v>
          </cell>
          <cell r="H12">
            <v>11.520000000000001</v>
          </cell>
          <cell r="I12" t="str">
            <v>L</v>
          </cell>
          <cell r="J12">
            <v>35.64</v>
          </cell>
          <cell r="K12">
            <v>17.399999999999999</v>
          </cell>
        </row>
        <row r="13">
          <cell r="B13">
            <v>23.920833333333334</v>
          </cell>
          <cell r="C13">
            <v>30.6</v>
          </cell>
          <cell r="D13">
            <v>21.5</v>
          </cell>
          <cell r="E13">
            <v>84.583333333333329</v>
          </cell>
          <cell r="F13">
            <v>95</v>
          </cell>
          <cell r="G13">
            <v>51</v>
          </cell>
          <cell r="H13">
            <v>24.840000000000003</v>
          </cell>
          <cell r="I13" t="str">
            <v>NO</v>
          </cell>
          <cell r="J13">
            <v>49.680000000000007</v>
          </cell>
          <cell r="K13">
            <v>17.8</v>
          </cell>
        </row>
        <row r="14">
          <cell r="B14">
            <v>23.866666666666664</v>
          </cell>
          <cell r="C14">
            <v>28.8</v>
          </cell>
          <cell r="D14">
            <v>21.8</v>
          </cell>
          <cell r="E14">
            <v>83.958333333333329</v>
          </cell>
          <cell r="F14">
            <v>94</v>
          </cell>
          <cell r="G14">
            <v>63</v>
          </cell>
          <cell r="H14">
            <v>11.879999999999999</v>
          </cell>
          <cell r="I14" t="str">
            <v>O</v>
          </cell>
          <cell r="J14">
            <v>30.96</v>
          </cell>
          <cell r="K14">
            <v>7.4</v>
          </cell>
        </row>
        <row r="15">
          <cell r="B15">
            <v>25.195833333333336</v>
          </cell>
          <cell r="C15">
            <v>32</v>
          </cell>
          <cell r="D15">
            <v>20.7</v>
          </cell>
          <cell r="E15">
            <v>75.666666666666671</v>
          </cell>
          <cell r="F15">
            <v>95</v>
          </cell>
          <cell r="G15">
            <v>43</v>
          </cell>
          <cell r="H15">
            <v>9.3600000000000012</v>
          </cell>
          <cell r="I15" t="str">
            <v>L</v>
          </cell>
          <cell r="J15">
            <v>24.840000000000003</v>
          </cell>
          <cell r="K15">
            <v>0</v>
          </cell>
        </row>
        <row r="16">
          <cell r="B16">
            <v>26.654166666666669</v>
          </cell>
          <cell r="C16">
            <v>34</v>
          </cell>
          <cell r="D16">
            <v>19.8</v>
          </cell>
          <cell r="E16">
            <v>61.875</v>
          </cell>
          <cell r="F16">
            <v>91</v>
          </cell>
          <cell r="G16">
            <v>28</v>
          </cell>
          <cell r="H16">
            <v>11.879999999999999</v>
          </cell>
          <cell r="I16" t="str">
            <v>L</v>
          </cell>
          <cell r="J16">
            <v>19.079999999999998</v>
          </cell>
          <cell r="K16">
            <v>0</v>
          </cell>
        </row>
        <row r="17">
          <cell r="B17">
            <v>26.508333333333336</v>
          </cell>
          <cell r="C17">
            <v>34.6</v>
          </cell>
          <cell r="D17">
            <v>18.3</v>
          </cell>
          <cell r="E17">
            <v>57.416666666666664</v>
          </cell>
          <cell r="F17">
            <v>85</v>
          </cell>
          <cell r="G17">
            <v>26</v>
          </cell>
          <cell r="H17">
            <v>10.8</v>
          </cell>
          <cell r="I17" t="str">
            <v>O</v>
          </cell>
          <cell r="J17">
            <v>22.32</v>
          </cell>
          <cell r="K17">
            <v>0</v>
          </cell>
        </row>
        <row r="18">
          <cell r="B18">
            <v>26.304166666666664</v>
          </cell>
          <cell r="C18">
            <v>32.299999999999997</v>
          </cell>
          <cell r="D18">
            <v>21.4</v>
          </cell>
          <cell r="E18">
            <v>67.916666666666671</v>
          </cell>
          <cell r="F18">
            <v>93</v>
          </cell>
          <cell r="G18">
            <v>39</v>
          </cell>
          <cell r="H18">
            <v>11.879999999999999</v>
          </cell>
          <cell r="I18" t="str">
            <v>O</v>
          </cell>
          <cell r="J18">
            <v>44.28</v>
          </cell>
          <cell r="K18">
            <v>10</v>
          </cell>
        </row>
        <row r="19">
          <cell r="B19">
            <v>24.945833333333326</v>
          </cell>
          <cell r="C19">
            <v>30.9</v>
          </cell>
          <cell r="D19">
            <v>21.5</v>
          </cell>
          <cell r="E19">
            <v>69</v>
          </cell>
          <cell r="F19">
            <v>94</v>
          </cell>
          <cell r="G19">
            <v>33</v>
          </cell>
          <cell r="H19">
            <v>11.16</v>
          </cell>
          <cell r="I19" t="str">
            <v>SO</v>
          </cell>
          <cell r="J19">
            <v>26.28</v>
          </cell>
          <cell r="K19">
            <v>0.8</v>
          </cell>
        </row>
        <row r="20">
          <cell r="B20">
            <v>24.595833333333331</v>
          </cell>
          <cell r="C20">
            <v>33</v>
          </cell>
          <cell r="D20">
            <v>16.2</v>
          </cell>
          <cell r="E20">
            <v>59</v>
          </cell>
          <cell r="F20">
            <v>89</v>
          </cell>
          <cell r="G20">
            <v>24</v>
          </cell>
          <cell r="H20">
            <v>11.520000000000001</v>
          </cell>
          <cell r="I20" t="str">
            <v>O</v>
          </cell>
          <cell r="J20">
            <v>30.240000000000002</v>
          </cell>
          <cell r="K20">
            <v>0</v>
          </cell>
        </row>
        <row r="21">
          <cell r="B21">
            <v>25.579166666666669</v>
          </cell>
          <cell r="C21">
            <v>34.1</v>
          </cell>
          <cell r="D21">
            <v>17.2</v>
          </cell>
          <cell r="E21">
            <v>56.833333333333336</v>
          </cell>
          <cell r="F21">
            <v>87</v>
          </cell>
          <cell r="G21">
            <v>27</v>
          </cell>
          <cell r="H21">
            <v>12.24</v>
          </cell>
          <cell r="I21" t="str">
            <v>O</v>
          </cell>
          <cell r="J21">
            <v>27.720000000000002</v>
          </cell>
          <cell r="K21">
            <v>0</v>
          </cell>
        </row>
        <row r="22">
          <cell r="B22">
            <v>26.608333333333331</v>
          </cell>
          <cell r="C22">
            <v>33.799999999999997</v>
          </cell>
          <cell r="D22">
            <v>20.399999999999999</v>
          </cell>
          <cell r="E22">
            <v>63.375</v>
          </cell>
          <cell r="F22">
            <v>91</v>
          </cell>
          <cell r="G22">
            <v>30</v>
          </cell>
          <cell r="H22">
            <v>10.44</v>
          </cell>
          <cell r="I22" t="str">
            <v>SO</v>
          </cell>
          <cell r="J22">
            <v>24.840000000000003</v>
          </cell>
          <cell r="K22">
            <v>0</v>
          </cell>
        </row>
        <row r="23">
          <cell r="B23">
            <v>26.983333333333334</v>
          </cell>
          <cell r="C23">
            <v>35.200000000000003</v>
          </cell>
          <cell r="D23">
            <v>22</v>
          </cell>
          <cell r="E23">
            <v>63.125</v>
          </cell>
          <cell r="F23">
            <v>84</v>
          </cell>
          <cell r="G23">
            <v>28</v>
          </cell>
          <cell r="H23">
            <v>12.24</v>
          </cell>
          <cell r="I23" t="str">
            <v>O</v>
          </cell>
          <cell r="J23">
            <v>36.36</v>
          </cell>
          <cell r="K23">
            <v>0.6</v>
          </cell>
        </row>
        <row r="24">
          <cell r="B24">
            <v>25.966666666666669</v>
          </cell>
          <cell r="C24">
            <v>33.9</v>
          </cell>
          <cell r="D24">
            <v>20.3</v>
          </cell>
          <cell r="E24">
            <v>70.5</v>
          </cell>
          <cell r="F24">
            <v>91</v>
          </cell>
          <cell r="G24">
            <v>36</v>
          </cell>
          <cell r="H24">
            <v>9</v>
          </cell>
          <cell r="I24" t="str">
            <v>SO</v>
          </cell>
          <cell r="J24">
            <v>38.159999999999997</v>
          </cell>
          <cell r="K24">
            <v>0</v>
          </cell>
        </row>
        <row r="25">
          <cell r="B25">
            <v>25.966666666666669</v>
          </cell>
          <cell r="C25">
            <v>33.9</v>
          </cell>
          <cell r="D25">
            <v>20.3</v>
          </cell>
          <cell r="E25">
            <v>70.5</v>
          </cell>
          <cell r="F25">
            <v>91</v>
          </cell>
          <cell r="G25">
            <v>36</v>
          </cell>
          <cell r="H25">
            <v>9</v>
          </cell>
          <cell r="I25" t="str">
            <v>SO</v>
          </cell>
          <cell r="J25">
            <v>38.159999999999997</v>
          </cell>
          <cell r="K25">
            <v>0</v>
          </cell>
        </row>
        <row r="26">
          <cell r="B26">
            <v>25.391666666666666</v>
          </cell>
          <cell r="C26">
            <v>32</v>
          </cell>
          <cell r="D26">
            <v>20.6</v>
          </cell>
          <cell r="E26">
            <v>70.041666666666671</v>
          </cell>
          <cell r="F26">
            <v>91</v>
          </cell>
          <cell r="G26">
            <v>38</v>
          </cell>
          <cell r="H26">
            <v>12.96</v>
          </cell>
          <cell r="I26" t="str">
            <v>NE</v>
          </cell>
          <cell r="J26">
            <v>32.76</v>
          </cell>
          <cell r="K26">
            <v>0.4</v>
          </cell>
        </row>
        <row r="27">
          <cell r="B27">
            <v>26.529166666666669</v>
          </cell>
          <cell r="C27">
            <v>34.299999999999997</v>
          </cell>
          <cell r="D27">
            <v>20.399999999999999</v>
          </cell>
          <cell r="E27">
            <v>66.875</v>
          </cell>
          <cell r="F27">
            <v>92</v>
          </cell>
          <cell r="G27">
            <v>36</v>
          </cell>
          <cell r="H27">
            <v>12.96</v>
          </cell>
          <cell r="I27" t="str">
            <v>NO</v>
          </cell>
          <cell r="J27">
            <v>30.96</v>
          </cell>
          <cell r="K27">
            <v>0</v>
          </cell>
        </row>
        <row r="28">
          <cell r="B28">
            <v>26.095833333333331</v>
          </cell>
          <cell r="C28">
            <v>34.1</v>
          </cell>
          <cell r="D28">
            <v>19.8</v>
          </cell>
          <cell r="E28">
            <v>63.833333333333336</v>
          </cell>
          <cell r="F28">
            <v>88</v>
          </cell>
          <cell r="G28">
            <v>31</v>
          </cell>
          <cell r="H28">
            <v>16.2</v>
          </cell>
          <cell r="I28" t="str">
            <v>NO</v>
          </cell>
          <cell r="J28">
            <v>39.96</v>
          </cell>
          <cell r="K28">
            <v>0</v>
          </cell>
        </row>
        <row r="29">
          <cell r="B29">
            <v>27.037499999999994</v>
          </cell>
          <cell r="C29">
            <v>33.700000000000003</v>
          </cell>
          <cell r="D29">
            <v>21.3</v>
          </cell>
          <cell r="E29">
            <v>64.708333333333329</v>
          </cell>
          <cell r="F29">
            <v>91</v>
          </cell>
          <cell r="G29">
            <v>39</v>
          </cell>
          <cell r="H29">
            <v>15.120000000000001</v>
          </cell>
          <cell r="I29" t="str">
            <v>O</v>
          </cell>
          <cell r="J29">
            <v>34.92</v>
          </cell>
          <cell r="K29">
            <v>0</v>
          </cell>
        </row>
        <row r="30">
          <cell r="B30">
            <v>26.775000000000002</v>
          </cell>
          <cell r="C30">
            <v>32.700000000000003</v>
          </cell>
          <cell r="D30">
            <v>22.4</v>
          </cell>
          <cell r="E30">
            <v>68.416666666666671</v>
          </cell>
          <cell r="F30">
            <v>89</v>
          </cell>
          <cell r="G30">
            <v>43</v>
          </cell>
          <cell r="H30">
            <v>11.879999999999999</v>
          </cell>
          <cell r="I30" t="str">
            <v>L</v>
          </cell>
          <cell r="J30">
            <v>29.880000000000003</v>
          </cell>
          <cell r="K30">
            <v>0</v>
          </cell>
        </row>
        <row r="31">
          <cell r="B31">
            <v>26.241666666666664</v>
          </cell>
          <cell r="C31">
            <v>30.8</v>
          </cell>
          <cell r="D31">
            <v>22.8</v>
          </cell>
          <cell r="E31">
            <v>73.583333333333329</v>
          </cell>
          <cell r="F31">
            <v>88</v>
          </cell>
          <cell r="G31">
            <v>50</v>
          </cell>
          <cell r="H31">
            <v>9</v>
          </cell>
          <cell r="I31" t="str">
            <v>NE</v>
          </cell>
          <cell r="J31">
            <v>28.44</v>
          </cell>
          <cell r="K31">
            <v>0</v>
          </cell>
        </row>
        <row r="32">
          <cell r="B32">
            <v>27.291666666666671</v>
          </cell>
          <cell r="C32">
            <v>36.299999999999997</v>
          </cell>
          <cell r="D32">
            <v>21.9</v>
          </cell>
          <cell r="E32">
            <v>68.25</v>
          </cell>
          <cell r="F32">
            <v>91</v>
          </cell>
          <cell r="G32">
            <v>29</v>
          </cell>
          <cell r="H32">
            <v>16.559999999999999</v>
          </cell>
          <cell r="I32" t="str">
            <v>O</v>
          </cell>
          <cell r="J32">
            <v>45</v>
          </cell>
          <cell r="K32">
            <v>0</v>
          </cell>
        </row>
        <row r="33">
          <cell r="B33">
            <v>25.3</v>
          </cell>
          <cell r="C33">
            <v>31.6</v>
          </cell>
          <cell r="D33">
            <v>19.899999999999999</v>
          </cell>
          <cell r="E33">
            <v>76.625</v>
          </cell>
          <cell r="F33">
            <v>88</v>
          </cell>
          <cell r="G33">
            <v>55</v>
          </cell>
          <cell r="H33">
            <v>15.120000000000001</v>
          </cell>
          <cell r="I33" t="str">
            <v>O</v>
          </cell>
          <cell r="J33">
            <v>55.440000000000005</v>
          </cell>
          <cell r="K33">
            <v>13.399999999999999</v>
          </cell>
        </row>
        <row r="34">
          <cell r="B34">
            <v>24.666666666666668</v>
          </cell>
          <cell r="C34">
            <v>33</v>
          </cell>
          <cell r="D34">
            <v>21.5</v>
          </cell>
          <cell r="E34">
            <v>80.083333333333329</v>
          </cell>
          <cell r="F34">
            <v>94</v>
          </cell>
          <cell r="G34">
            <v>43</v>
          </cell>
          <cell r="H34">
            <v>19.8</v>
          </cell>
          <cell r="I34" t="str">
            <v>O</v>
          </cell>
          <cell r="J34">
            <v>41.04</v>
          </cell>
          <cell r="K34">
            <v>25.4</v>
          </cell>
        </row>
        <row r="35">
          <cell r="B35">
            <v>23.879166666666666</v>
          </cell>
          <cell r="C35">
            <v>30.4</v>
          </cell>
          <cell r="D35">
            <v>21.5</v>
          </cell>
          <cell r="E35">
            <v>85.041666666666671</v>
          </cell>
          <cell r="F35">
            <v>95</v>
          </cell>
          <cell r="G35">
            <v>56</v>
          </cell>
          <cell r="H35">
            <v>17.64</v>
          </cell>
          <cell r="I35" t="str">
            <v>NO</v>
          </cell>
          <cell r="J35">
            <v>41.76</v>
          </cell>
          <cell r="K35">
            <v>35.4</v>
          </cell>
        </row>
        <row r="36">
          <cell r="I36" t="str">
            <v>O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23.308333333333334</v>
          </cell>
          <cell r="C5">
            <v>30.3</v>
          </cell>
          <cell r="D5">
            <v>19</v>
          </cell>
          <cell r="E5">
            <v>70.791666666666671</v>
          </cell>
          <cell r="F5">
            <v>90</v>
          </cell>
          <cell r="G5">
            <v>43</v>
          </cell>
          <cell r="H5">
            <v>18.36</v>
          </cell>
          <cell r="I5" t="str">
            <v>N</v>
          </cell>
          <cell r="J5">
            <v>32.76</v>
          </cell>
          <cell r="K5">
            <v>0</v>
          </cell>
        </row>
        <row r="6">
          <cell r="B6">
            <v>24.183333333333337</v>
          </cell>
          <cell r="C6">
            <v>30.6</v>
          </cell>
          <cell r="D6">
            <v>18.899999999999999</v>
          </cell>
          <cell r="E6">
            <v>67.416666666666671</v>
          </cell>
          <cell r="F6">
            <v>90</v>
          </cell>
          <cell r="G6">
            <v>34</v>
          </cell>
          <cell r="H6">
            <v>16.2</v>
          </cell>
          <cell r="I6" t="str">
            <v>S</v>
          </cell>
          <cell r="J6">
            <v>33.480000000000004</v>
          </cell>
          <cell r="K6">
            <v>0</v>
          </cell>
        </row>
        <row r="7">
          <cell r="B7">
            <v>25.220833333333331</v>
          </cell>
          <cell r="C7">
            <v>31.4</v>
          </cell>
          <cell r="D7">
            <v>18.100000000000001</v>
          </cell>
          <cell r="E7">
            <v>53.25</v>
          </cell>
          <cell r="F7">
            <v>88</v>
          </cell>
          <cell r="G7">
            <v>26</v>
          </cell>
          <cell r="H7">
            <v>11.520000000000001</v>
          </cell>
          <cell r="I7" t="str">
            <v>SE</v>
          </cell>
          <cell r="J7">
            <v>28.8</v>
          </cell>
          <cell r="K7">
            <v>0</v>
          </cell>
        </row>
        <row r="8">
          <cell r="B8">
            <v>25.516666666666666</v>
          </cell>
          <cell r="C8">
            <v>31.7</v>
          </cell>
          <cell r="D8">
            <v>17.600000000000001</v>
          </cell>
          <cell r="E8">
            <v>49.666666666666664</v>
          </cell>
          <cell r="F8">
            <v>75</v>
          </cell>
          <cell r="G8">
            <v>32</v>
          </cell>
          <cell r="H8">
            <v>15.120000000000001</v>
          </cell>
          <cell r="I8" t="str">
            <v>L</v>
          </cell>
          <cell r="J8">
            <v>38.519999999999996</v>
          </cell>
          <cell r="K8">
            <v>0</v>
          </cell>
        </row>
        <row r="9">
          <cell r="B9">
            <v>25.604166666666668</v>
          </cell>
          <cell r="C9">
            <v>31.3</v>
          </cell>
          <cell r="D9">
            <v>20.5</v>
          </cell>
          <cell r="E9">
            <v>61.375</v>
          </cell>
          <cell r="F9">
            <v>89</v>
          </cell>
          <cell r="G9">
            <v>37</v>
          </cell>
          <cell r="H9">
            <v>16.2</v>
          </cell>
          <cell r="I9" t="str">
            <v>N</v>
          </cell>
          <cell r="J9">
            <v>34.56</v>
          </cell>
          <cell r="K9">
            <v>0</v>
          </cell>
        </row>
        <row r="10">
          <cell r="B10">
            <v>23.870833333333334</v>
          </cell>
          <cell r="C10">
            <v>30</v>
          </cell>
          <cell r="D10">
            <v>19.600000000000001</v>
          </cell>
          <cell r="E10">
            <v>74.208333333333329</v>
          </cell>
          <cell r="F10">
            <v>91</v>
          </cell>
          <cell r="G10">
            <v>45</v>
          </cell>
          <cell r="H10">
            <v>16.920000000000002</v>
          </cell>
          <cell r="I10" t="str">
            <v>NO</v>
          </cell>
          <cell r="J10">
            <v>34.92</v>
          </cell>
          <cell r="K10">
            <v>1.6</v>
          </cell>
        </row>
        <row r="11">
          <cell r="B11">
            <v>23.55</v>
          </cell>
          <cell r="C11">
            <v>29.9</v>
          </cell>
          <cell r="D11">
            <v>20</v>
          </cell>
          <cell r="E11">
            <v>76.166666666666671</v>
          </cell>
          <cell r="F11">
            <v>94</v>
          </cell>
          <cell r="G11">
            <v>37</v>
          </cell>
          <cell r="H11">
            <v>15.840000000000002</v>
          </cell>
          <cell r="I11" t="str">
            <v>SE</v>
          </cell>
          <cell r="J11">
            <v>38.880000000000003</v>
          </cell>
          <cell r="K11">
            <v>0.2</v>
          </cell>
        </row>
        <row r="12">
          <cell r="B12">
            <v>23.358333333333338</v>
          </cell>
          <cell r="C12">
            <v>29.1</v>
          </cell>
          <cell r="D12">
            <v>20.5</v>
          </cell>
          <cell r="E12">
            <v>79.5</v>
          </cell>
          <cell r="F12">
            <v>93</v>
          </cell>
          <cell r="G12">
            <v>53</v>
          </cell>
          <cell r="H12">
            <v>19.079999999999998</v>
          </cell>
          <cell r="I12" t="str">
            <v>N</v>
          </cell>
          <cell r="J12">
            <v>46.440000000000005</v>
          </cell>
          <cell r="K12">
            <v>0.6</v>
          </cell>
        </row>
        <row r="13">
          <cell r="B13">
            <v>22.345833333333335</v>
          </cell>
          <cell r="C13">
            <v>29.3</v>
          </cell>
          <cell r="D13">
            <v>19.7</v>
          </cell>
          <cell r="E13">
            <v>83.916666666666671</v>
          </cell>
          <cell r="F13">
            <v>94</v>
          </cell>
          <cell r="G13">
            <v>53</v>
          </cell>
          <cell r="H13">
            <v>24.840000000000003</v>
          </cell>
          <cell r="I13" t="str">
            <v>NO</v>
          </cell>
          <cell r="J13">
            <v>45.72</v>
          </cell>
          <cell r="K13">
            <v>17.2</v>
          </cell>
        </row>
        <row r="14">
          <cell r="B14">
            <v>22.366666666666671</v>
          </cell>
          <cell r="C14">
            <v>26.4</v>
          </cell>
          <cell r="D14">
            <v>19.8</v>
          </cell>
          <cell r="E14">
            <v>85.291666666666671</v>
          </cell>
          <cell r="F14">
            <v>94</v>
          </cell>
          <cell r="G14">
            <v>67</v>
          </cell>
          <cell r="H14">
            <v>19.8</v>
          </cell>
          <cell r="I14" t="str">
            <v>NO</v>
          </cell>
          <cell r="J14">
            <v>35.64</v>
          </cell>
          <cell r="K14">
            <v>1.6</v>
          </cell>
        </row>
        <row r="15">
          <cell r="B15">
            <v>24.245833333333326</v>
          </cell>
          <cell r="C15">
            <v>30.7</v>
          </cell>
          <cell r="D15">
            <v>18.899999999999999</v>
          </cell>
          <cell r="E15">
            <v>74.958333333333329</v>
          </cell>
          <cell r="F15">
            <v>96</v>
          </cell>
          <cell r="G15">
            <v>39</v>
          </cell>
          <cell r="H15">
            <v>8.2799999999999994</v>
          </cell>
          <cell r="I15" t="str">
            <v>SO</v>
          </cell>
          <cell r="J15">
            <v>21.96</v>
          </cell>
          <cell r="K15">
            <v>8.6</v>
          </cell>
        </row>
        <row r="16">
          <cell r="B16">
            <v>24.258333333333336</v>
          </cell>
          <cell r="C16">
            <v>30.1</v>
          </cell>
          <cell r="D16">
            <v>19.5</v>
          </cell>
          <cell r="E16">
            <v>70.375</v>
          </cell>
          <cell r="F16">
            <v>89</v>
          </cell>
          <cell r="G16">
            <v>43</v>
          </cell>
          <cell r="H16">
            <v>16.920000000000002</v>
          </cell>
          <cell r="I16" t="str">
            <v>L</v>
          </cell>
          <cell r="J16">
            <v>26.64</v>
          </cell>
          <cell r="K16">
            <v>0</v>
          </cell>
        </row>
        <row r="17">
          <cell r="B17">
            <v>23.704166666666666</v>
          </cell>
          <cell r="C17">
            <v>29.5</v>
          </cell>
          <cell r="D17">
            <v>19.600000000000001</v>
          </cell>
          <cell r="E17">
            <v>72.541666666666671</v>
          </cell>
          <cell r="F17">
            <v>91</v>
          </cell>
          <cell r="G17">
            <v>45</v>
          </cell>
          <cell r="H17">
            <v>15.48</v>
          </cell>
          <cell r="I17" t="str">
            <v>N</v>
          </cell>
          <cell r="J17">
            <v>28.8</v>
          </cell>
          <cell r="K17">
            <v>0</v>
          </cell>
        </row>
        <row r="18">
          <cell r="B18">
            <v>22.716666666666669</v>
          </cell>
          <cell r="C18">
            <v>27.6</v>
          </cell>
          <cell r="D18">
            <v>19.8</v>
          </cell>
          <cell r="E18">
            <v>81.25</v>
          </cell>
          <cell r="F18">
            <v>93</v>
          </cell>
          <cell r="G18">
            <v>58</v>
          </cell>
          <cell r="H18">
            <v>11.879999999999999</v>
          </cell>
          <cell r="I18" t="str">
            <v>NO</v>
          </cell>
          <cell r="J18">
            <v>23.400000000000002</v>
          </cell>
          <cell r="K18">
            <v>5.2</v>
          </cell>
        </row>
        <row r="19">
          <cell r="B19">
            <v>22.645833333333332</v>
          </cell>
          <cell r="C19">
            <v>28</v>
          </cell>
          <cell r="D19">
            <v>18.8</v>
          </cell>
          <cell r="E19">
            <v>73.125</v>
          </cell>
          <cell r="F19">
            <v>96</v>
          </cell>
          <cell r="G19">
            <v>38</v>
          </cell>
          <cell r="H19">
            <v>8.64</v>
          </cell>
          <cell r="I19" t="str">
            <v>O</v>
          </cell>
          <cell r="J19">
            <v>28.8</v>
          </cell>
          <cell r="K19">
            <v>0</v>
          </cell>
        </row>
        <row r="20">
          <cell r="B20">
            <v>23.191666666666666</v>
          </cell>
          <cell r="C20">
            <v>29.5</v>
          </cell>
          <cell r="D20">
            <v>17.399999999999999</v>
          </cell>
          <cell r="E20">
            <v>54.791666666666664</v>
          </cell>
          <cell r="F20">
            <v>79</v>
          </cell>
          <cell r="G20">
            <v>30</v>
          </cell>
          <cell r="H20">
            <v>8.64</v>
          </cell>
          <cell r="I20" t="str">
            <v>O</v>
          </cell>
          <cell r="J20">
            <v>25.2</v>
          </cell>
          <cell r="K20">
            <v>0</v>
          </cell>
        </row>
        <row r="21">
          <cell r="B21">
            <v>24.212500000000002</v>
          </cell>
          <cell r="C21">
            <v>30.4</v>
          </cell>
          <cell r="D21">
            <v>17.100000000000001</v>
          </cell>
          <cell r="E21">
            <v>51.833333333333336</v>
          </cell>
          <cell r="F21">
            <v>75</v>
          </cell>
          <cell r="G21">
            <v>27</v>
          </cell>
          <cell r="H21">
            <v>10.08</v>
          </cell>
          <cell r="I21" t="str">
            <v>O</v>
          </cell>
          <cell r="J21">
            <v>26.64</v>
          </cell>
          <cell r="K21">
            <v>0</v>
          </cell>
        </row>
        <row r="22">
          <cell r="B22">
            <v>24.458333333333329</v>
          </cell>
          <cell r="C22">
            <v>30.7</v>
          </cell>
          <cell r="D22">
            <v>16.8</v>
          </cell>
          <cell r="E22">
            <v>55.5</v>
          </cell>
          <cell r="F22">
            <v>89</v>
          </cell>
          <cell r="G22">
            <v>31</v>
          </cell>
          <cell r="H22">
            <v>7.5600000000000005</v>
          </cell>
          <cell r="I22" t="str">
            <v>O</v>
          </cell>
          <cell r="J22">
            <v>21.96</v>
          </cell>
          <cell r="K22">
            <v>0</v>
          </cell>
        </row>
        <row r="23">
          <cell r="B23">
            <v>25.570833333333329</v>
          </cell>
          <cell r="C23">
            <v>31.4</v>
          </cell>
          <cell r="D23">
            <v>19.3</v>
          </cell>
          <cell r="E23">
            <v>53.708333333333336</v>
          </cell>
          <cell r="F23">
            <v>87</v>
          </cell>
          <cell r="G23">
            <v>31</v>
          </cell>
          <cell r="H23">
            <v>11.520000000000001</v>
          </cell>
          <cell r="I23" t="str">
            <v>N</v>
          </cell>
          <cell r="J23">
            <v>21.96</v>
          </cell>
          <cell r="K23">
            <v>0</v>
          </cell>
        </row>
        <row r="24">
          <cell r="B24">
            <v>24.137499999999999</v>
          </cell>
          <cell r="C24">
            <v>31</v>
          </cell>
          <cell r="D24">
            <v>19.5</v>
          </cell>
          <cell r="E24">
            <v>68.708333333333329</v>
          </cell>
          <cell r="F24">
            <v>93</v>
          </cell>
          <cell r="G24">
            <v>31</v>
          </cell>
          <cell r="H24">
            <v>17.64</v>
          </cell>
          <cell r="I24" t="str">
            <v>N</v>
          </cell>
          <cell r="J24">
            <v>39.24</v>
          </cell>
          <cell r="K24">
            <v>0</v>
          </cell>
        </row>
        <row r="25">
          <cell r="B25">
            <v>22.737499999999997</v>
          </cell>
          <cell r="C25">
            <v>30.4</v>
          </cell>
          <cell r="D25">
            <v>20.3</v>
          </cell>
          <cell r="E25">
            <v>74.75</v>
          </cell>
          <cell r="F25">
            <v>89</v>
          </cell>
          <cell r="G25">
            <v>46</v>
          </cell>
          <cell r="H25">
            <v>13.68</v>
          </cell>
          <cell r="I25" t="str">
            <v>O</v>
          </cell>
          <cell r="J25">
            <v>36</v>
          </cell>
          <cell r="K25">
            <v>11.2</v>
          </cell>
        </row>
        <row r="26">
          <cell r="B26">
            <v>22.625000000000004</v>
          </cell>
          <cell r="C26">
            <v>27.9</v>
          </cell>
          <cell r="D26">
            <v>19.2</v>
          </cell>
          <cell r="E26">
            <v>79</v>
          </cell>
          <cell r="F26">
            <v>93</v>
          </cell>
          <cell r="G26">
            <v>56</v>
          </cell>
          <cell r="H26">
            <v>14.04</v>
          </cell>
          <cell r="I26" t="str">
            <v>N</v>
          </cell>
          <cell r="J26">
            <v>32.04</v>
          </cell>
          <cell r="K26">
            <v>0.2</v>
          </cell>
        </row>
        <row r="27">
          <cell r="B27">
            <v>22.787499999999994</v>
          </cell>
          <cell r="C27">
            <v>30.3</v>
          </cell>
          <cell r="D27">
            <v>18.8</v>
          </cell>
          <cell r="E27">
            <v>77.375</v>
          </cell>
          <cell r="F27">
            <v>92</v>
          </cell>
          <cell r="G27">
            <v>46</v>
          </cell>
          <cell r="H27">
            <v>18</v>
          </cell>
          <cell r="I27" t="str">
            <v>N</v>
          </cell>
          <cell r="J27">
            <v>41.76</v>
          </cell>
          <cell r="K27">
            <v>0</v>
          </cell>
        </row>
        <row r="28">
          <cell r="B28">
            <v>22.416666666666668</v>
          </cell>
          <cell r="C28">
            <v>28</v>
          </cell>
          <cell r="D28">
            <v>17.899999999999999</v>
          </cell>
          <cell r="E28">
            <v>75.75</v>
          </cell>
          <cell r="F28">
            <v>89</v>
          </cell>
          <cell r="G28">
            <v>53</v>
          </cell>
          <cell r="H28">
            <v>23.040000000000003</v>
          </cell>
          <cell r="I28" t="str">
            <v>N</v>
          </cell>
          <cell r="J28">
            <v>39.24</v>
          </cell>
          <cell r="K28">
            <v>6.4</v>
          </cell>
        </row>
        <row r="29">
          <cell r="B29">
            <v>23.641666666666662</v>
          </cell>
          <cell r="C29">
            <v>29.1</v>
          </cell>
          <cell r="D29">
            <v>19.7</v>
          </cell>
          <cell r="E29">
            <v>73.458333333333329</v>
          </cell>
          <cell r="F29">
            <v>88</v>
          </cell>
          <cell r="G29">
            <v>48</v>
          </cell>
          <cell r="H29">
            <v>13.68</v>
          </cell>
          <cell r="I29" t="str">
            <v>NO</v>
          </cell>
          <cell r="J29">
            <v>29.52</v>
          </cell>
          <cell r="K29">
            <v>0</v>
          </cell>
        </row>
        <row r="30">
          <cell r="B30">
            <v>23.499999999999996</v>
          </cell>
          <cell r="C30">
            <v>30.9</v>
          </cell>
          <cell r="D30">
            <v>19.5</v>
          </cell>
          <cell r="E30">
            <v>79.25</v>
          </cell>
          <cell r="F30">
            <v>96</v>
          </cell>
          <cell r="G30">
            <v>41</v>
          </cell>
          <cell r="H30">
            <v>12.96</v>
          </cell>
          <cell r="I30" t="str">
            <v>SE</v>
          </cell>
          <cell r="J30">
            <v>31.680000000000003</v>
          </cell>
          <cell r="K30">
            <v>6.8000000000000007</v>
          </cell>
        </row>
        <row r="31">
          <cell r="B31">
            <v>23.63333333333334</v>
          </cell>
          <cell r="C31">
            <v>29.6</v>
          </cell>
          <cell r="D31">
            <v>20.100000000000001</v>
          </cell>
          <cell r="E31">
            <v>80.708333333333329</v>
          </cell>
          <cell r="F31">
            <v>95</v>
          </cell>
          <cell r="G31">
            <v>47</v>
          </cell>
          <cell r="H31">
            <v>24.12</v>
          </cell>
          <cell r="I31" t="str">
            <v>O</v>
          </cell>
          <cell r="J31">
            <v>39.24</v>
          </cell>
          <cell r="K31">
            <v>1.4</v>
          </cell>
        </row>
        <row r="32">
          <cell r="B32">
            <v>24.137499999999992</v>
          </cell>
          <cell r="C32">
            <v>30.2</v>
          </cell>
          <cell r="D32">
            <v>20.8</v>
          </cell>
          <cell r="E32">
            <v>79.333333333333329</v>
          </cell>
          <cell r="F32">
            <v>93</v>
          </cell>
          <cell r="G32">
            <v>52</v>
          </cell>
          <cell r="H32">
            <v>19.079999999999998</v>
          </cell>
          <cell r="I32" t="str">
            <v>O</v>
          </cell>
          <cell r="J32">
            <v>34.56</v>
          </cell>
          <cell r="K32">
            <v>0</v>
          </cell>
        </row>
        <row r="33">
          <cell r="B33">
            <v>23.591666666666669</v>
          </cell>
          <cell r="C33">
            <v>30.4</v>
          </cell>
          <cell r="D33">
            <v>19.100000000000001</v>
          </cell>
          <cell r="E33">
            <v>79.583333333333329</v>
          </cell>
          <cell r="F33">
            <v>93</v>
          </cell>
          <cell r="G33">
            <v>54</v>
          </cell>
          <cell r="H33">
            <v>22.68</v>
          </cell>
          <cell r="I33" t="str">
            <v>NO</v>
          </cell>
          <cell r="J33">
            <v>54</v>
          </cell>
          <cell r="K33">
            <v>15.199999999999998</v>
          </cell>
        </row>
        <row r="34">
          <cell r="B34">
            <v>21.679166666666664</v>
          </cell>
          <cell r="C34">
            <v>27.5</v>
          </cell>
          <cell r="D34">
            <v>19.600000000000001</v>
          </cell>
          <cell r="E34">
            <v>87.291666666666671</v>
          </cell>
          <cell r="F34">
            <v>95</v>
          </cell>
          <cell r="G34">
            <v>56</v>
          </cell>
          <cell r="H34">
            <v>23.040000000000003</v>
          </cell>
          <cell r="I34" t="str">
            <v>NO</v>
          </cell>
          <cell r="J34">
            <v>43.2</v>
          </cell>
          <cell r="K34">
            <v>36.799999999999997</v>
          </cell>
        </row>
        <row r="35">
          <cell r="B35">
            <v>21.574999999999999</v>
          </cell>
          <cell r="C35">
            <v>27.1</v>
          </cell>
          <cell r="D35">
            <v>19.3</v>
          </cell>
          <cell r="E35">
            <v>87.75</v>
          </cell>
          <cell r="F35">
            <v>95</v>
          </cell>
          <cell r="G35">
            <v>65</v>
          </cell>
          <cell r="H35">
            <v>23.759999999999998</v>
          </cell>
          <cell r="I35" t="str">
            <v>NO</v>
          </cell>
          <cell r="J35">
            <v>47.88</v>
          </cell>
          <cell r="K35">
            <v>5.2</v>
          </cell>
        </row>
        <row r="36">
          <cell r="I36" t="str">
            <v>N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29.074999999999999</v>
          </cell>
          <cell r="C5">
            <v>33.200000000000003</v>
          </cell>
          <cell r="D5">
            <v>22.4</v>
          </cell>
          <cell r="E5">
            <v>63.041666666666664</v>
          </cell>
          <cell r="F5">
            <v>90</v>
          </cell>
          <cell r="G5">
            <v>46</v>
          </cell>
          <cell r="H5">
            <v>18.36</v>
          </cell>
          <cell r="I5" t="str">
            <v>S</v>
          </cell>
          <cell r="J5">
            <v>47.16</v>
          </cell>
          <cell r="K5">
            <v>18.799999999999997</v>
          </cell>
        </row>
        <row r="6">
          <cell r="B6">
            <v>28.995833333333334</v>
          </cell>
          <cell r="C6">
            <v>35.299999999999997</v>
          </cell>
          <cell r="D6">
            <v>23.3</v>
          </cell>
          <cell r="E6">
            <v>58.5</v>
          </cell>
          <cell r="F6">
            <v>91</v>
          </cell>
          <cell r="G6">
            <v>32</v>
          </cell>
          <cell r="H6">
            <v>10.8</v>
          </cell>
          <cell r="I6" t="str">
            <v>L</v>
          </cell>
          <cell r="J6">
            <v>30.6</v>
          </cell>
          <cell r="K6">
            <v>0</v>
          </cell>
        </row>
        <row r="7">
          <cell r="B7">
            <v>31.041666666666671</v>
          </cell>
          <cell r="C7">
            <v>37.4</v>
          </cell>
          <cell r="D7">
            <v>26.3</v>
          </cell>
          <cell r="E7">
            <v>56</v>
          </cell>
          <cell r="F7">
            <v>77</v>
          </cell>
          <cell r="G7">
            <v>32</v>
          </cell>
          <cell r="H7">
            <v>11.520000000000001</v>
          </cell>
          <cell r="I7" t="str">
            <v>L</v>
          </cell>
          <cell r="J7">
            <v>28.44</v>
          </cell>
          <cell r="K7">
            <v>0</v>
          </cell>
        </row>
        <row r="8">
          <cell r="B8">
            <v>31.054166666666664</v>
          </cell>
          <cell r="C8">
            <v>37.299999999999997</v>
          </cell>
          <cell r="D8">
            <v>24.5</v>
          </cell>
          <cell r="E8">
            <v>54.75</v>
          </cell>
          <cell r="F8">
            <v>84</v>
          </cell>
          <cell r="G8">
            <v>32</v>
          </cell>
          <cell r="H8">
            <v>13.68</v>
          </cell>
          <cell r="I8" t="str">
            <v>SE</v>
          </cell>
          <cell r="J8">
            <v>26.64</v>
          </cell>
          <cell r="K8">
            <v>0</v>
          </cell>
        </row>
        <row r="9">
          <cell r="B9">
            <v>29.825000000000003</v>
          </cell>
          <cell r="C9">
            <v>37.1</v>
          </cell>
          <cell r="D9">
            <v>24</v>
          </cell>
          <cell r="E9">
            <v>60</v>
          </cell>
          <cell r="F9">
            <v>79</v>
          </cell>
          <cell r="G9">
            <v>35</v>
          </cell>
          <cell r="H9">
            <v>27.720000000000002</v>
          </cell>
          <cell r="I9" t="str">
            <v>L</v>
          </cell>
          <cell r="J9">
            <v>70.2</v>
          </cell>
          <cell r="K9">
            <v>0</v>
          </cell>
        </row>
        <row r="10">
          <cell r="B10">
            <v>25.862499999999997</v>
          </cell>
          <cell r="C10">
            <v>32.6</v>
          </cell>
          <cell r="D10">
            <v>21.7</v>
          </cell>
          <cell r="E10">
            <v>78.541666666666671</v>
          </cell>
          <cell r="F10">
            <v>94</v>
          </cell>
          <cell r="G10">
            <v>53</v>
          </cell>
          <cell r="H10">
            <v>24.48</v>
          </cell>
          <cell r="I10" t="str">
            <v>O</v>
          </cell>
          <cell r="J10">
            <v>65.88000000000001</v>
          </cell>
          <cell r="K10">
            <v>63</v>
          </cell>
        </row>
        <row r="11">
          <cell r="B11">
            <v>26.212499999999995</v>
          </cell>
          <cell r="C11">
            <v>32</v>
          </cell>
          <cell r="D11">
            <v>22.7</v>
          </cell>
          <cell r="E11">
            <v>80.166666666666671</v>
          </cell>
          <cell r="F11">
            <v>93</v>
          </cell>
          <cell r="G11">
            <v>55</v>
          </cell>
          <cell r="H11">
            <v>9.7200000000000006</v>
          </cell>
          <cell r="I11" t="str">
            <v>L</v>
          </cell>
          <cell r="J11">
            <v>23.400000000000002</v>
          </cell>
          <cell r="K11">
            <v>0</v>
          </cell>
        </row>
        <row r="12">
          <cell r="B12">
            <v>27.533333333333342</v>
          </cell>
          <cell r="C12">
            <v>33</v>
          </cell>
          <cell r="D12">
            <v>24.1</v>
          </cell>
          <cell r="E12">
            <v>74.458333333333329</v>
          </cell>
          <cell r="F12">
            <v>89</v>
          </cell>
          <cell r="G12">
            <v>54</v>
          </cell>
          <cell r="H12">
            <v>14.04</v>
          </cell>
          <cell r="I12" t="str">
            <v>O</v>
          </cell>
          <cell r="J12">
            <v>40.680000000000007</v>
          </cell>
          <cell r="K12">
            <v>0</v>
          </cell>
        </row>
        <row r="13">
          <cell r="B13">
            <v>26.662499999999998</v>
          </cell>
          <cell r="C13">
            <v>32.299999999999997</v>
          </cell>
          <cell r="D13">
            <v>22.7</v>
          </cell>
          <cell r="E13">
            <v>74.875</v>
          </cell>
          <cell r="F13">
            <v>92</v>
          </cell>
          <cell r="G13">
            <v>47</v>
          </cell>
          <cell r="H13">
            <v>9.7200000000000006</v>
          </cell>
          <cell r="I13" t="str">
            <v>O</v>
          </cell>
          <cell r="J13">
            <v>22.68</v>
          </cell>
          <cell r="K13">
            <v>0</v>
          </cell>
        </row>
        <row r="14">
          <cell r="B14">
            <v>28.862499999999997</v>
          </cell>
          <cell r="C14">
            <v>35.700000000000003</v>
          </cell>
          <cell r="D14">
            <v>24.3</v>
          </cell>
          <cell r="E14">
            <v>70.5</v>
          </cell>
          <cell r="F14">
            <v>90</v>
          </cell>
          <cell r="G14">
            <v>36</v>
          </cell>
          <cell r="H14">
            <v>9.3600000000000012</v>
          </cell>
          <cell r="I14" t="str">
            <v>O</v>
          </cell>
          <cell r="J14">
            <v>24.840000000000003</v>
          </cell>
          <cell r="K14">
            <v>0.2</v>
          </cell>
        </row>
        <row r="15">
          <cell r="B15">
            <v>29.8</v>
          </cell>
          <cell r="C15">
            <v>36.1</v>
          </cell>
          <cell r="D15">
            <v>25.5</v>
          </cell>
          <cell r="E15">
            <v>65.25</v>
          </cell>
          <cell r="F15">
            <v>82</v>
          </cell>
          <cell r="G15">
            <v>38</v>
          </cell>
          <cell r="H15">
            <v>12.24</v>
          </cell>
          <cell r="I15" t="str">
            <v>O</v>
          </cell>
          <cell r="J15">
            <v>27.720000000000002</v>
          </cell>
          <cell r="K15">
            <v>0.2</v>
          </cell>
        </row>
        <row r="16">
          <cell r="B16">
            <v>29.070833333333336</v>
          </cell>
          <cell r="C16">
            <v>35.200000000000003</v>
          </cell>
          <cell r="D16">
            <v>25.3</v>
          </cell>
          <cell r="E16">
            <v>70</v>
          </cell>
          <cell r="F16">
            <v>84</v>
          </cell>
          <cell r="G16">
            <v>46</v>
          </cell>
          <cell r="H16">
            <v>11.879999999999999</v>
          </cell>
          <cell r="I16" t="str">
            <v>SE</v>
          </cell>
          <cell r="J16">
            <v>41.04</v>
          </cell>
          <cell r="K16">
            <v>4</v>
          </cell>
        </row>
        <row r="17">
          <cell r="B17">
            <v>28.000000000000004</v>
          </cell>
          <cell r="C17">
            <v>34.5</v>
          </cell>
          <cell r="D17">
            <v>24.3</v>
          </cell>
          <cell r="E17">
            <v>68.875</v>
          </cell>
          <cell r="F17">
            <v>88</v>
          </cell>
          <cell r="G17">
            <v>44</v>
          </cell>
          <cell r="H17">
            <v>11.879999999999999</v>
          </cell>
          <cell r="I17" t="str">
            <v>NO</v>
          </cell>
          <cell r="J17">
            <v>35.28</v>
          </cell>
          <cell r="K17">
            <v>0</v>
          </cell>
        </row>
        <row r="18">
          <cell r="B18">
            <v>27.091666666666665</v>
          </cell>
          <cell r="C18">
            <v>32.9</v>
          </cell>
          <cell r="D18">
            <v>23.1</v>
          </cell>
          <cell r="E18">
            <v>64.125</v>
          </cell>
          <cell r="F18">
            <v>92</v>
          </cell>
          <cell r="G18">
            <v>30</v>
          </cell>
          <cell r="H18">
            <v>14.4</v>
          </cell>
          <cell r="I18" t="str">
            <v>O</v>
          </cell>
          <cell r="J18">
            <v>35.28</v>
          </cell>
          <cell r="K18">
            <v>1.2</v>
          </cell>
        </row>
        <row r="19">
          <cell r="B19">
            <v>27.766666666666666</v>
          </cell>
          <cell r="C19">
            <v>34.799999999999997</v>
          </cell>
          <cell r="D19">
            <v>18.399999999999999</v>
          </cell>
          <cell r="E19">
            <v>40.958333333333336</v>
          </cell>
          <cell r="F19">
            <v>84</v>
          </cell>
          <cell r="G19">
            <v>18</v>
          </cell>
          <cell r="H19">
            <v>9.7200000000000006</v>
          </cell>
          <cell r="I19" t="str">
            <v>S</v>
          </cell>
          <cell r="J19">
            <v>26.28</v>
          </cell>
          <cell r="K19">
            <v>0</v>
          </cell>
        </row>
        <row r="20">
          <cell r="B20">
            <v>29.216666666666658</v>
          </cell>
          <cell r="C20">
            <v>35.799999999999997</v>
          </cell>
          <cell r="D20">
            <v>20.7</v>
          </cell>
          <cell r="E20">
            <v>37.375</v>
          </cell>
          <cell r="F20">
            <v>81</v>
          </cell>
          <cell r="G20">
            <v>15</v>
          </cell>
          <cell r="H20">
            <v>15.840000000000002</v>
          </cell>
          <cell r="I20" t="str">
            <v>SO</v>
          </cell>
          <cell r="J20">
            <v>30.96</v>
          </cell>
          <cell r="K20">
            <v>0</v>
          </cell>
        </row>
        <row r="21">
          <cell r="B21">
            <v>29.354166666666671</v>
          </cell>
          <cell r="C21">
            <v>37.299999999999997</v>
          </cell>
          <cell r="D21">
            <v>21.2</v>
          </cell>
          <cell r="E21">
            <v>43.958333333333336</v>
          </cell>
          <cell r="F21">
            <v>82</v>
          </cell>
          <cell r="G21">
            <v>19</v>
          </cell>
          <cell r="H21">
            <v>15.48</v>
          </cell>
          <cell r="I21" t="str">
            <v>O</v>
          </cell>
          <cell r="J21">
            <v>34.200000000000003</v>
          </cell>
          <cell r="K21">
            <v>0</v>
          </cell>
        </row>
        <row r="22">
          <cell r="B22">
            <v>30.108333333333334</v>
          </cell>
          <cell r="C22">
            <v>36.799999999999997</v>
          </cell>
          <cell r="D22">
            <v>21.1</v>
          </cell>
          <cell r="E22">
            <v>42.583333333333336</v>
          </cell>
          <cell r="F22">
            <v>78</v>
          </cell>
          <cell r="G22">
            <v>24</v>
          </cell>
          <cell r="H22">
            <v>17.64</v>
          </cell>
          <cell r="I22" t="str">
            <v>NE</v>
          </cell>
          <cell r="J22">
            <v>33.119999999999997</v>
          </cell>
          <cell r="K22">
            <v>0</v>
          </cell>
        </row>
        <row r="23">
          <cell r="B23">
            <v>31.412499999999998</v>
          </cell>
          <cell r="C23">
            <v>38.200000000000003</v>
          </cell>
          <cell r="D23">
            <v>26.1</v>
          </cell>
          <cell r="E23">
            <v>43.708333333333336</v>
          </cell>
          <cell r="F23">
            <v>77</v>
          </cell>
          <cell r="G23">
            <v>19</v>
          </cell>
          <cell r="H23">
            <v>11.520000000000001</v>
          </cell>
          <cell r="I23" t="str">
            <v>NE</v>
          </cell>
          <cell r="J23">
            <v>25.92</v>
          </cell>
          <cell r="K23">
            <v>0</v>
          </cell>
        </row>
        <row r="24">
          <cell r="B24">
            <v>31.137500000000003</v>
          </cell>
          <cell r="C24">
            <v>38</v>
          </cell>
          <cell r="D24">
            <v>26.6</v>
          </cell>
          <cell r="E24">
            <v>52.916666666666664</v>
          </cell>
          <cell r="F24">
            <v>78</v>
          </cell>
          <cell r="G24">
            <v>29</v>
          </cell>
          <cell r="H24">
            <v>11.879999999999999</v>
          </cell>
          <cell r="I24" t="str">
            <v>NO</v>
          </cell>
          <cell r="J24">
            <v>25.56</v>
          </cell>
          <cell r="K24">
            <v>0</v>
          </cell>
        </row>
        <row r="25">
          <cell r="B25">
            <v>30.604166666666668</v>
          </cell>
          <cell r="C25">
            <v>37.5</v>
          </cell>
          <cell r="D25">
            <v>27.1</v>
          </cell>
          <cell r="E25">
            <v>56.333333333333336</v>
          </cell>
          <cell r="F25">
            <v>69</v>
          </cell>
          <cell r="G25">
            <v>35</v>
          </cell>
          <cell r="H25">
            <v>21.6</v>
          </cell>
          <cell r="I25" t="str">
            <v>NO</v>
          </cell>
          <cell r="J25">
            <v>49.680000000000007</v>
          </cell>
          <cell r="K25">
            <v>0</v>
          </cell>
        </row>
        <row r="26">
          <cell r="B26">
            <v>29.366666666666671</v>
          </cell>
          <cell r="C26">
            <v>37.4</v>
          </cell>
          <cell r="D26">
            <v>24.1</v>
          </cell>
          <cell r="E26">
            <v>64.541666666666671</v>
          </cell>
          <cell r="F26">
            <v>87</v>
          </cell>
          <cell r="G26">
            <v>36</v>
          </cell>
          <cell r="H26">
            <v>12.96</v>
          </cell>
          <cell r="I26" t="str">
            <v>L</v>
          </cell>
          <cell r="J26">
            <v>32.76</v>
          </cell>
          <cell r="K26">
            <v>0</v>
          </cell>
        </row>
        <row r="27">
          <cell r="B27">
            <v>30.733333333333338</v>
          </cell>
          <cell r="C27">
            <v>38.799999999999997</v>
          </cell>
          <cell r="D27">
            <v>25.8</v>
          </cell>
          <cell r="E27">
            <v>60.541666666666664</v>
          </cell>
          <cell r="F27">
            <v>83</v>
          </cell>
          <cell r="G27">
            <v>29</v>
          </cell>
          <cell r="H27">
            <v>15.48</v>
          </cell>
          <cell r="I27" t="str">
            <v>L</v>
          </cell>
          <cell r="J27">
            <v>60.839999999999996</v>
          </cell>
          <cell r="K27">
            <v>0</v>
          </cell>
        </row>
        <row r="28">
          <cell r="B28">
            <v>27.604166666666671</v>
          </cell>
          <cell r="C28">
            <v>35.6</v>
          </cell>
          <cell r="D28">
            <v>23.7</v>
          </cell>
          <cell r="E28">
            <v>71.333333333333329</v>
          </cell>
          <cell r="F28">
            <v>88</v>
          </cell>
          <cell r="G28">
            <v>44</v>
          </cell>
          <cell r="H28">
            <v>30.240000000000002</v>
          </cell>
          <cell r="I28" t="str">
            <v>L</v>
          </cell>
          <cell r="J28">
            <v>60.480000000000004</v>
          </cell>
          <cell r="K28">
            <v>2</v>
          </cell>
        </row>
        <row r="29">
          <cell r="B29">
            <v>24.654166666666665</v>
          </cell>
          <cell r="C29">
            <v>30</v>
          </cell>
          <cell r="D29">
            <v>20.399999999999999</v>
          </cell>
          <cell r="E29">
            <v>74.291666666666671</v>
          </cell>
          <cell r="F29">
            <v>91</v>
          </cell>
          <cell r="G29">
            <v>54</v>
          </cell>
          <cell r="H29">
            <v>26.28</v>
          </cell>
          <cell r="I29" t="str">
            <v>SO</v>
          </cell>
          <cell r="J29">
            <v>56.16</v>
          </cell>
          <cell r="K29">
            <v>0</v>
          </cell>
        </row>
        <row r="30">
          <cell r="B30">
            <v>28.5625</v>
          </cell>
          <cell r="C30">
            <v>35.700000000000003</v>
          </cell>
          <cell r="D30">
            <v>22.6</v>
          </cell>
          <cell r="E30">
            <v>61.291666666666664</v>
          </cell>
          <cell r="F30">
            <v>86</v>
          </cell>
          <cell r="G30">
            <v>36</v>
          </cell>
          <cell r="H30">
            <v>12.96</v>
          </cell>
          <cell r="I30" t="str">
            <v>SE</v>
          </cell>
          <cell r="J30">
            <v>31.319999999999997</v>
          </cell>
          <cell r="K30">
            <v>0</v>
          </cell>
        </row>
        <row r="31">
          <cell r="B31">
            <v>30.391666666666669</v>
          </cell>
          <cell r="C31">
            <v>37.299999999999997</v>
          </cell>
          <cell r="D31">
            <v>25.5</v>
          </cell>
          <cell r="E31">
            <v>61.25</v>
          </cell>
          <cell r="F31">
            <v>83</v>
          </cell>
          <cell r="G31">
            <v>34</v>
          </cell>
          <cell r="H31">
            <v>10.44</v>
          </cell>
          <cell r="I31" t="str">
            <v>NE</v>
          </cell>
          <cell r="J31">
            <v>25.92</v>
          </cell>
          <cell r="K31">
            <v>0</v>
          </cell>
        </row>
        <row r="32">
          <cell r="B32">
            <v>30.454166666666666</v>
          </cell>
          <cell r="C32">
            <v>39</v>
          </cell>
          <cell r="D32">
            <v>23.4</v>
          </cell>
          <cell r="E32">
            <v>61.833333333333336</v>
          </cell>
          <cell r="F32">
            <v>90</v>
          </cell>
          <cell r="G32">
            <v>31</v>
          </cell>
          <cell r="H32">
            <v>23.759999999999998</v>
          </cell>
          <cell r="I32" t="str">
            <v>O</v>
          </cell>
          <cell r="J32">
            <v>61.560000000000009</v>
          </cell>
          <cell r="K32">
            <v>19</v>
          </cell>
        </row>
        <row r="33">
          <cell r="B33">
            <v>28.425000000000001</v>
          </cell>
          <cell r="C33">
            <v>31.4</v>
          </cell>
          <cell r="D33">
            <v>25.6</v>
          </cell>
          <cell r="E33">
            <v>71.666666666666671</v>
          </cell>
          <cell r="F33">
            <v>86</v>
          </cell>
          <cell r="G33">
            <v>56</v>
          </cell>
          <cell r="H33">
            <v>15.48</v>
          </cell>
          <cell r="I33" t="str">
            <v>SO</v>
          </cell>
          <cell r="J33">
            <v>30.6</v>
          </cell>
          <cell r="K33">
            <v>0</v>
          </cell>
        </row>
        <row r="34">
          <cell r="B34">
            <v>25.75</v>
          </cell>
          <cell r="C34">
            <v>29.3</v>
          </cell>
          <cell r="D34">
            <v>23.9</v>
          </cell>
          <cell r="E34">
            <v>83.708333333333329</v>
          </cell>
          <cell r="F34">
            <v>92</v>
          </cell>
          <cell r="G34">
            <v>69</v>
          </cell>
          <cell r="H34">
            <v>9.7200000000000006</v>
          </cell>
          <cell r="I34" t="str">
            <v>L</v>
          </cell>
          <cell r="J34">
            <v>22.32</v>
          </cell>
          <cell r="K34">
            <v>11.599999999999998</v>
          </cell>
        </row>
        <row r="35">
          <cell r="B35">
            <v>24.741666666666674</v>
          </cell>
          <cell r="C35">
            <v>27.2</v>
          </cell>
          <cell r="D35">
            <v>23.4</v>
          </cell>
          <cell r="E35">
            <v>87.416666666666671</v>
          </cell>
          <cell r="F35">
            <v>91</v>
          </cell>
          <cell r="G35">
            <v>76</v>
          </cell>
          <cell r="H35">
            <v>14.76</v>
          </cell>
          <cell r="I35" t="str">
            <v>O</v>
          </cell>
          <cell r="J35">
            <v>37.800000000000004</v>
          </cell>
          <cell r="K35">
            <v>11.999999999999996</v>
          </cell>
        </row>
        <row r="36">
          <cell r="I36" t="str">
            <v>O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26.334782608695654</v>
          </cell>
          <cell r="C5">
            <v>31.7</v>
          </cell>
          <cell r="D5">
            <v>21.2</v>
          </cell>
          <cell r="E5">
            <v>69.666666666666671</v>
          </cell>
          <cell r="F5">
            <v>100</v>
          </cell>
          <cell r="G5">
            <v>55</v>
          </cell>
          <cell r="H5">
            <v>12.6</v>
          </cell>
          <cell r="I5" t="str">
            <v>NO</v>
          </cell>
          <cell r="J5">
            <v>32.76</v>
          </cell>
          <cell r="K5">
            <v>1.5999999999999999</v>
          </cell>
        </row>
        <row r="6">
          <cell r="B6">
            <v>26.554166666666671</v>
          </cell>
          <cell r="C6">
            <v>34.5</v>
          </cell>
          <cell r="D6">
            <v>22.1</v>
          </cell>
          <cell r="E6">
            <v>68.588235294117652</v>
          </cell>
          <cell r="F6">
            <v>100</v>
          </cell>
          <cell r="G6">
            <v>51</v>
          </cell>
          <cell r="H6">
            <v>4.6800000000000006</v>
          </cell>
          <cell r="I6" t="str">
            <v>NO</v>
          </cell>
          <cell r="J6">
            <v>21.6</v>
          </cell>
          <cell r="K6">
            <v>0.60000000000000009</v>
          </cell>
        </row>
        <row r="7">
          <cell r="B7">
            <v>27.25</v>
          </cell>
          <cell r="C7">
            <v>37.200000000000003</v>
          </cell>
          <cell r="D7">
            <v>19.7</v>
          </cell>
          <cell r="E7">
            <v>56.764705882352942</v>
          </cell>
          <cell r="F7">
            <v>100</v>
          </cell>
          <cell r="G7">
            <v>31</v>
          </cell>
          <cell r="H7">
            <v>0.36000000000000004</v>
          </cell>
          <cell r="I7" t="str">
            <v>SE</v>
          </cell>
          <cell r="J7">
            <v>30.6</v>
          </cell>
          <cell r="K7">
            <v>0.2</v>
          </cell>
        </row>
        <row r="8">
          <cell r="B8">
            <v>27.466666666666665</v>
          </cell>
          <cell r="C8">
            <v>36.9</v>
          </cell>
          <cell r="D8">
            <v>19.3</v>
          </cell>
          <cell r="E8">
            <v>62.916666666666664</v>
          </cell>
          <cell r="F8">
            <v>79</v>
          </cell>
          <cell r="G8">
            <v>44</v>
          </cell>
          <cell r="H8">
            <v>7.9200000000000008</v>
          </cell>
          <cell r="I8" t="str">
            <v>SE</v>
          </cell>
          <cell r="J8">
            <v>27.720000000000002</v>
          </cell>
          <cell r="K8">
            <v>0</v>
          </cell>
        </row>
        <row r="9">
          <cell r="B9">
            <v>28.599999999999998</v>
          </cell>
          <cell r="C9">
            <v>35.700000000000003</v>
          </cell>
          <cell r="D9">
            <v>22.7</v>
          </cell>
          <cell r="E9">
            <v>63.75</v>
          </cell>
          <cell r="F9">
            <v>80</v>
          </cell>
          <cell r="G9">
            <v>46</v>
          </cell>
          <cell r="H9">
            <v>19.440000000000001</v>
          </cell>
          <cell r="I9" t="str">
            <v>N</v>
          </cell>
          <cell r="J9">
            <v>51.480000000000004</v>
          </cell>
          <cell r="K9">
            <v>0</v>
          </cell>
        </row>
        <row r="10">
          <cell r="B10">
            <v>26.474999999999998</v>
          </cell>
          <cell r="C10">
            <v>34</v>
          </cell>
          <cell r="D10">
            <v>21.5</v>
          </cell>
          <cell r="E10">
            <v>71.541666666666671</v>
          </cell>
          <cell r="F10">
            <v>97</v>
          </cell>
          <cell r="G10">
            <v>57</v>
          </cell>
          <cell r="H10">
            <v>1.8</v>
          </cell>
          <cell r="I10" t="str">
            <v>S</v>
          </cell>
          <cell r="J10">
            <v>21.96</v>
          </cell>
          <cell r="K10">
            <v>0.4</v>
          </cell>
        </row>
        <row r="11">
          <cell r="B11">
            <v>25.966666666666669</v>
          </cell>
          <cell r="C11">
            <v>33.6</v>
          </cell>
          <cell r="D11">
            <v>20.6</v>
          </cell>
          <cell r="E11">
            <v>65.833333333333329</v>
          </cell>
          <cell r="F11">
            <v>100</v>
          </cell>
          <cell r="G11">
            <v>51</v>
          </cell>
          <cell r="H11">
            <v>10.08</v>
          </cell>
          <cell r="I11" t="str">
            <v>L</v>
          </cell>
          <cell r="J11">
            <v>30.96</v>
          </cell>
          <cell r="K11">
            <v>15.999999999999995</v>
          </cell>
        </row>
        <row r="12">
          <cell r="B12">
            <v>24.979166666666661</v>
          </cell>
          <cell r="C12">
            <v>31.6</v>
          </cell>
          <cell r="D12">
            <v>22.4</v>
          </cell>
          <cell r="E12">
            <v>81.666666666666671</v>
          </cell>
          <cell r="F12">
            <v>100</v>
          </cell>
          <cell r="G12">
            <v>68</v>
          </cell>
          <cell r="H12">
            <v>11.16</v>
          </cell>
          <cell r="I12" t="str">
            <v>O</v>
          </cell>
          <cell r="J12">
            <v>45.36</v>
          </cell>
          <cell r="K12">
            <v>6.4</v>
          </cell>
        </row>
        <row r="13">
          <cell r="B13">
            <v>25.504166666666666</v>
          </cell>
          <cell r="C13">
            <v>31.5</v>
          </cell>
          <cell r="D13">
            <v>22.1</v>
          </cell>
          <cell r="E13">
            <v>70.63636363636364</v>
          </cell>
          <cell r="F13">
            <v>100</v>
          </cell>
          <cell r="G13">
            <v>61</v>
          </cell>
          <cell r="H13">
            <v>14.04</v>
          </cell>
          <cell r="I13" t="str">
            <v>O</v>
          </cell>
          <cell r="J13">
            <v>27</v>
          </cell>
          <cell r="K13">
            <v>0.60000000000000009</v>
          </cell>
        </row>
        <row r="14">
          <cell r="B14">
            <v>25.049999999999997</v>
          </cell>
          <cell r="C14">
            <v>32.200000000000003</v>
          </cell>
          <cell r="D14">
            <v>21.5</v>
          </cell>
          <cell r="E14">
            <v>78.5</v>
          </cell>
          <cell r="F14">
            <v>100</v>
          </cell>
          <cell r="G14">
            <v>62</v>
          </cell>
          <cell r="H14">
            <v>5.04</v>
          </cell>
          <cell r="I14" t="str">
            <v>NO</v>
          </cell>
          <cell r="J14">
            <v>23.759999999999998</v>
          </cell>
          <cell r="K14">
            <v>2.1999999999999997</v>
          </cell>
        </row>
        <row r="15">
          <cell r="B15">
            <v>26.645833333333332</v>
          </cell>
          <cell r="C15">
            <v>34.5</v>
          </cell>
          <cell r="D15">
            <v>21.5</v>
          </cell>
          <cell r="E15">
            <v>67.75</v>
          </cell>
          <cell r="F15">
            <v>88</v>
          </cell>
          <cell r="G15">
            <v>55</v>
          </cell>
          <cell r="H15">
            <v>0.36000000000000004</v>
          </cell>
          <cell r="I15" t="str">
            <v>SE</v>
          </cell>
          <cell r="J15">
            <v>37.080000000000005</v>
          </cell>
          <cell r="K15">
            <v>5.2</v>
          </cell>
        </row>
        <row r="16">
          <cell r="B16">
            <v>27.666666666666668</v>
          </cell>
          <cell r="C16">
            <v>35.4</v>
          </cell>
          <cell r="D16">
            <v>21.8</v>
          </cell>
          <cell r="E16">
            <v>67.5</v>
          </cell>
          <cell r="F16">
            <v>100</v>
          </cell>
          <cell r="G16">
            <v>53</v>
          </cell>
          <cell r="H16">
            <v>1.8</v>
          </cell>
          <cell r="I16" t="str">
            <v>NO</v>
          </cell>
          <cell r="J16">
            <v>19.8</v>
          </cell>
          <cell r="K16">
            <v>15</v>
          </cell>
        </row>
        <row r="17">
          <cell r="B17">
            <v>25.958333333333329</v>
          </cell>
          <cell r="C17">
            <v>32.200000000000003</v>
          </cell>
          <cell r="D17">
            <v>22.6</v>
          </cell>
          <cell r="E17">
            <v>74.89473684210526</v>
          </cell>
          <cell r="F17">
            <v>100</v>
          </cell>
          <cell r="G17">
            <v>62</v>
          </cell>
          <cell r="H17">
            <v>7.9200000000000008</v>
          </cell>
          <cell r="I17" t="str">
            <v>O</v>
          </cell>
          <cell r="J17">
            <v>33.119999999999997</v>
          </cell>
          <cell r="K17">
            <v>7.2000000000000011</v>
          </cell>
        </row>
        <row r="18">
          <cell r="B18">
            <v>26.420833333333334</v>
          </cell>
          <cell r="C18">
            <v>32.200000000000003</v>
          </cell>
          <cell r="D18">
            <v>21.6</v>
          </cell>
          <cell r="E18">
            <v>73.7</v>
          </cell>
          <cell r="F18">
            <v>100</v>
          </cell>
          <cell r="G18">
            <v>54</v>
          </cell>
          <cell r="H18">
            <v>1.8</v>
          </cell>
          <cell r="I18" t="str">
            <v>O</v>
          </cell>
          <cell r="J18">
            <v>16.559999999999999</v>
          </cell>
          <cell r="K18">
            <v>0.2</v>
          </cell>
        </row>
        <row r="19">
          <cell r="B19">
            <v>26.329166666666666</v>
          </cell>
          <cell r="C19">
            <v>32.700000000000003</v>
          </cell>
          <cell r="D19">
            <v>20.100000000000001</v>
          </cell>
          <cell r="E19">
            <v>55.5</v>
          </cell>
          <cell r="F19">
            <v>100</v>
          </cell>
          <cell r="G19">
            <v>30</v>
          </cell>
          <cell r="H19">
            <v>0.36000000000000004</v>
          </cell>
          <cell r="I19" t="str">
            <v>S</v>
          </cell>
          <cell r="J19">
            <v>24.840000000000003</v>
          </cell>
          <cell r="K19">
            <v>0</v>
          </cell>
        </row>
        <row r="20">
          <cell r="B20">
            <v>24.025000000000002</v>
          </cell>
          <cell r="C20">
            <v>33.9</v>
          </cell>
          <cell r="D20">
            <v>14.7</v>
          </cell>
          <cell r="E20">
            <v>60.541666666666664</v>
          </cell>
          <cell r="F20">
            <v>100</v>
          </cell>
          <cell r="G20">
            <v>36</v>
          </cell>
          <cell r="H20">
            <v>0.72000000000000008</v>
          </cell>
          <cell r="I20" t="str">
            <v>O</v>
          </cell>
          <cell r="J20">
            <v>16.920000000000002</v>
          </cell>
          <cell r="K20">
            <v>0</v>
          </cell>
        </row>
        <row r="21">
          <cell r="B21">
            <v>25.704166666666666</v>
          </cell>
          <cell r="C21">
            <v>34.799999999999997</v>
          </cell>
          <cell r="D21">
            <v>16.7</v>
          </cell>
          <cell r="E21">
            <v>60.666666666666664</v>
          </cell>
          <cell r="F21">
            <v>91</v>
          </cell>
          <cell r="G21">
            <v>36</v>
          </cell>
          <cell r="H21">
            <v>4.6800000000000006</v>
          </cell>
          <cell r="I21" t="str">
            <v>O</v>
          </cell>
          <cell r="J21">
            <v>20.52</v>
          </cell>
          <cell r="K21">
            <v>0</v>
          </cell>
        </row>
        <row r="22">
          <cell r="B22">
            <v>25.612499999999997</v>
          </cell>
          <cell r="C22">
            <v>34.1</v>
          </cell>
          <cell r="D22">
            <v>17.8</v>
          </cell>
          <cell r="E22">
            <v>61.583333333333336</v>
          </cell>
          <cell r="F22">
            <v>87</v>
          </cell>
          <cell r="G22">
            <v>38</v>
          </cell>
          <cell r="H22">
            <v>0</v>
          </cell>
          <cell r="I22" t="str">
            <v>S</v>
          </cell>
          <cell r="J22">
            <v>9.7200000000000006</v>
          </cell>
          <cell r="K22">
            <v>0</v>
          </cell>
        </row>
        <row r="23">
          <cell r="B23">
            <v>26.429166666666664</v>
          </cell>
          <cell r="C23">
            <v>35.799999999999997</v>
          </cell>
          <cell r="D23">
            <v>18</v>
          </cell>
          <cell r="E23">
            <v>64.333333333333329</v>
          </cell>
          <cell r="F23">
            <v>91</v>
          </cell>
          <cell r="G23">
            <v>35</v>
          </cell>
          <cell r="H23">
            <v>1.4400000000000002</v>
          </cell>
          <cell r="I23" t="str">
            <v>O</v>
          </cell>
          <cell r="J23">
            <v>16.2</v>
          </cell>
          <cell r="K23">
            <v>0</v>
          </cell>
        </row>
        <row r="24">
          <cell r="B24">
            <v>27.629166666666666</v>
          </cell>
          <cell r="C24">
            <v>36.1</v>
          </cell>
          <cell r="D24">
            <v>19.8</v>
          </cell>
          <cell r="E24">
            <v>64.625</v>
          </cell>
          <cell r="F24">
            <v>92</v>
          </cell>
          <cell r="G24">
            <v>39</v>
          </cell>
          <cell r="H24">
            <v>3.24</v>
          </cell>
          <cell r="I24" t="str">
            <v>O</v>
          </cell>
          <cell r="J24">
            <v>51.84</v>
          </cell>
          <cell r="K24">
            <v>0</v>
          </cell>
        </row>
        <row r="25">
          <cell r="B25">
            <v>26.787499999999994</v>
          </cell>
          <cell r="C25">
            <v>35.1</v>
          </cell>
          <cell r="D25">
            <v>21.1</v>
          </cell>
          <cell r="E25">
            <v>70.625</v>
          </cell>
          <cell r="F25">
            <v>88</v>
          </cell>
          <cell r="G25">
            <v>51</v>
          </cell>
          <cell r="H25">
            <v>17.28</v>
          </cell>
          <cell r="I25" t="str">
            <v>L</v>
          </cell>
          <cell r="J25">
            <v>59.4</v>
          </cell>
          <cell r="K25">
            <v>2.2000000000000002</v>
          </cell>
        </row>
        <row r="26">
          <cell r="B26">
            <v>26.045833333333331</v>
          </cell>
          <cell r="C26">
            <v>33.700000000000003</v>
          </cell>
          <cell r="D26">
            <v>20.8</v>
          </cell>
          <cell r="E26">
            <v>73.875</v>
          </cell>
          <cell r="F26">
            <v>100</v>
          </cell>
          <cell r="G26">
            <v>51</v>
          </cell>
          <cell r="H26">
            <v>20.16</v>
          </cell>
          <cell r="I26" t="str">
            <v>L</v>
          </cell>
          <cell r="J26">
            <v>48.24</v>
          </cell>
          <cell r="K26">
            <v>10.599999999999998</v>
          </cell>
        </row>
        <row r="27">
          <cell r="B27">
            <v>24.724999999999998</v>
          </cell>
          <cell r="C27">
            <v>32.4</v>
          </cell>
          <cell r="D27">
            <v>20</v>
          </cell>
          <cell r="E27">
            <v>77.071428571428569</v>
          </cell>
          <cell r="F27">
            <v>100</v>
          </cell>
          <cell r="G27">
            <v>60</v>
          </cell>
          <cell r="H27">
            <v>10.08</v>
          </cell>
          <cell r="I27" t="str">
            <v>NO</v>
          </cell>
          <cell r="J27">
            <v>30.6</v>
          </cell>
          <cell r="K27">
            <v>1.2</v>
          </cell>
        </row>
        <row r="28">
          <cell r="B28">
            <v>25.933333333333337</v>
          </cell>
          <cell r="C28">
            <v>33.299999999999997</v>
          </cell>
          <cell r="D28">
            <v>19.7</v>
          </cell>
          <cell r="E28">
            <v>68.1875</v>
          </cell>
          <cell r="F28">
            <v>100</v>
          </cell>
          <cell r="G28">
            <v>50</v>
          </cell>
          <cell r="H28">
            <v>16.2</v>
          </cell>
          <cell r="I28" t="str">
            <v>L</v>
          </cell>
          <cell r="J28">
            <v>32.04</v>
          </cell>
          <cell r="K28">
            <v>0.60000000000000009</v>
          </cell>
        </row>
        <row r="29">
          <cell r="B29">
            <v>27.170833333333324</v>
          </cell>
          <cell r="C29">
            <v>33.799999999999997</v>
          </cell>
          <cell r="D29">
            <v>21.4</v>
          </cell>
          <cell r="E29">
            <v>69.15789473684211</v>
          </cell>
          <cell r="F29">
            <v>100</v>
          </cell>
          <cell r="G29">
            <v>51</v>
          </cell>
          <cell r="H29">
            <v>5.4</v>
          </cell>
          <cell r="I29" t="str">
            <v>SO</v>
          </cell>
          <cell r="J29">
            <v>26.64</v>
          </cell>
          <cell r="K29">
            <v>0.60000000000000009</v>
          </cell>
        </row>
        <row r="30">
          <cell r="B30">
            <v>27.425000000000008</v>
          </cell>
          <cell r="C30">
            <v>34.799999999999997</v>
          </cell>
          <cell r="D30">
            <v>21.3</v>
          </cell>
          <cell r="E30">
            <v>68.238095238095241</v>
          </cell>
          <cell r="F30">
            <v>100</v>
          </cell>
          <cell r="G30">
            <v>49</v>
          </cell>
          <cell r="H30">
            <v>7.2</v>
          </cell>
          <cell r="I30" t="str">
            <v>SE</v>
          </cell>
          <cell r="J30">
            <v>25.2</v>
          </cell>
          <cell r="K30">
            <v>0.60000000000000009</v>
          </cell>
        </row>
        <row r="31">
          <cell r="B31">
            <v>26.450000000000006</v>
          </cell>
          <cell r="C31">
            <v>31.3</v>
          </cell>
          <cell r="D31">
            <v>23.1</v>
          </cell>
          <cell r="E31">
            <v>72.533333333333331</v>
          </cell>
          <cell r="F31">
            <v>100</v>
          </cell>
          <cell r="G31">
            <v>62</v>
          </cell>
          <cell r="H31">
            <v>17.28</v>
          </cell>
          <cell r="I31" t="str">
            <v>NO</v>
          </cell>
          <cell r="J31">
            <v>35.64</v>
          </cell>
          <cell r="K31">
            <v>0.60000000000000009</v>
          </cell>
        </row>
        <row r="32">
          <cell r="B32">
            <v>26.979166666666668</v>
          </cell>
          <cell r="C32">
            <v>33.6</v>
          </cell>
          <cell r="D32">
            <v>24.5</v>
          </cell>
          <cell r="E32">
            <v>77</v>
          </cell>
          <cell r="F32">
            <v>100</v>
          </cell>
          <cell r="G32">
            <v>61</v>
          </cell>
          <cell r="H32">
            <v>12.96</v>
          </cell>
          <cell r="I32" t="str">
            <v>NO</v>
          </cell>
          <cell r="J32">
            <v>33.840000000000003</v>
          </cell>
          <cell r="K32">
            <v>1</v>
          </cell>
        </row>
        <row r="33">
          <cell r="B33">
            <v>26.424999999999997</v>
          </cell>
          <cell r="C33">
            <v>33.700000000000003</v>
          </cell>
          <cell r="D33">
            <v>22.3</v>
          </cell>
          <cell r="E33">
            <v>71.2</v>
          </cell>
          <cell r="F33">
            <v>100</v>
          </cell>
          <cell r="G33">
            <v>56</v>
          </cell>
          <cell r="H33">
            <v>16.559999999999999</v>
          </cell>
          <cell r="I33" t="str">
            <v>O</v>
          </cell>
          <cell r="J33">
            <v>38.159999999999997</v>
          </cell>
          <cell r="K33">
            <v>1</v>
          </cell>
        </row>
        <row r="34">
          <cell r="B34">
            <v>23.508333333333336</v>
          </cell>
          <cell r="C34">
            <v>28.5</v>
          </cell>
          <cell r="D34">
            <v>21.8</v>
          </cell>
          <cell r="E34">
            <v>82</v>
          </cell>
          <cell r="F34">
            <v>90</v>
          </cell>
          <cell r="G34">
            <v>75</v>
          </cell>
          <cell r="H34">
            <v>18.36</v>
          </cell>
          <cell r="I34" t="str">
            <v>NO</v>
          </cell>
          <cell r="J34">
            <v>48.24</v>
          </cell>
          <cell r="K34">
            <v>10.4</v>
          </cell>
        </row>
        <row r="35">
          <cell r="B35">
            <v>23.058333333333337</v>
          </cell>
          <cell r="C35">
            <v>28.9</v>
          </cell>
          <cell r="D35">
            <v>21.9</v>
          </cell>
          <cell r="E35">
            <v>86</v>
          </cell>
          <cell r="F35">
            <v>98</v>
          </cell>
          <cell r="G35">
            <v>76</v>
          </cell>
          <cell r="H35">
            <v>3.24</v>
          </cell>
          <cell r="I35" t="str">
            <v>L</v>
          </cell>
          <cell r="J35">
            <v>50.4</v>
          </cell>
          <cell r="K35">
            <v>31.999999999999996</v>
          </cell>
        </row>
        <row r="36">
          <cell r="I36" t="str">
            <v>O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0"/>
  <sheetViews>
    <sheetView tabSelected="1" workbookViewId="0">
      <selection activeCell="AL24" sqref="AL23:AL24"/>
    </sheetView>
  </sheetViews>
  <sheetFormatPr defaultRowHeight="12.75" x14ac:dyDescent="0.2"/>
  <cols>
    <col min="1" max="1" width="19.140625" style="2" bestFit="1" customWidth="1"/>
    <col min="2" max="32" width="5.42578125" style="2" customWidth="1"/>
    <col min="33" max="33" width="6.5703125" style="18" bestFit="1" customWidth="1"/>
    <col min="34" max="34" width="9.140625" style="1"/>
  </cols>
  <sheetData>
    <row r="1" spans="1:34" ht="20.100000000000001" customHeight="1" thickBot="1" x14ac:dyDescent="0.25">
      <c r="A1" s="60" t="s">
        <v>22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</row>
    <row r="2" spans="1:34" s="4" customFormat="1" ht="20.100000000000001" customHeight="1" x14ac:dyDescent="0.2">
      <c r="A2" s="61" t="s">
        <v>21</v>
      </c>
      <c r="B2" s="58" t="s">
        <v>49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11"/>
    </row>
    <row r="3" spans="1:34" s="5" customFormat="1" ht="20.100000000000001" customHeight="1" x14ac:dyDescent="0.2">
      <c r="A3" s="62"/>
      <c r="B3" s="56">
        <v>1</v>
      </c>
      <c r="C3" s="56">
        <f>SUM(B3+1)</f>
        <v>2</v>
      </c>
      <c r="D3" s="56">
        <f t="shared" ref="D3:AD3" si="0">SUM(C3+1)</f>
        <v>3</v>
      </c>
      <c r="E3" s="56">
        <f t="shared" si="0"/>
        <v>4</v>
      </c>
      <c r="F3" s="56">
        <f t="shared" si="0"/>
        <v>5</v>
      </c>
      <c r="G3" s="56">
        <f t="shared" si="0"/>
        <v>6</v>
      </c>
      <c r="H3" s="56">
        <f t="shared" si="0"/>
        <v>7</v>
      </c>
      <c r="I3" s="56">
        <f t="shared" si="0"/>
        <v>8</v>
      </c>
      <c r="J3" s="56">
        <f t="shared" si="0"/>
        <v>9</v>
      </c>
      <c r="K3" s="56">
        <f t="shared" si="0"/>
        <v>10</v>
      </c>
      <c r="L3" s="56">
        <f t="shared" si="0"/>
        <v>11</v>
      </c>
      <c r="M3" s="56">
        <f t="shared" si="0"/>
        <v>12</v>
      </c>
      <c r="N3" s="56">
        <f t="shared" si="0"/>
        <v>13</v>
      </c>
      <c r="O3" s="56">
        <f t="shared" si="0"/>
        <v>14</v>
      </c>
      <c r="P3" s="56">
        <f t="shared" si="0"/>
        <v>15</v>
      </c>
      <c r="Q3" s="56">
        <f t="shared" si="0"/>
        <v>16</v>
      </c>
      <c r="R3" s="56">
        <f t="shared" si="0"/>
        <v>17</v>
      </c>
      <c r="S3" s="56">
        <f t="shared" si="0"/>
        <v>18</v>
      </c>
      <c r="T3" s="56">
        <f t="shared" si="0"/>
        <v>19</v>
      </c>
      <c r="U3" s="56">
        <f t="shared" si="0"/>
        <v>20</v>
      </c>
      <c r="V3" s="56">
        <f t="shared" si="0"/>
        <v>21</v>
      </c>
      <c r="W3" s="56">
        <f t="shared" si="0"/>
        <v>22</v>
      </c>
      <c r="X3" s="56">
        <f t="shared" si="0"/>
        <v>23</v>
      </c>
      <c r="Y3" s="56">
        <f t="shared" si="0"/>
        <v>24</v>
      </c>
      <c r="Z3" s="56">
        <f t="shared" si="0"/>
        <v>25</v>
      </c>
      <c r="AA3" s="56">
        <f t="shared" si="0"/>
        <v>26</v>
      </c>
      <c r="AB3" s="56">
        <f t="shared" si="0"/>
        <v>27</v>
      </c>
      <c r="AC3" s="56">
        <f t="shared" si="0"/>
        <v>28</v>
      </c>
      <c r="AD3" s="56">
        <f t="shared" si="0"/>
        <v>29</v>
      </c>
      <c r="AE3" s="56">
        <v>30</v>
      </c>
      <c r="AF3" s="56">
        <v>31</v>
      </c>
      <c r="AG3" s="30" t="s">
        <v>41</v>
      </c>
      <c r="AH3" s="12"/>
    </row>
    <row r="4" spans="1:34" s="5" customFormat="1" ht="20.100000000000001" customHeight="1" thickBot="1" x14ac:dyDescent="0.25">
      <c r="A4" s="63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29" t="s">
        <v>40</v>
      </c>
      <c r="AH4" s="12"/>
    </row>
    <row r="5" spans="1:34" s="5" customFormat="1" ht="20.100000000000001" customHeight="1" thickTop="1" x14ac:dyDescent="0.2">
      <c r="A5" s="9" t="s">
        <v>48</v>
      </c>
      <c r="B5" s="43">
        <f>[1]Dezembro!$B$5</f>
        <v>27.50833333333334</v>
      </c>
      <c r="C5" s="43">
        <f>[1]Dezembro!$B$6</f>
        <v>27.200000000000003</v>
      </c>
      <c r="D5" s="43">
        <f>[1]Dezembro!$B$7</f>
        <v>24.866666666666664</v>
      </c>
      <c r="E5" s="43">
        <f>[1]Dezembro!$B$8</f>
        <v>26.554166666666664</v>
      </c>
      <c r="F5" s="43">
        <f>[1]Dezembro!$B$9</f>
        <v>25.266666666666666</v>
      </c>
      <c r="G5" s="43">
        <f>[1]Dezembro!$B$10</f>
        <v>24.4375</v>
      </c>
      <c r="H5" s="43">
        <f>[1]Dezembro!$B$11</f>
        <v>25.858333333333338</v>
      </c>
      <c r="I5" s="43">
        <f>[1]Dezembro!$B$12</f>
        <v>25.979166666666671</v>
      </c>
      <c r="J5" s="43">
        <f>[1]Dezembro!$B$13</f>
        <v>25.983333333333334</v>
      </c>
      <c r="K5" s="43">
        <f>[1]Dezembro!$B$14</f>
        <v>26.545833333333334</v>
      </c>
      <c r="L5" s="43">
        <f>[1]Dezembro!$B$15</f>
        <v>26.716666666666665</v>
      </c>
      <c r="M5" s="43">
        <f>[1]Dezembro!$B$16</f>
        <v>27.341666666666669</v>
      </c>
      <c r="N5" s="43">
        <f>[1]Dezembro!$B$17</f>
        <v>26.825000000000006</v>
      </c>
      <c r="O5" s="43">
        <f>[1]Dezembro!$B$18</f>
        <v>27.358333333333331</v>
      </c>
      <c r="P5" s="43">
        <f>[1]Dezembro!$B$19</f>
        <v>26.7</v>
      </c>
      <c r="Q5" s="43">
        <f>[1]Dezembro!$B$20</f>
        <v>25.208333333333332</v>
      </c>
      <c r="R5" s="43">
        <f>[1]Dezembro!$B$21</f>
        <v>26.683333333333334</v>
      </c>
      <c r="S5" s="43">
        <f>[1]Dezembro!$B$22</f>
        <v>27.087500000000006</v>
      </c>
      <c r="T5" s="43">
        <f>[1]Dezembro!$B$23</f>
        <v>27.425000000000001</v>
      </c>
      <c r="U5" s="43">
        <f>[1]Dezembro!$B$24</f>
        <v>28.9375</v>
      </c>
      <c r="V5" s="43">
        <f>[1]Dezembro!$B$25</f>
        <v>28.587500000000002</v>
      </c>
      <c r="W5" s="43">
        <f>[1]Dezembro!$B$26</f>
        <v>27.120833333333334</v>
      </c>
      <c r="X5" s="43">
        <f>[1]Dezembro!$B$27</f>
        <v>28.179166666666671</v>
      </c>
      <c r="Y5" s="43">
        <f>[1]Dezembro!$B$28</f>
        <v>29.212500000000002</v>
      </c>
      <c r="Z5" s="43">
        <f>[1]Dezembro!$B$29</f>
        <v>27.36666666666666</v>
      </c>
      <c r="AA5" s="43">
        <f>[1]Dezembro!$B$30</f>
        <v>26.175000000000001</v>
      </c>
      <c r="AB5" s="43">
        <f>[1]Dezembro!$B$31</f>
        <v>28.224999999999994</v>
      </c>
      <c r="AC5" s="43">
        <f>[1]Dezembro!$B$32</f>
        <v>29.74166666666666</v>
      </c>
      <c r="AD5" s="43">
        <f>[1]Dezembro!$B$33</f>
        <v>27.650000000000002</v>
      </c>
      <c r="AE5" s="43">
        <f>[1]Dezembro!$B$34</f>
        <v>26.608333333333331</v>
      </c>
      <c r="AF5" s="43">
        <f>[1]Dezembro!$B$35</f>
        <v>25.158333333333331</v>
      </c>
      <c r="AG5" s="44">
        <f>AVERAGE(B5:AF5)</f>
        <v>26.919623655913973</v>
      </c>
      <c r="AH5" s="12"/>
    </row>
    <row r="6" spans="1:34" ht="17.100000000000001" customHeight="1" x14ac:dyDescent="0.2">
      <c r="A6" s="9" t="s">
        <v>0</v>
      </c>
      <c r="B6" s="3">
        <f>[2]Dezembro!$B$5</f>
        <v>23.279166666666669</v>
      </c>
      <c r="C6" s="3">
        <f>[2]Dezembro!$B$6</f>
        <v>21.291666666666668</v>
      </c>
      <c r="D6" s="3">
        <f>[2]Dezembro!$B$7</f>
        <v>22.708333333333332</v>
      </c>
      <c r="E6" s="3">
        <f>[2]Dezembro!$B$8</f>
        <v>23.674999999999997</v>
      </c>
      <c r="F6" s="3">
        <f>[2]Dezembro!$B$9</f>
        <v>23.258333333333336</v>
      </c>
      <c r="G6" s="3">
        <f>[2]Dezembro!$B$10</f>
        <v>22.991666666666671</v>
      </c>
      <c r="H6" s="3">
        <f>[2]Dezembro!$B$11</f>
        <v>25.120833333333326</v>
      </c>
      <c r="I6" s="3">
        <f>[2]Dezembro!$B$12</f>
        <v>24.74166666666666</v>
      </c>
      <c r="J6" s="3">
        <f>[2]Dezembro!$B$13</f>
        <v>24.608333333333334</v>
      </c>
      <c r="K6" s="3">
        <f>[2]Dezembro!$B$14</f>
        <v>25.595833333333331</v>
      </c>
      <c r="L6" s="3">
        <f>[2]Dezembro!$B$15</f>
        <v>26.333333333333332</v>
      </c>
      <c r="M6" s="3">
        <f>[2]Dezembro!$B$16</f>
        <v>26.829166666666666</v>
      </c>
      <c r="N6" s="3">
        <f>[2]Dezembro!$B$17</f>
        <v>25.620833333333334</v>
      </c>
      <c r="O6" s="3">
        <f>[2]Dezembro!$B$18</f>
        <v>23.962499999999995</v>
      </c>
      <c r="P6" s="3">
        <f>[2]Dezembro!$B$19</f>
        <v>21.804166666666664</v>
      </c>
      <c r="Q6" s="3">
        <f>[2]Dezembro!$B$20</f>
        <v>22.524999999999995</v>
      </c>
      <c r="R6" s="3">
        <f>[2]Dezembro!$B$21</f>
        <v>23.420833333333334</v>
      </c>
      <c r="S6" s="3">
        <f>[2]Dezembro!$B$22</f>
        <v>24.504166666666674</v>
      </c>
      <c r="T6" s="3">
        <f>[2]Dezembro!$B$23</f>
        <v>25.787499999999998</v>
      </c>
      <c r="U6" s="3">
        <f>[2]Dezembro!$B$24</f>
        <v>26.104166666666668</v>
      </c>
      <c r="V6" s="3">
        <f>[2]Dezembro!$B$25</f>
        <v>27.479166666666671</v>
      </c>
      <c r="W6" s="3">
        <f>[2]Dezembro!$B$26</f>
        <v>28.191666666666663</v>
      </c>
      <c r="X6" s="3">
        <f>[2]Dezembro!$B$27</f>
        <v>28.570833333333329</v>
      </c>
      <c r="Y6" s="3">
        <f>[2]Dezembro!$B$28</f>
        <v>24.791666666666671</v>
      </c>
      <c r="Z6" s="3">
        <f>[2]Dezembro!$B$29</f>
        <v>24.741666666666671</v>
      </c>
      <c r="AA6" s="3">
        <f>[2]Dezembro!$B$30</f>
        <v>25.212500000000006</v>
      </c>
      <c r="AB6" s="3">
        <f>[2]Dezembro!$B$31</f>
        <v>26.716666666666665</v>
      </c>
      <c r="AC6" s="3">
        <f>[2]Dezembro!$B$32</f>
        <v>28.058333333333337</v>
      </c>
      <c r="AD6" s="3">
        <f>[2]Dezembro!$B$33</f>
        <v>26.420833333333331</v>
      </c>
      <c r="AE6" s="3">
        <f>[2]Dezembro!$B$34</f>
        <v>22.841666666666665</v>
      </c>
      <c r="AF6" s="3">
        <f>[2]Dezembro!$B$35</f>
        <v>22.729166666666668</v>
      </c>
      <c r="AG6" s="16">
        <f t="shared" ref="AG6:AG17" si="1">AVERAGE(B6:AF6)</f>
        <v>24.836021505376344</v>
      </c>
    </row>
    <row r="7" spans="1:34" ht="17.100000000000001" customHeight="1" x14ac:dyDescent="0.2">
      <c r="A7" s="9" t="s">
        <v>1</v>
      </c>
      <c r="B7" s="3">
        <f>[3]Dezembro!$B$5</f>
        <v>29.154166666666665</v>
      </c>
      <c r="C7" s="3">
        <f>[3]Dezembro!$B$6</f>
        <v>27.962499999999995</v>
      </c>
      <c r="D7" s="3">
        <f>[3]Dezembro!$B$7</f>
        <v>29.245833333333341</v>
      </c>
      <c r="E7" s="3">
        <f>[3]Dezembro!$B$8</f>
        <v>30.054166666666664</v>
      </c>
      <c r="F7" s="3">
        <f>[3]Dezembro!$B$9</f>
        <v>27.895833333333332</v>
      </c>
      <c r="G7" s="3">
        <f>[3]Dezembro!$B$10</f>
        <v>23.420833333333331</v>
      </c>
      <c r="H7" s="3">
        <f>[3]Dezembro!$B$11</f>
        <v>27.291666666666661</v>
      </c>
      <c r="I7" s="3">
        <f>[3]Dezembro!$B$12</f>
        <v>26.412499999999998</v>
      </c>
      <c r="J7" s="3">
        <f>[3]Dezembro!$B$13</f>
        <v>25.641666666666666</v>
      </c>
      <c r="K7" s="3">
        <f>[3]Dezembro!$B$14</f>
        <v>28.045833333333324</v>
      </c>
      <c r="L7" s="3">
        <f>[3]Dezembro!$B$15</f>
        <v>29.262500000000003</v>
      </c>
      <c r="M7" s="3">
        <f>[3]Dezembro!$B$16</f>
        <v>28.508333333333336</v>
      </c>
      <c r="N7" s="3">
        <f>[3]Dezembro!$B$17</f>
        <v>26.908333333333335</v>
      </c>
      <c r="O7" s="3">
        <f>[3]Dezembro!$B$18</f>
        <v>26.274999999999995</v>
      </c>
      <c r="P7" s="3">
        <f>[3]Dezembro!$B$19</f>
        <v>25.045833333333331</v>
      </c>
      <c r="Q7" s="3">
        <f>[3]Dezembro!$B$20</f>
        <v>25.850000000000005</v>
      </c>
      <c r="R7" s="3">
        <f>[3]Dezembro!$B$21</f>
        <v>27.108333333333331</v>
      </c>
      <c r="S7" s="3">
        <f>[3]Dezembro!$B$22</f>
        <v>28.016666666666662</v>
      </c>
      <c r="T7" s="3">
        <f>[3]Dezembro!$B$23</f>
        <v>28.491666666666664</v>
      </c>
      <c r="U7" s="3">
        <f>[3]Dezembro!$B$24</f>
        <v>29.912500000000005</v>
      </c>
      <c r="V7" s="3">
        <f>[3]Dezembro!$B$25</f>
        <v>27.304166666666671</v>
      </c>
      <c r="W7" s="3">
        <f>[3]Dezembro!$B$26</f>
        <v>27.420833333333334</v>
      </c>
      <c r="X7" s="3">
        <f>[3]Dezembro!$B$27</f>
        <v>29.775000000000006</v>
      </c>
      <c r="Y7" s="3">
        <f>[3]Dezembro!$B$28</f>
        <v>29.345833333333331</v>
      </c>
      <c r="Z7" s="3">
        <f>[3]Dezembro!$B$29</f>
        <v>26.712500000000002</v>
      </c>
      <c r="AA7" s="3">
        <f>[3]Dezembro!$B$30</f>
        <v>27.554166666666664</v>
      </c>
      <c r="AB7" s="3">
        <f>[3]Dezembro!$B$31</f>
        <v>29.762499999999999</v>
      </c>
      <c r="AC7" s="3">
        <f>[3]Dezembro!$B$32</f>
        <v>29.399999999999995</v>
      </c>
      <c r="AD7" s="3">
        <f>[3]Dezembro!$B$33</f>
        <v>27.933333333333334</v>
      </c>
      <c r="AE7" s="3">
        <f>[3]Dezembro!$B$34</f>
        <v>26.191666666666663</v>
      </c>
      <c r="AF7" s="3">
        <f>[3]Dezembro!$B$35</f>
        <v>24.683333333333337</v>
      </c>
      <c r="AG7" s="16">
        <f t="shared" si="1"/>
        <v>27.631854838709682</v>
      </c>
    </row>
    <row r="8" spans="1:34" ht="17.100000000000001" customHeight="1" x14ac:dyDescent="0.2">
      <c r="A8" s="9" t="s">
        <v>50</v>
      </c>
      <c r="B8" s="3">
        <f>[4]Dezembro!$B$5</f>
        <v>25.166666666666671</v>
      </c>
      <c r="C8" s="3">
        <f>[4]Dezembro!$B$6</f>
        <v>23.712500000000002</v>
      </c>
      <c r="D8" s="3">
        <f>[4]Dezembro!$B$7</f>
        <v>24.329166666666669</v>
      </c>
      <c r="E8" s="3">
        <f>[4]Dezembro!$B$8</f>
        <v>26.362499999999994</v>
      </c>
      <c r="F8" s="3">
        <f>[4]Dezembro!$B$9</f>
        <v>23.174999999999997</v>
      </c>
      <c r="G8" s="3">
        <f>[4]Dezembro!$B$10</f>
        <v>25.387499999999999</v>
      </c>
      <c r="H8" s="3">
        <f>[4]Dezembro!$B$11</f>
        <v>27.387500000000003</v>
      </c>
      <c r="I8" s="3">
        <f>[4]Dezembro!$B$12</f>
        <v>24.55416666666666</v>
      </c>
      <c r="J8" s="3">
        <f>[4]Dezembro!$B$13</f>
        <v>25.791666666666668</v>
      </c>
      <c r="K8" s="3">
        <f>[4]Dezembro!$B$14</f>
        <v>27.295833333333334</v>
      </c>
      <c r="L8" s="3">
        <f>[4]Dezembro!$B$15</f>
        <v>27.149999999999995</v>
      </c>
      <c r="M8" s="3">
        <f>[4]Dezembro!$B$16</f>
        <v>26.387499999999999</v>
      </c>
      <c r="N8" s="3">
        <f>[4]Dezembro!$B$17</f>
        <v>27.379166666666663</v>
      </c>
      <c r="O8" s="3">
        <f>[4]Dezembro!$B$18</f>
        <v>26.224999999999998</v>
      </c>
      <c r="P8" s="3">
        <f>[4]Dezembro!$B$19</f>
        <v>22.758333333333336</v>
      </c>
      <c r="Q8" s="3">
        <f>[4]Dezembro!$B$20</f>
        <v>23.558333333333337</v>
      </c>
      <c r="R8" s="3">
        <f>[4]Dezembro!$B$21</f>
        <v>23.587500000000002</v>
      </c>
      <c r="S8" s="3">
        <f>[4]Dezembro!$B$22</f>
        <v>25.637499999999999</v>
      </c>
      <c r="T8" s="3">
        <f>[4]Dezembro!$B$23</f>
        <v>27.112499999999997</v>
      </c>
      <c r="U8" s="3">
        <f>[4]Dezembro!$B$24</f>
        <v>26.333333333333339</v>
      </c>
      <c r="V8" s="3">
        <f>[4]Dezembro!$B$25</f>
        <v>27.983333333333334</v>
      </c>
      <c r="W8" s="3">
        <f>[4]Dezembro!$B$26</f>
        <v>28.704166666666666</v>
      </c>
      <c r="X8" s="3">
        <f>[4]Dezembro!$B$27</f>
        <v>30.241666666666671</v>
      </c>
      <c r="Y8" s="3">
        <f>[4]Dezembro!$B$28</f>
        <v>27.904166666666665</v>
      </c>
      <c r="Z8" s="3">
        <f>[4]Dezembro!$B$29</f>
        <v>24.433333333333326</v>
      </c>
      <c r="AA8" s="3">
        <f>[4]Dezembro!$B$30</f>
        <v>25.95</v>
      </c>
      <c r="AB8" s="3">
        <f>[4]Dezembro!$B$31</f>
        <v>28.570833333333329</v>
      </c>
      <c r="AC8" s="3">
        <f>[4]Dezembro!$B$32</f>
        <v>29.154166666666669</v>
      </c>
      <c r="AD8" s="3">
        <f>[4]Dezembro!$B$33</f>
        <v>26.258333333333329</v>
      </c>
      <c r="AE8" s="3">
        <f>[4]Dezembro!$B$34</f>
        <v>24.404166666666669</v>
      </c>
      <c r="AF8" s="3">
        <f>[4]Dezembro!$B$35</f>
        <v>25.158333333333335</v>
      </c>
      <c r="AG8" s="16">
        <f t="shared" si="1"/>
        <v>26.066263440860212</v>
      </c>
    </row>
    <row r="9" spans="1:34" ht="17.100000000000001" customHeight="1" x14ac:dyDescent="0.2">
      <c r="A9" s="9" t="s">
        <v>2</v>
      </c>
      <c r="B9" s="3">
        <f>[5]Dezembro!$B$5</f>
        <v>25.929166666666674</v>
      </c>
      <c r="C9" s="3">
        <f>[5]Dezembro!$B$6</f>
        <v>25.520833333333332</v>
      </c>
      <c r="D9" s="3">
        <f>[5]Dezembro!$B$7</f>
        <v>27.183333333333326</v>
      </c>
      <c r="E9" s="3">
        <f>[5]Dezembro!$B$8</f>
        <v>28.408333333333335</v>
      </c>
      <c r="F9" s="3">
        <f>[5]Dezembro!$B$9</f>
        <v>27.604166666666661</v>
      </c>
      <c r="G9" s="3">
        <f>[5]Dezembro!$B$10</f>
        <v>22.429166666666664</v>
      </c>
      <c r="H9" s="3">
        <f>[5]Dezembro!$B$11</f>
        <v>24.758333333333336</v>
      </c>
      <c r="I9" s="3">
        <f>[5]Dezembro!$B$12</f>
        <v>24.75</v>
      </c>
      <c r="J9" s="3">
        <f>[5]Dezembro!$B$13</f>
        <v>23.758333333333336</v>
      </c>
      <c r="K9" s="3">
        <f>[5]Dezembro!$B$14</f>
        <v>25.291666666666668</v>
      </c>
      <c r="L9" s="3">
        <f>[5]Dezembro!$B$15</f>
        <v>26.425000000000001</v>
      </c>
      <c r="M9" s="3">
        <f>[5]Dezembro!$B$16</f>
        <v>27.404166666666665</v>
      </c>
      <c r="N9" s="3">
        <f>[5]Dezembro!$B$17</f>
        <v>25.708333333333332</v>
      </c>
      <c r="O9" s="3">
        <f>[5]Dezembro!$B$18</f>
        <v>23.88333333333334</v>
      </c>
      <c r="P9" s="3">
        <f>[5]Dezembro!$B$19</f>
        <v>23.912500000000005</v>
      </c>
      <c r="Q9" s="3">
        <f>[5]Dezembro!$B$20</f>
        <v>24.462499999999995</v>
      </c>
      <c r="R9" s="3">
        <f>[5]Dezembro!$B$21</f>
        <v>25.012499999999999</v>
      </c>
      <c r="S9" s="3">
        <f>[5]Dezembro!$B$22</f>
        <v>25.950000000000006</v>
      </c>
      <c r="T9" s="3">
        <f>[5]Dezembro!$B$23</f>
        <v>27.420833333333334</v>
      </c>
      <c r="U9" s="3">
        <f>[5]Dezembro!$B$24</f>
        <v>27.224999999999998</v>
      </c>
      <c r="V9" s="3">
        <f>[5]Dezembro!$B$25</f>
        <v>25.979166666666661</v>
      </c>
      <c r="W9" s="3">
        <f>[5]Dezembro!$B$26</f>
        <v>25.754166666666666</v>
      </c>
      <c r="X9" s="3">
        <f>[5]Dezembro!$B$27</f>
        <v>26.837500000000002</v>
      </c>
      <c r="Y9" s="3">
        <f>[5]Dezembro!$B$28</f>
        <v>26.833333333333332</v>
      </c>
      <c r="Z9" s="3">
        <f>[5]Dezembro!$B$29</f>
        <v>25.262500000000003</v>
      </c>
      <c r="AA9" s="3">
        <f>[5]Dezembro!$B$30</f>
        <v>25.695833333333336</v>
      </c>
      <c r="AB9" s="3">
        <f>[5]Dezembro!$B$31</f>
        <v>27.912500000000005</v>
      </c>
      <c r="AC9" s="3">
        <f>[5]Dezembro!$B$32</f>
        <v>26.991666666666664</v>
      </c>
      <c r="AD9" s="3">
        <f>[5]Dezembro!$B$33</f>
        <v>24.558333333333334</v>
      </c>
      <c r="AE9" s="3">
        <f>[5]Dezembro!$B$34</f>
        <v>23.070833333333336</v>
      </c>
      <c r="AF9" s="3">
        <f>[5]Dezembro!$B$35</f>
        <v>23.004166666666666</v>
      </c>
      <c r="AG9" s="16">
        <f t="shared" si="1"/>
        <v>25.643145161290324</v>
      </c>
    </row>
    <row r="10" spans="1:34" ht="17.100000000000001" customHeight="1" x14ac:dyDescent="0.2">
      <c r="A10" s="9" t="s">
        <v>3</v>
      </c>
      <c r="B10" s="3">
        <f>[6]Dezembro!$B$5</f>
        <v>26.337500000000002</v>
      </c>
      <c r="C10" s="3">
        <f>[6]Dezembro!$B$6</f>
        <v>26.149999999999995</v>
      </c>
      <c r="D10" s="3">
        <f>[6]Dezembro!$B$7</f>
        <v>26.395833333333332</v>
      </c>
      <c r="E10" s="3">
        <f>[6]Dezembro!$B$8</f>
        <v>27.129166666666666</v>
      </c>
      <c r="F10" s="3">
        <f>[6]Dezembro!$B$9</f>
        <v>27.129166666666663</v>
      </c>
      <c r="G10" s="3">
        <f>[6]Dezembro!$B$10</f>
        <v>25.333333333333332</v>
      </c>
      <c r="H10" s="3">
        <f>[6]Dezembro!$B$11</f>
        <v>23.966666666666665</v>
      </c>
      <c r="I10" s="3">
        <f>[6]Dezembro!$B$12</f>
        <v>24.420833333333334</v>
      </c>
      <c r="J10" s="3">
        <f>[6]Dezembro!$B$13</f>
        <v>23.920833333333334</v>
      </c>
      <c r="K10" s="3">
        <f>[6]Dezembro!$B$14</f>
        <v>23.866666666666664</v>
      </c>
      <c r="L10" s="3">
        <f>[6]Dezembro!$B$15</f>
        <v>25.195833333333336</v>
      </c>
      <c r="M10" s="3">
        <f>[6]Dezembro!$B$16</f>
        <v>26.654166666666669</v>
      </c>
      <c r="N10" s="3">
        <f>[6]Dezembro!$B$17</f>
        <v>26.508333333333336</v>
      </c>
      <c r="O10" s="3">
        <f>[6]Dezembro!$B$18</f>
        <v>26.304166666666664</v>
      </c>
      <c r="P10" s="3">
        <f>[6]Dezembro!$B$19</f>
        <v>24.945833333333326</v>
      </c>
      <c r="Q10" s="3">
        <f>[6]Dezembro!$B$20</f>
        <v>24.595833333333331</v>
      </c>
      <c r="R10" s="3">
        <f>[6]Dezembro!$B$21</f>
        <v>25.579166666666669</v>
      </c>
      <c r="S10" s="3">
        <f>[6]Dezembro!$B$22</f>
        <v>26.608333333333331</v>
      </c>
      <c r="T10" s="3">
        <f>[6]Dezembro!$B$23</f>
        <v>26.983333333333334</v>
      </c>
      <c r="U10" s="3">
        <f>[6]Dezembro!$B$24</f>
        <v>25.966666666666669</v>
      </c>
      <c r="V10" s="3">
        <f>[6]Dezembro!$B$25</f>
        <v>25.966666666666669</v>
      </c>
      <c r="W10" s="3">
        <f>[6]Dezembro!$B$26</f>
        <v>25.391666666666666</v>
      </c>
      <c r="X10" s="3">
        <f>[6]Dezembro!$B$27</f>
        <v>26.529166666666669</v>
      </c>
      <c r="Y10" s="3">
        <f>[6]Dezembro!$B$28</f>
        <v>26.095833333333331</v>
      </c>
      <c r="Z10" s="3">
        <f>[6]Dezembro!$B$29</f>
        <v>27.037499999999994</v>
      </c>
      <c r="AA10" s="3">
        <f>[6]Dezembro!$B$30</f>
        <v>26.775000000000002</v>
      </c>
      <c r="AB10" s="3">
        <f>[6]Dezembro!$B$31</f>
        <v>26.241666666666664</v>
      </c>
      <c r="AC10" s="3">
        <f>[6]Dezembro!$B$32</f>
        <v>27.291666666666671</v>
      </c>
      <c r="AD10" s="3">
        <f>[6]Dezembro!$B$33</f>
        <v>25.3</v>
      </c>
      <c r="AE10" s="3">
        <f>[6]Dezembro!$B$34</f>
        <v>24.666666666666668</v>
      </c>
      <c r="AF10" s="3">
        <f>[6]Dezembro!$B$35</f>
        <v>23.879166666666666</v>
      </c>
      <c r="AG10" s="16">
        <f t="shared" si="1"/>
        <v>25.779569892473116</v>
      </c>
    </row>
    <row r="11" spans="1:34" ht="17.100000000000001" customHeight="1" x14ac:dyDescent="0.2">
      <c r="A11" s="9" t="s">
        <v>4</v>
      </c>
      <c r="B11" s="3">
        <f>[7]Dezembro!$B$5</f>
        <v>23.308333333333334</v>
      </c>
      <c r="C11" s="3">
        <f>[7]Dezembro!$B$6</f>
        <v>24.183333333333337</v>
      </c>
      <c r="D11" s="3">
        <f>[7]Dezembro!$B$7</f>
        <v>25.220833333333331</v>
      </c>
      <c r="E11" s="3">
        <f>[7]Dezembro!$B$8</f>
        <v>25.516666666666666</v>
      </c>
      <c r="F11" s="3">
        <f>[7]Dezembro!$B$9</f>
        <v>25.604166666666668</v>
      </c>
      <c r="G11" s="3">
        <f>[7]Dezembro!$B$10</f>
        <v>23.870833333333334</v>
      </c>
      <c r="H11" s="3">
        <f>[7]Dezembro!$B$11</f>
        <v>23.55</v>
      </c>
      <c r="I11" s="3">
        <f>[7]Dezembro!$B$12</f>
        <v>23.358333333333338</v>
      </c>
      <c r="J11" s="3">
        <f>[7]Dezembro!$B$13</f>
        <v>22.345833333333335</v>
      </c>
      <c r="K11" s="3">
        <f>[7]Dezembro!$B$14</f>
        <v>22.366666666666671</v>
      </c>
      <c r="L11" s="3">
        <f>[7]Dezembro!$B$15</f>
        <v>24.245833333333326</v>
      </c>
      <c r="M11" s="3">
        <f>[7]Dezembro!$B$16</f>
        <v>24.258333333333336</v>
      </c>
      <c r="N11" s="3">
        <f>[7]Dezembro!$B$17</f>
        <v>23.704166666666666</v>
      </c>
      <c r="O11" s="3">
        <f>[7]Dezembro!$B$18</f>
        <v>22.716666666666669</v>
      </c>
      <c r="P11" s="3">
        <f>[7]Dezembro!$B$19</f>
        <v>22.645833333333332</v>
      </c>
      <c r="Q11" s="3">
        <f>[7]Dezembro!$B$20</f>
        <v>23.191666666666666</v>
      </c>
      <c r="R11" s="3">
        <f>[7]Dezembro!$B$21</f>
        <v>24.212500000000002</v>
      </c>
      <c r="S11" s="3">
        <f>[7]Dezembro!$B$22</f>
        <v>24.458333333333329</v>
      </c>
      <c r="T11" s="3">
        <f>[7]Dezembro!$B$23</f>
        <v>25.570833333333329</v>
      </c>
      <c r="U11" s="3">
        <f>[7]Dezembro!$B$24</f>
        <v>24.137499999999999</v>
      </c>
      <c r="V11" s="3">
        <f>[7]Dezembro!$B$25</f>
        <v>22.737499999999997</v>
      </c>
      <c r="W11" s="3">
        <f>[7]Dezembro!$B$26</f>
        <v>22.625000000000004</v>
      </c>
      <c r="X11" s="3">
        <f>[7]Dezembro!$B$27</f>
        <v>22.787499999999994</v>
      </c>
      <c r="Y11" s="3">
        <f>[7]Dezembro!$B$28</f>
        <v>22.416666666666668</v>
      </c>
      <c r="Z11" s="3">
        <f>[7]Dezembro!$B$29</f>
        <v>23.641666666666662</v>
      </c>
      <c r="AA11" s="3">
        <f>[7]Dezembro!$B$30</f>
        <v>23.499999999999996</v>
      </c>
      <c r="AB11" s="3">
        <f>[7]Dezembro!$B$31</f>
        <v>23.63333333333334</v>
      </c>
      <c r="AC11" s="3">
        <f>[7]Dezembro!$B$32</f>
        <v>24.137499999999992</v>
      </c>
      <c r="AD11" s="3">
        <f>[7]Dezembro!$B$33</f>
        <v>23.591666666666669</v>
      </c>
      <c r="AE11" s="3">
        <f>[7]Dezembro!$B$34</f>
        <v>21.679166666666664</v>
      </c>
      <c r="AF11" s="3">
        <f>[7]Dezembro!$B$35</f>
        <v>21.574999999999999</v>
      </c>
      <c r="AG11" s="16">
        <f t="shared" si="1"/>
        <v>23.5739247311828</v>
      </c>
    </row>
    <row r="12" spans="1:34" ht="17.100000000000001" customHeight="1" x14ac:dyDescent="0.2">
      <c r="A12" s="9" t="s">
        <v>5</v>
      </c>
      <c r="B12" s="3">
        <f>[8]Dezembro!$B$5</f>
        <v>29.074999999999999</v>
      </c>
      <c r="C12" s="3">
        <f>[8]Dezembro!$B$6</f>
        <v>28.995833333333334</v>
      </c>
      <c r="D12" s="3">
        <f>[8]Dezembro!$B$7</f>
        <v>31.041666666666671</v>
      </c>
      <c r="E12" s="3">
        <f>[8]Dezembro!$B$8</f>
        <v>31.054166666666664</v>
      </c>
      <c r="F12" s="3">
        <f>[8]Dezembro!$B$9</f>
        <v>29.825000000000003</v>
      </c>
      <c r="G12" s="3">
        <f>[8]Dezembro!$B$10</f>
        <v>25.862499999999997</v>
      </c>
      <c r="H12" s="3">
        <f>[8]Dezembro!$B$11</f>
        <v>26.212499999999995</v>
      </c>
      <c r="I12" s="3">
        <f>[8]Dezembro!$B$12</f>
        <v>27.533333333333342</v>
      </c>
      <c r="J12" s="3">
        <f>[8]Dezembro!$B$13</f>
        <v>26.662499999999998</v>
      </c>
      <c r="K12" s="3">
        <f>[8]Dezembro!$B$14</f>
        <v>28.862499999999997</v>
      </c>
      <c r="L12" s="3">
        <f>[8]Dezembro!$B$15</f>
        <v>29.8</v>
      </c>
      <c r="M12" s="3">
        <f>[8]Dezembro!$B$16</f>
        <v>29.070833333333336</v>
      </c>
      <c r="N12" s="3">
        <f>[8]Dezembro!$B$17</f>
        <v>28.000000000000004</v>
      </c>
      <c r="O12" s="3">
        <f>[8]Dezembro!$B$18</f>
        <v>27.091666666666665</v>
      </c>
      <c r="P12" s="3">
        <f>[8]Dezembro!$B$19</f>
        <v>27.766666666666666</v>
      </c>
      <c r="Q12" s="3">
        <f>[8]Dezembro!$B$20</f>
        <v>29.216666666666658</v>
      </c>
      <c r="R12" s="3">
        <f>[8]Dezembro!$B$21</f>
        <v>29.354166666666671</v>
      </c>
      <c r="S12" s="3">
        <f>[8]Dezembro!$B$22</f>
        <v>30.108333333333334</v>
      </c>
      <c r="T12" s="3">
        <f>[8]Dezembro!$B$23</f>
        <v>31.412499999999998</v>
      </c>
      <c r="U12" s="3">
        <f>[8]Dezembro!$B$24</f>
        <v>31.137500000000003</v>
      </c>
      <c r="V12" s="3">
        <f>[8]Dezembro!$B$25</f>
        <v>30.604166666666668</v>
      </c>
      <c r="W12" s="3">
        <f>[8]Dezembro!$B$26</f>
        <v>29.366666666666671</v>
      </c>
      <c r="X12" s="3">
        <f>[8]Dezembro!$B$27</f>
        <v>30.733333333333338</v>
      </c>
      <c r="Y12" s="3">
        <f>[8]Dezembro!$B$28</f>
        <v>27.604166666666671</v>
      </c>
      <c r="Z12" s="3">
        <f>[8]Dezembro!$B$29</f>
        <v>24.654166666666665</v>
      </c>
      <c r="AA12" s="3">
        <f>[8]Dezembro!$B$30</f>
        <v>28.5625</v>
      </c>
      <c r="AB12" s="3">
        <f>[8]Dezembro!$B$31</f>
        <v>30.391666666666669</v>
      </c>
      <c r="AC12" s="3">
        <f>[8]Dezembro!$B$32</f>
        <v>30.454166666666666</v>
      </c>
      <c r="AD12" s="3">
        <f>[8]Dezembro!$B$33</f>
        <v>28.425000000000001</v>
      </c>
      <c r="AE12" s="3">
        <f>[8]Dezembro!$B$34</f>
        <v>25.75</v>
      </c>
      <c r="AF12" s="3">
        <f>[8]Dezembro!$B$35</f>
        <v>24.741666666666674</v>
      </c>
      <c r="AG12" s="16">
        <f t="shared" si="1"/>
        <v>28.689381720430106</v>
      </c>
    </row>
    <row r="13" spans="1:34" ht="17.100000000000001" customHeight="1" x14ac:dyDescent="0.2">
      <c r="A13" s="9" t="s">
        <v>6</v>
      </c>
      <c r="B13" s="3">
        <f>[9]Dezembro!$B$5</f>
        <v>26.334782608695654</v>
      </c>
      <c r="C13" s="3">
        <f>[9]Dezembro!$B$6</f>
        <v>26.554166666666671</v>
      </c>
      <c r="D13" s="3">
        <f>[9]Dezembro!$B$7</f>
        <v>27.25</v>
      </c>
      <c r="E13" s="3">
        <f>[9]Dezembro!$B$8</f>
        <v>27.466666666666665</v>
      </c>
      <c r="F13" s="3">
        <f>[9]Dezembro!$B$9</f>
        <v>28.599999999999998</v>
      </c>
      <c r="G13" s="3">
        <f>[9]Dezembro!$B$10</f>
        <v>26.474999999999998</v>
      </c>
      <c r="H13" s="3">
        <f>[9]Dezembro!$B$11</f>
        <v>25.966666666666669</v>
      </c>
      <c r="I13" s="3">
        <f>[9]Dezembro!$B$12</f>
        <v>24.979166666666661</v>
      </c>
      <c r="J13" s="3">
        <f>[9]Dezembro!$B$13</f>
        <v>25.504166666666666</v>
      </c>
      <c r="K13" s="3">
        <f>[9]Dezembro!$B$14</f>
        <v>25.049999999999997</v>
      </c>
      <c r="L13" s="3">
        <f>[9]Dezembro!$B$15</f>
        <v>26.645833333333332</v>
      </c>
      <c r="M13" s="3">
        <f>[9]Dezembro!$B$16</f>
        <v>27.666666666666668</v>
      </c>
      <c r="N13" s="3">
        <f>[9]Dezembro!$B$17</f>
        <v>25.958333333333329</v>
      </c>
      <c r="O13" s="3">
        <f>[9]Dezembro!$B$18</f>
        <v>26.420833333333334</v>
      </c>
      <c r="P13" s="3">
        <f>[9]Dezembro!$B$19</f>
        <v>26.329166666666666</v>
      </c>
      <c r="Q13" s="3">
        <f>[9]Dezembro!$B$20</f>
        <v>24.025000000000002</v>
      </c>
      <c r="R13" s="3">
        <f>[9]Dezembro!$B$21</f>
        <v>25.704166666666666</v>
      </c>
      <c r="S13" s="3">
        <f>[9]Dezembro!$B$22</f>
        <v>25.612499999999997</v>
      </c>
      <c r="T13" s="3">
        <f>[9]Dezembro!$B$23</f>
        <v>26.429166666666664</v>
      </c>
      <c r="U13" s="3">
        <f>[9]Dezembro!$B$24</f>
        <v>27.629166666666666</v>
      </c>
      <c r="V13" s="3">
        <f>[9]Dezembro!$B$25</f>
        <v>26.787499999999994</v>
      </c>
      <c r="W13" s="3">
        <f>[9]Dezembro!$B$26</f>
        <v>26.045833333333331</v>
      </c>
      <c r="X13" s="3">
        <f>[9]Dezembro!$B$27</f>
        <v>24.724999999999998</v>
      </c>
      <c r="Y13" s="3">
        <f>[9]Dezembro!$B$28</f>
        <v>25.933333333333337</v>
      </c>
      <c r="Z13" s="3">
        <f>[9]Dezembro!$B$29</f>
        <v>27.170833333333324</v>
      </c>
      <c r="AA13" s="3">
        <f>[9]Dezembro!$B$30</f>
        <v>27.425000000000008</v>
      </c>
      <c r="AB13" s="3">
        <f>[9]Dezembro!$B$31</f>
        <v>26.450000000000006</v>
      </c>
      <c r="AC13" s="3">
        <f>[9]Dezembro!$B$32</f>
        <v>26.979166666666668</v>
      </c>
      <c r="AD13" s="3">
        <f>[9]Dezembro!$B$33</f>
        <v>26.424999999999997</v>
      </c>
      <c r="AE13" s="3">
        <f>[9]Dezembro!$B$34</f>
        <v>23.508333333333336</v>
      </c>
      <c r="AF13" s="3">
        <f>[9]Dezembro!$B$35</f>
        <v>23.058333333333337</v>
      </c>
      <c r="AG13" s="16">
        <f t="shared" si="1"/>
        <v>26.164831697054701</v>
      </c>
    </row>
    <row r="14" spans="1:34" ht="17.100000000000001" customHeight="1" x14ac:dyDescent="0.2">
      <c r="A14" s="9" t="s">
        <v>7</v>
      </c>
      <c r="B14" s="3">
        <f>[10]Dezembro!$B$5</f>
        <v>24.341666666666669</v>
      </c>
      <c r="C14" s="3">
        <f>[10]Dezembro!$B$6</f>
        <v>22.325000000000003</v>
      </c>
      <c r="D14" s="3">
        <f>[10]Dezembro!$B$7</f>
        <v>24.816666666666666</v>
      </c>
      <c r="E14" s="3">
        <f>[10]Dezembro!$B$8</f>
        <v>25.829166666666662</v>
      </c>
      <c r="F14" s="3">
        <f>[10]Dezembro!$B$9</f>
        <v>26.229166666666668</v>
      </c>
      <c r="G14" s="3">
        <f>[10]Dezembro!$B$10</f>
        <v>22.608333333333331</v>
      </c>
      <c r="H14" s="3">
        <f>[10]Dezembro!$B$11</f>
        <v>24.883333333333336</v>
      </c>
      <c r="I14" s="3">
        <f>[10]Dezembro!$B$12</f>
        <v>25.349999999999998</v>
      </c>
      <c r="J14" s="3">
        <f>[10]Dezembro!$B$13</f>
        <v>23.854166666666671</v>
      </c>
      <c r="K14" s="3">
        <f>[10]Dezembro!$B$14</f>
        <v>26.233333333333338</v>
      </c>
      <c r="L14" s="3">
        <f>[10]Dezembro!$B$15</f>
        <v>27.229166666666668</v>
      </c>
      <c r="M14" s="3">
        <f>[10]Dezembro!$B$16</f>
        <v>27.262499999999999</v>
      </c>
      <c r="N14" s="3">
        <f>[10]Dezembro!$B$17</f>
        <v>25.600000000000005</v>
      </c>
      <c r="O14" s="3">
        <f>[10]Dezembro!$B$18</f>
        <v>23.508333333333329</v>
      </c>
      <c r="P14" s="3">
        <f>[10]Dezembro!$B$19</f>
        <v>23.391666666666666</v>
      </c>
      <c r="Q14" s="3">
        <f>[10]Dezembro!$B$20</f>
        <v>22.995833333333337</v>
      </c>
      <c r="R14" s="3">
        <f>[10]Dezembro!$B$21</f>
        <v>24.666666666666668</v>
      </c>
      <c r="S14" s="3">
        <f>[10]Dezembro!$B$22</f>
        <v>25.408333333333335</v>
      </c>
      <c r="T14" s="3">
        <f>[10]Dezembro!$B$23</f>
        <v>27.033333333333335</v>
      </c>
      <c r="U14" s="3">
        <f>[10]Dezembro!$B$24</f>
        <v>28.425000000000001</v>
      </c>
      <c r="V14" s="3">
        <f>[10]Dezembro!$B$25</f>
        <v>29.145833333333329</v>
      </c>
      <c r="W14" s="3">
        <f>[10]Dezembro!$B$26</f>
        <v>26.754166666666663</v>
      </c>
      <c r="X14" s="3">
        <f>[10]Dezembro!$B$27</f>
        <v>28.566666666666666</v>
      </c>
      <c r="Y14" s="3">
        <f>[10]Dezembro!$B$28</f>
        <v>26.829166666666666</v>
      </c>
      <c r="Z14" s="3">
        <f>[10]Dezembro!$B$29</f>
        <v>25.304166666666671</v>
      </c>
      <c r="AA14" s="3">
        <f>[10]Dezembro!$B$30</f>
        <v>24.920833333333331</v>
      </c>
      <c r="AB14" s="3">
        <f>[10]Dezembro!$B$31</f>
        <v>27.708333333333332</v>
      </c>
      <c r="AC14" s="3">
        <f>[10]Dezembro!$B$32</f>
        <v>28.637500000000006</v>
      </c>
      <c r="AD14" s="3">
        <f>[10]Dezembro!$B$33</f>
        <v>26.291666666666661</v>
      </c>
      <c r="AE14" s="3">
        <f>[10]Dezembro!$B$34</f>
        <v>22.625000000000004</v>
      </c>
      <c r="AF14" s="3">
        <f>[10]Dezembro!$B$35</f>
        <v>22.566666666666663</v>
      </c>
      <c r="AG14" s="16">
        <f t="shared" si="1"/>
        <v>25.527150537634416</v>
      </c>
    </row>
    <row r="15" spans="1:34" ht="17.100000000000001" customHeight="1" x14ac:dyDescent="0.2">
      <c r="A15" s="9" t="s">
        <v>8</v>
      </c>
      <c r="B15" s="3">
        <f>[11]Dezembro!$B$5</f>
        <v>23.595833333333331</v>
      </c>
      <c r="C15" s="3">
        <f>[11]Dezembro!$B$6</f>
        <v>22.116666666666664</v>
      </c>
      <c r="D15" s="3">
        <f>[11]Dezembro!$B$7</f>
        <v>22.991666666666671</v>
      </c>
      <c r="E15" s="3">
        <f>[11]Dezembro!$B$8</f>
        <v>24.733333333333331</v>
      </c>
      <c r="F15" s="3">
        <f>[11]Dezembro!$B$9</f>
        <v>24.179166666666671</v>
      </c>
      <c r="G15" s="3">
        <f>[11]Dezembro!$B$10</f>
        <v>24.195833333333336</v>
      </c>
      <c r="H15" s="3">
        <f>[11]Dezembro!$B$11</f>
        <v>26.55</v>
      </c>
      <c r="I15" s="3">
        <f>[11]Dezembro!$B$12</f>
        <v>25.849999999999998</v>
      </c>
      <c r="J15" s="3">
        <f>[11]Dezembro!$B$13</f>
        <v>24.816666666666666</v>
      </c>
      <c r="K15" s="3">
        <f>[11]Dezembro!$B$14</f>
        <v>26.083333333333339</v>
      </c>
      <c r="L15" s="3">
        <f>[11]Dezembro!$B$15</f>
        <v>26.270833333333339</v>
      </c>
      <c r="M15" s="3">
        <f>[11]Dezembro!$B$16</f>
        <v>28.141666666666676</v>
      </c>
      <c r="N15" s="3">
        <f>[11]Dezembro!$B$17</f>
        <v>24.933333333333334</v>
      </c>
      <c r="O15" s="3">
        <f>[11]Dezembro!$B$18</f>
        <v>23.595833333333331</v>
      </c>
      <c r="P15" s="3">
        <f>[11]Dezembro!$B$19</f>
        <v>22.841666666666669</v>
      </c>
      <c r="Q15" s="3">
        <f>[11]Dezembro!$B$20</f>
        <v>23.116666666666671</v>
      </c>
      <c r="R15" s="3">
        <f>[11]Dezembro!$B$21</f>
        <v>24.491666666666664</v>
      </c>
      <c r="S15" s="3">
        <f>[11]Dezembro!$B$22</f>
        <v>25.045833333333334</v>
      </c>
      <c r="T15" s="3">
        <f>[11]Dezembro!$B$23</f>
        <v>26.212499999999995</v>
      </c>
      <c r="U15" s="3">
        <f>[11]Dezembro!$B$24</f>
        <v>26.537499999999998</v>
      </c>
      <c r="V15" s="3">
        <f>[11]Dezembro!$B$25</f>
        <v>28.483333333333338</v>
      </c>
      <c r="W15" s="3">
        <f>[11]Dezembro!$B$26</f>
        <v>27.825000000000003</v>
      </c>
      <c r="X15" s="3">
        <f>[11]Dezembro!$B$27</f>
        <v>29.362499999999997</v>
      </c>
      <c r="Y15" s="3">
        <f>[11]Dezembro!$B$28</f>
        <v>27.079166666666676</v>
      </c>
      <c r="Z15" s="3">
        <f>[11]Dezembro!$B$29</f>
        <v>25.69583333333334</v>
      </c>
      <c r="AA15" s="3">
        <f>[11]Dezembro!$B$30</f>
        <v>26.254166666666674</v>
      </c>
      <c r="AB15" s="3">
        <f>[11]Dezembro!$B$31</f>
        <v>27.045833333333334</v>
      </c>
      <c r="AC15" s="3">
        <f>[11]Dezembro!$B$32</f>
        <v>29.408333333333331</v>
      </c>
      <c r="AD15" s="3">
        <f>[11]Dezembro!$B$33</f>
        <v>26.212500000000002</v>
      </c>
      <c r="AE15" s="3">
        <f>[11]Dezembro!$B$34</f>
        <v>23.879166666666663</v>
      </c>
      <c r="AF15" s="3">
        <f>[11]Dezembro!$B$35</f>
        <v>23.445833333333336</v>
      </c>
      <c r="AG15" s="16">
        <f t="shared" si="1"/>
        <v>25.515860215053763</v>
      </c>
    </row>
    <row r="16" spans="1:34" ht="17.100000000000001" customHeight="1" x14ac:dyDescent="0.2">
      <c r="A16" s="9" t="s">
        <v>9</v>
      </c>
      <c r="B16" s="3">
        <f>[12]Dezembro!$B$5</f>
        <v>25.487500000000001</v>
      </c>
      <c r="C16" s="3">
        <f>[12]Dezembro!$B$6</f>
        <v>23.837500000000006</v>
      </c>
      <c r="D16" s="3">
        <f>[12]Dezembro!$B$7</f>
        <v>25.024999999999995</v>
      </c>
      <c r="E16" s="3">
        <f>[12]Dezembro!$B$8</f>
        <v>26.183333333333334</v>
      </c>
      <c r="F16" s="3">
        <f>[12]Dezembro!$B$9</f>
        <v>27.158333333333328</v>
      </c>
      <c r="G16" s="3">
        <f>[12]Dezembro!$B$10</f>
        <v>23.195833333333329</v>
      </c>
      <c r="H16" s="3">
        <f>[12]Dezembro!$B$11</f>
        <v>25.633333333333336</v>
      </c>
      <c r="I16" s="3">
        <f>[12]Dezembro!$B$12</f>
        <v>25.904166666666665</v>
      </c>
      <c r="J16" s="3">
        <f>[12]Dezembro!$B$13</f>
        <v>25.666666666666668</v>
      </c>
      <c r="K16" s="3">
        <f>[12]Dezembro!$B$14</f>
        <v>26.895833333333339</v>
      </c>
      <c r="L16" s="3">
        <f>[12]Dezembro!$B$15</f>
        <v>27.5625</v>
      </c>
      <c r="M16" s="3">
        <f>[12]Dezembro!$B$16</f>
        <v>28.474999999999994</v>
      </c>
      <c r="N16" s="3">
        <f>[12]Dezembro!$B$17</f>
        <v>27.991666666666664</v>
      </c>
      <c r="O16" s="3">
        <f>[12]Dezembro!$B$18</f>
        <v>24.912499999999994</v>
      </c>
      <c r="P16" s="3">
        <f>[12]Dezembro!$B$19</f>
        <v>24.824999999999999</v>
      </c>
      <c r="Q16" s="3">
        <f>[12]Dezembro!$B$20</f>
        <v>24.525000000000002</v>
      </c>
      <c r="R16" s="3">
        <f>[12]Dezembro!$B$21</f>
        <v>27.020833333333339</v>
      </c>
      <c r="S16" s="3">
        <f>[12]Dezembro!$B$22</f>
        <v>27.479166666666668</v>
      </c>
      <c r="T16" s="3">
        <f>[12]Dezembro!$B$23</f>
        <v>28.229166666666668</v>
      </c>
      <c r="U16" s="3">
        <f>[12]Dezembro!$B$24</f>
        <v>29.837500000000002</v>
      </c>
      <c r="V16" s="3">
        <f>[12]Dezembro!$B$25</f>
        <v>29.562499999999996</v>
      </c>
      <c r="W16" s="3">
        <f>[12]Dezembro!$B$26</f>
        <v>27.5625</v>
      </c>
      <c r="X16" s="3">
        <f>[12]Dezembro!$B$27</f>
        <v>29.645833333333339</v>
      </c>
      <c r="Y16" s="3">
        <f>[12]Dezembro!$B$28</f>
        <v>27.595833333333331</v>
      </c>
      <c r="Z16" s="3">
        <f>[12]Dezembro!$B$29</f>
        <v>25.716666666666669</v>
      </c>
      <c r="AA16" s="3">
        <f>[12]Dezembro!$B$30</f>
        <v>25.579166666666666</v>
      </c>
      <c r="AB16" s="3">
        <f>[12]Dezembro!$B$31</f>
        <v>27.641666666666666</v>
      </c>
      <c r="AC16" s="3">
        <f>[12]Dezembro!$B$32</f>
        <v>29.783333333333335</v>
      </c>
      <c r="AD16" s="3">
        <f>[12]Dezembro!$B$33</f>
        <v>26.895833333333332</v>
      </c>
      <c r="AE16" s="3">
        <f>[12]Dezembro!$B$34</f>
        <v>24.633333333333329</v>
      </c>
      <c r="AF16" s="3">
        <f>[12]Dezembro!$B$35</f>
        <v>23.658333333333331</v>
      </c>
      <c r="AG16" s="16">
        <f t="shared" si="1"/>
        <v>26.584543010752686</v>
      </c>
    </row>
    <row r="17" spans="1:34" ht="17.100000000000001" customHeight="1" x14ac:dyDescent="0.2">
      <c r="A17" s="9" t="s">
        <v>51</v>
      </c>
      <c r="B17" s="3">
        <f>[13]Dezembro!$B$5</f>
        <v>27</v>
      </c>
      <c r="C17" s="3">
        <f>[13]Dezembro!$B$6</f>
        <v>25.758333333333329</v>
      </c>
      <c r="D17" s="3">
        <f>[13]Dezembro!$B$7</f>
        <v>26.712499999999995</v>
      </c>
      <c r="E17" s="3">
        <f>[13]Dezembro!$B$8</f>
        <v>28.604166666666668</v>
      </c>
      <c r="F17" s="3">
        <f>[13]Dezembro!$B$9</f>
        <v>26.020833333333332</v>
      </c>
      <c r="G17" s="3">
        <f>[13]Dezembro!$B$10</f>
        <v>24.108333333333338</v>
      </c>
      <c r="H17" s="3">
        <f>[13]Dezembro!$B$11</f>
        <v>27.029166666666669</v>
      </c>
      <c r="I17" s="3">
        <f>[13]Dezembro!$B$12</f>
        <v>27.804166666666664</v>
      </c>
      <c r="J17" s="3">
        <f>[13]Dezembro!$B$13</f>
        <v>25.741666666666671</v>
      </c>
      <c r="K17" s="3">
        <f>[13]Dezembro!$B$14</f>
        <v>28.787499999999994</v>
      </c>
      <c r="L17" s="3">
        <f>[13]Dezembro!$B$15</f>
        <v>28.700000000000003</v>
      </c>
      <c r="M17" s="3">
        <f>[13]Dezembro!$B$16</f>
        <v>27.595833333333328</v>
      </c>
      <c r="N17" s="3">
        <f>[13]Dezembro!$B$17</f>
        <v>26.920833333333334</v>
      </c>
      <c r="O17" s="3">
        <f>[13]Dezembro!$B$18</f>
        <v>25.799999999999997</v>
      </c>
      <c r="P17" s="3">
        <f>[13]Dezembro!$B$19</f>
        <v>24.033333333333331</v>
      </c>
      <c r="Q17" s="3">
        <f>[13]Dezembro!$B$20</f>
        <v>24.858333333333331</v>
      </c>
      <c r="R17" s="3">
        <f>[13]Dezembro!$B$21</f>
        <v>25.704166666666669</v>
      </c>
      <c r="S17" s="3">
        <f>[13]Dezembro!$B$22</f>
        <v>27.212500000000002</v>
      </c>
      <c r="T17" s="3">
        <f>[13]Dezembro!$B$23</f>
        <v>27.741666666666664</v>
      </c>
      <c r="U17" s="3">
        <f>[13]Dezembro!$B$24</f>
        <v>29.262499999999999</v>
      </c>
      <c r="V17" s="3">
        <f>[13]Dezembro!$B$25</f>
        <v>27.920833333333331</v>
      </c>
      <c r="W17" s="3">
        <f>[13]Dezembro!$B$26</f>
        <v>27.304166666666664</v>
      </c>
      <c r="X17" s="3">
        <f>[13]Dezembro!$B$27</f>
        <v>29.983333333333334</v>
      </c>
      <c r="Y17" s="3">
        <f>[13]Dezembro!$B$28</f>
        <v>27.820833333333329</v>
      </c>
      <c r="Z17" s="3">
        <f>[13]Dezembro!$B$29</f>
        <v>26.579166666666669</v>
      </c>
      <c r="AA17" s="3">
        <f>[13]Dezembro!$B$30</f>
        <v>27.974999999999998</v>
      </c>
      <c r="AB17" s="3">
        <f>[13]Dezembro!$B$31</f>
        <v>30.066666666666666</v>
      </c>
      <c r="AC17" s="3">
        <f>[13]Dezembro!$B$32</f>
        <v>29.220833333333335</v>
      </c>
      <c r="AD17" s="3">
        <f>[13]Dezembro!$B$33</f>
        <v>26.570833333333336</v>
      </c>
      <c r="AE17" s="3">
        <f>[13]Dezembro!$B$34</f>
        <v>25</v>
      </c>
      <c r="AF17" s="3">
        <f>[13]Dezembro!$B$35</f>
        <v>24.733333333333331</v>
      </c>
      <c r="AG17" s="16">
        <f t="shared" si="1"/>
        <v>27.050672043010756</v>
      </c>
    </row>
    <row r="18" spans="1:34" ht="17.100000000000001" customHeight="1" x14ac:dyDescent="0.2">
      <c r="A18" s="9" t="s">
        <v>10</v>
      </c>
      <c r="B18" s="3">
        <f>[14]Dezembro!$B$5</f>
        <v>24.345833333333328</v>
      </c>
      <c r="C18" s="3">
        <f>[14]Dezembro!$B$6</f>
        <v>22.904166666666669</v>
      </c>
      <c r="D18" s="3">
        <f>[14]Dezembro!$B$7</f>
        <v>23.520833333333332</v>
      </c>
      <c r="E18" s="3">
        <f>[14]Dezembro!$B$8</f>
        <v>25.675000000000011</v>
      </c>
      <c r="F18" s="3">
        <f>[14]Dezembro!$B$9</f>
        <v>25.962500000000006</v>
      </c>
      <c r="G18" s="3">
        <f>[14]Dezembro!$B$10</f>
        <v>23.845833333333331</v>
      </c>
      <c r="H18" s="3">
        <f>[14]Dezembro!$B$11</f>
        <v>26.291666666666668</v>
      </c>
      <c r="I18" s="3">
        <f>[14]Dezembro!$B$12</f>
        <v>26.182608695652171</v>
      </c>
      <c r="J18" s="3">
        <f>[14]Dezembro!$B$13</f>
        <v>24.645833333333332</v>
      </c>
      <c r="K18" s="3">
        <f>[14]Dezembro!$B$14</f>
        <v>27.029166666666669</v>
      </c>
      <c r="L18" s="3">
        <f>[14]Dezembro!$B$15</f>
        <v>27.391666666666669</v>
      </c>
      <c r="M18" s="3">
        <f>[14]Dezembro!$B$16</f>
        <v>28.474999999999994</v>
      </c>
      <c r="N18" s="3">
        <f>[14]Dezembro!$B$17</f>
        <v>25.508333333333329</v>
      </c>
      <c r="O18" s="3">
        <f>[14]Dezembro!$B$18</f>
        <v>23.649999999999995</v>
      </c>
      <c r="P18" s="3">
        <f>[14]Dezembro!$B$19</f>
        <v>22.691666666666663</v>
      </c>
      <c r="Q18" s="3">
        <f>[14]Dezembro!$B$20</f>
        <v>23.083333333333332</v>
      </c>
      <c r="R18" s="3">
        <f>[14]Dezembro!$B$21</f>
        <v>24.666666666666668</v>
      </c>
      <c r="S18" s="3">
        <f>[14]Dezembro!$B$22</f>
        <v>25.174999999999997</v>
      </c>
      <c r="T18" s="3">
        <f>[14]Dezembro!$B$23</f>
        <v>26.558333333333326</v>
      </c>
      <c r="U18" s="3">
        <f>[14]Dezembro!$B$24</f>
        <v>27.549999999999997</v>
      </c>
      <c r="V18" s="3">
        <f>[14]Dezembro!$B$25</f>
        <v>29.241666666666671</v>
      </c>
      <c r="W18" s="3">
        <f>[14]Dezembro!$B$26</f>
        <v>27.86666666666666</v>
      </c>
      <c r="X18" s="3">
        <f>[14]Dezembro!$B$27</f>
        <v>29.604166666666668</v>
      </c>
      <c r="Y18" s="3">
        <f>[14]Dezembro!$B$28</f>
        <v>26.979166666666671</v>
      </c>
      <c r="Z18" s="3">
        <f>[14]Dezembro!$B$29</f>
        <v>26.137500000000003</v>
      </c>
      <c r="AA18" s="3">
        <f>[14]Dezembro!$B$30</f>
        <v>26.391666666666666</v>
      </c>
      <c r="AB18" s="3">
        <f>[14]Dezembro!$B$31</f>
        <v>28.004166666666652</v>
      </c>
      <c r="AC18" s="3">
        <f>[14]Dezembro!$B$32</f>
        <v>29.42916666666666</v>
      </c>
      <c r="AD18" s="3">
        <f>[14]Dezembro!$B$33</f>
        <v>27.237500000000001</v>
      </c>
      <c r="AE18" s="3">
        <f>[14]Dezembro!$B$34</f>
        <v>23.733333333333338</v>
      </c>
      <c r="AF18" s="3">
        <f>[14]Dezembro!$B$35</f>
        <v>23.308333333333334</v>
      </c>
      <c r="AG18" s="16">
        <f t="shared" ref="AG18:AG29" si="2">AVERAGE(B18:AF18)</f>
        <v>25.906025011687699</v>
      </c>
    </row>
    <row r="19" spans="1:34" ht="17.100000000000001" customHeight="1" x14ac:dyDescent="0.2">
      <c r="A19" s="9" t="s">
        <v>11</v>
      </c>
      <c r="B19" s="3">
        <f>[15]Dezembro!$B$5</f>
        <v>26.145833333333329</v>
      </c>
      <c r="C19" s="3">
        <f>[15]Dezembro!$B$6</f>
        <v>24.179166666666674</v>
      </c>
      <c r="D19" s="3">
        <f>[15]Dezembro!$B$7</f>
        <v>24.050000000000008</v>
      </c>
      <c r="E19" s="3">
        <f>[15]Dezembro!$B$8</f>
        <v>25.875</v>
      </c>
      <c r="F19" s="3">
        <f>[15]Dezembro!$B$9</f>
        <v>26.579166666666666</v>
      </c>
      <c r="G19" s="3">
        <f>[15]Dezembro!$B$10</f>
        <v>22.033333333333335</v>
      </c>
      <c r="H19" s="3">
        <f>[15]Dezembro!$B$11</f>
        <v>24.766666666666669</v>
      </c>
      <c r="I19" s="3">
        <f>[15]Dezembro!$B$12</f>
        <v>24.850000000000005</v>
      </c>
      <c r="J19" s="3">
        <f>[15]Dezembro!$B$13</f>
        <v>24.262499999999999</v>
      </c>
      <c r="K19" s="3">
        <f>[15]Dezembro!$B$14</f>
        <v>26.108333333333334</v>
      </c>
      <c r="L19" s="3">
        <f>[15]Dezembro!$B$15</f>
        <v>26.783333333333331</v>
      </c>
      <c r="M19" s="3">
        <f>[15]Dezembro!$B$16</f>
        <v>26.883333333333336</v>
      </c>
      <c r="N19" s="3">
        <f>[15]Dezembro!$B$17</f>
        <v>25.366666666666664</v>
      </c>
      <c r="O19" s="3">
        <f>[15]Dezembro!$B$18</f>
        <v>24.462499999999995</v>
      </c>
      <c r="P19" s="3">
        <f>[15]Dezembro!$B$19</f>
        <v>22.387500000000003</v>
      </c>
      <c r="Q19" s="3">
        <f>[15]Dezembro!$B$20</f>
        <v>22.304166666666674</v>
      </c>
      <c r="R19" s="3">
        <f>[15]Dezembro!$B$21</f>
        <v>24.070833333333329</v>
      </c>
      <c r="S19" s="3">
        <f>[15]Dezembro!$B$22</f>
        <v>24.783333333333335</v>
      </c>
      <c r="T19" s="3">
        <f>[15]Dezembro!$B$23</f>
        <v>25.295833333333331</v>
      </c>
      <c r="U19" s="3">
        <f>[15]Dezembro!$B$24</f>
        <v>26.166666666666671</v>
      </c>
      <c r="V19" s="3">
        <f>[15]Dezembro!$B$25</f>
        <v>26.974999999999994</v>
      </c>
      <c r="W19" s="3">
        <f>[15]Dezembro!$B$26</f>
        <v>26.270833333333332</v>
      </c>
      <c r="X19" s="3">
        <f>[15]Dezembro!$B$27</f>
        <v>27.516666666666669</v>
      </c>
      <c r="Y19" s="3">
        <f>[15]Dezembro!$B$28</f>
        <v>27.254166666666666</v>
      </c>
      <c r="Z19" s="3">
        <f>[15]Dezembro!$B$29</f>
        <v>25.516666666666666</v>
      </c>
      <c r="AA19" s="3">
        <f>[15]Dezembro!$B$30</f>
        <v>23.888888888888889</v>
      </c>
      <c r="AB19" s="3">
        <f>[15]Dezembro!$B$31</f>
        <v>30.216666666666665</v>
      </c>
      <c r="AC19" s="3">
        <f>[15]Dezembro!$B$32</f>
        <v>30.82</v>
      </c>
      <c r="AD19" s="3">
        <f>[15]Dezembro!$B$33</f>
        <v>30.2</v>
      </c>
      <c r="AE19" s="3">
        <f>[15]Dezembro!$B$34</f>
        <v>28.95</v>
      </c>
      <c r="AF19" s="3">
        <f>[15]Dezembro!$B$35</f>
        <v>26.280000000000008</v>
      </c>
      <c r="AG19" s="16">
        <f t="shared" si="2"/>
        <v>25.846550179211476</v>
      </c>
    </row>
    <row r="20" spans="1:34" ht="17.100000000000001" customHeight="1" x14ac:dyDescent="0.2">
      <c r="A20" s="9" t="s">
        <v>12</v>
      </c>
      <c r="B20" s="3">
        <f>[16]Dezembro!$B$5</f>
        <v>28.5</v>
      </c>
      <c r="C20" s="3">
        <f>[16]Dezembro!$B$6</f>
        <v>27.808333333333334</v>
      </c>
      <c r="D20" s="3">
        <f>[16]Dezembro!$B$7</f>
        <v>28.504166666666663</v>
      </c>
      <c r="E20" s="3">
        <f>[16]Dezembro!$B$8</f>
        <v>28.620833333333334</v>
      </c>
      <c r="F20" s="3">
        <f>[16]Dezembro!$B$9</f>
        <v>27.116666666666671</v>
      </c>
      <c r="G20" s="3">
        <f>[16]Dezembro!$B$10</f>
        <v>23.295833333333334</v>
      </c>
      <c r="H20" s="3">
        <f>[16]Dezembro!$B$11</f>
        <v>26.708333333333339</v>
      </c>
      <c r="I20" s="3">
        <f>[16]Dezembro!$B$12</f>
        <v>26.512500000000003</v>
      </c>
      <c r="J20" s="3">
        <f>[16]Dezembro!$B$13</f>
        <v>25.837499999999995</v>
      </c>
      <c r="K20" s="3">
        <f>[16]Dezembro!$B$14</f>
        <v>27.870833333333334</v>
      </c>
      <c r="L20" s="3">
        <f>[16]Dezembro!$B$15</f>
        <v>28.141666666666669</v>
      </c>
      <c r="M20" s="3">
        <f>[16]Dezembro!$B$16</f>
        <v>28.029166666666669</v>
      </c>
      <c r="N20" s="3">
        <f>[16]Dezembro!$B$17</f>
        <v>26.849999999999998</v>
      </c>
      <c r="O20" s="3">
        <f>[16]Dezembro!$B$18</f>
        <v>26.412499999999998</v>
      </c>
      <c r="P20" s="3">
        <f>[16]Dezembro!$B$19</f>
        <v>25.19583333333334</v>
      </c>
      <c r="Q20" s="3">
        <f>[16]Dezembro!$B$20</f>
        <v>25.558333333333337</v>
      </c>
      <c r="R20" s="3">
        <f>[16]Dezembro!$B$21</f>
        <v>26.791666666666668</v>
      </c>
      <c r="S20" s="3">
        <f>[16]Dezembro!$B$22</f>
        <v>27.358333333333331</v>
      </c>
      <c r="T20" s="3">
        <f>[16]Dezembro!$B$23</f>
        <v>27.958333333333332</v>
      </c>
      <c r="U20" s="3">
        <f>[16]Dezembro!$B$24</f>
        <v>28.879166666666666</v>
      </c>
      <c r="V20" s="3">
        <f>[16]Dezembro!$B$25</f>
        <v>27.712500000000006</v>
      </c>
      <c r="W20" s="3">
        <f>[16]Dezembro!$B$26</f>
        <v>26.708333333333329</v>
      </c>
      <c r="X20" s="3">
        <f>[16]Dezembro!$B$27</f>
        <v>29.554166666666671</v>
      </c>
      <c r="Y20" s="3">
        <f>[16]Dezembro!$B$28</f>
        <v>27.483333333333331</v>
      </c>
      <c r="Z20" s="3">
        <f>[16]Dezembro!$B$29</f>
        <v>27.079166666666669</v>
      </c>
      <c r="AA20" s="3">
        <f>[16]Dezembro!$B$30</f>
        <v>27.416666666666661</v>
      </c>
      <c r="AB20" s="3">
        <f>[16]Dezembro!$B$31</f>
        <v>28.779166666666669</v>
      </c>
      <c r="AC20" s="3">
        <f>[16]Dezembro!$B$32</f>
        <v>27.862500000000001</v>
      </c>
      <c r="AD20" s="3">
        <f>[16]Dezembro!$B$33</f>
        <v>28.329166666666666</v>
      </c>
      <c r="AE20" s="3">
        <f>[16]Dezembro!$B$34</f>
        <v>26.408333333333331</v>
      </c>
      <c r="AF20" s="3">
        <f>[16]Dezembro!$B$35</f>
        <v>23.829166666666666</v>
      </c>
      <c r="AG20" s="16">
        <f t="shared" si="2"/>
        <v>27.197177419354841</v>
      </c>
    </row>
    <row r="21" spans="1:34" ht="17.100000000000001" customHeight="1" x14ac:dyDescent="0.2">
      <c r="A21" s="9" t="s">
        <v>13</v>
      </c>
      <c r="B21" s="3">
        <f>[17]Dezembro!$B$5</f>
        <v>27.404166666666665</v>
      </c>
      <c r="C21" s="3">
        <f>[17]Dezembro!$B$6</f>
        <v>26.750000000000004</v>
      </c>
      <c r="D21" s="3">
        <f>[17]Dezembro!$B$7</f>
        <v>28.458333333333329</v>
      </c>
      <c r="E21" s="3">
        <f>[17]Dezembro!$B$8</f>
        <v>28.80416666666666</v>
      </c>
      <c r="F21" s="3">
        <f>[17]Dezembro!$B$9</f>
        <v>29.416666666666661</v>
      </c>
      <c r="G21" s="3">
        <f>[17]Dezembro!$B$10</f>
        <v>25.824999999999999</v>
      </c>
      <c r="H21" s="3">
        <f>[17]Dezembro!$B$11</f>
        <v>26.44583333333334</v>
      </c>
      <c r="I21" s="3">
        <f>[17]Dezembro!$B$12</f>
        <v>27.445833333333326</v>
      </c>
      <c r="J21" s="3">
        <f>[17]Dezembro!$B$13</f>
        <v>26.333333333333329</v>
      </c>
      <c r="K21" s="3">
        <f>[17]Dezembro!$B$14</f>
        <v>27.670833333333334</v>
      </c>
      <c r="L21" s="3">
        <f>[17]Dezembro!$B$15</f>
        <v>28.649999999999995</v>
      </c>
      <c r="M21" s="3">
        <f>[17]Dezembro!$B$16</f>
        <v>28.154166666666665</v>
      </c>
      <c r="N21" s="3">
        <f>[17]Dezembro!$B$17</f>
        <v>27.362500000000001</v>
      </c>
      <c r="O21" s="3">
        <f>[17]Dezembro!$B$18</f>
        <v>26.816666666666663</v>
      </c>
      <c r="P21" s="3">
        <f>[17]Dezembro!$B$19</f>
        <v>25.462500000000006</v>
      </c>
      <c r="Q21" s="3">
        <f>[17]Dezembro!$B$20</f>
        <v>25.924999999999997</v>
      </c>
      <c r="R21" s="3">
        <f>[17]Dezembro!$B$21</f>
        <v>27.366666666666664</v>
      </c>
      <c r="S21" s="3">
        <f>[17]Dezembro!$B$22</f>
        <v>28.279166666666679</v>
      </c>
      <c r="T21" s="3">
        <f>[17]Dezembro!$B$23</f>
        <v>28.429166666666664</v>
      </c>
      <c r="U21" s="3">
        <f>[17]Dezembro!$B$24</f>
        <v>29.825000000000003</v>
      </c>
      <c r="V21" s="3">
        <f>[17]Dezembro!$B$25</f>
        <v>27.904166666666669</v>
      </c>
      <c r="W21" s="3">
        <f>[17]Dezembro!$B$26</f>
        <v>28.024999999999995</v>
      </c>
      <c r="X21" s="3">
        <f>[17]Dezembro!$B$27</f>
        <v>28.300000000000008</v>
      </c>
      <c r="Y21" s="3">
        <f>[17]Dezembro!$B$28</f>
        <v>27.629166666666666</v>
      </c>
      <c r="Z21" s="3">
        <f>[17]Dezembro!$B$29</f>
        <v>27.183333333333334</v>
      </c>
      <c r="AA21" s="3">
        <f>[17]Dezembro!$B$30</f>
        <v>28.462500000000002</v>
      </c>
      <c r="AB21" s="3">
        <f>[17]Dezembro!$B$31</f>
        <v>29.016666666666669</v>
      </c>
      <c r="AC21" s="3">
        <f>[17]Dezembro!$B$32</f>
        <v>29.591666666666665</v>
      </c>
      <c r="AD21" s="3">
        <f>[17]Dezembro!$B$33</f>
        <v>28.0625</v>
      </c>
      <c r="AE21" s="3">
        <f>[17]Dezembro!$B$34</f>
        <v>24.837500000000006</v>
      </c>
      <c r="AF21" s="3">
        <f>[17]Dezembro!$B$35</f>
        <v>24.583333333333332</v>
      </c>
      <c r="AG21" s="16">
        <f t="shared" si="2"/>
        <v>27.561962365591395</v>
      </c>
    </row>
    <row r="22" spans="1:34" ht="17.100000000000001" customHeight="1" x14ac:dyDescent="0.2">
      <c r="A22" s="9" t="s">
        <v>14</v>
      </c>
      <c r="B22" s="3">
        <f>[18]Dezembro!$B$5</f>
        <v>24.006666666666664</v>
      </c>
      <c r="C22" s="3">
        <f>[18]Dezembro!$B$6</f>
        <v>23.792307692307698</v>
      </c>
      <c r="D22" s="3">
        <f>[18]Dezembro!$B$7</f>
        <v>23.664285714285715</v>
      </c>
      <c r="E22" s="3">
        <f>[18]Dezembro!$B$8</f>
        <v>23.169230769230769</v>
      </c>
      <c r="F22" s="3">
        <f>[18]Dezembro!$B$9</f>
        <v>26.707142857142856</v>
      </c>
      <c r="G22" s="3">
        <f>[18]Dezembro!$B$10</f>
        <v>25.475000000000001</v>
      </c>
      <c r="H22" s="3">
        <f>[18]Dezembro!$B$11</f>
        <v>23.533333333333335</v>
      </c>
      <c r="I22" s="3">
        <f>[18]Dezembro!$B$12</f>
        <v>23.277777777777779</v>
      </c>
      <c r="J22" s="3">
        <f>[18]Dezembro!$B$13</f>
        <v>23.284615384615385</v>
      </c>
      <c r="K22" s="3">
        <f>[18]Dezembro!$B$14</f>
        <v>23.023529411764702</v>
      </c>
      <c r="L22" s="3">
        <f>[18]Dezembro!$B$15</f>
        <v>20.681818181818183</v>
      </c>
      <c r="M22" s="3">
        <f>[18]Dezembro!$B$16</f>
        <v>23.108333333333331</v>
      </c>
      <c r="N22" s="3">
        <f>[18]Dezembro!$B$17</f>
        <v>23.099999999999998</v>
      </c>
      <c r="O22" s="3">
        <f>[18]Dezembro!$B$18</f>
        <v>25.119999999999994</v>
      </c>
      <c r="P22" s="3">
        <f>[18]Dezembro!$B$19</f>
        <v>23.014285714285712</v>
      </c>
      <c r="Q22" s="3">
        <f>[18]Dezembro!$B$20</f>
        <v>21.92307692307692</v>
      </c>
      <c r="R22" s="3">
        <f>[18]Dezembro!$B$21</f>
        <v>22.61538461538462</v>
      </c>
      <c r="S22" s="3">
        <f>[18]Dezembro!$B$22</f>
        <v>24.206250000000004</v>
      </c>
      <c r="T22" s="3">
        <f>[18]Dezembro!$B$23</f>
        <v>23.900000000000002</v>
      </c>
      <c r="U22" s="3">
        <f>[18]Dezembro!$B$24</f>
        <v>25.676923076923082</v>
      </c>
      <c r="V22" s="3">
        <f>[18]Dezembro!$B$25</f>
        <v>25.686666666666667</v>
      </c>
      <c r="W22" s="3">
        <f>[18]Dezembro!$B$26</f>
        <v>23.207692307692305</v>
      </c>
      <c r="X22" s="3">
        <f>[18]Dezembro!$B$27</f>
        <v>25.315384615384612</v>
      </c>
      <c r="Y22" s="3">
        <f>[18]Dezembro!$B$28</f>
        <v>25.764285714285716</v>
      </c>
      <c r="Z22" s="3">
        <f>[18]Dezembro!$B$29</f>
        <v>25.921428571428571</v>
      </c>
      <c r="AA22" s="3">
        <f>[18]Dezembro!$B$30</f>
        <v>24.979999999999997</v>
      </c>
      <c r="AB22" s="3">
        <f>[18]Dezembro!$B$31</f>
        <v>25.166666666666668</v>
      </c>
      <c r="AC22" s="3">
        <f>[18]Dezembro!$B$32</f>
        <v>25.71875</v>
      </c>
      <c r="AD22" s="3">
        <f>[18]Dezembro!$B$33</f>
        <v>24.5</v>
      </c>
      <c r="AE22" s="3">
        <f>[18]Dezembro!$B$34</f>
        <v>24.160000000000007</v>
      </c>
      <c r="AF22" s="3">
        <f>[18]Dezembro!$B$35</f>
        <v>23.199999999999996</v>
      </c>
      <c r="AG22" s="16">
        <f t="shared" si="2"/>
        <v>24.093575354647463</v>
      </c>
    </row>
    <row r="23" spans="1:34" ht="17.100000000000001" customHeight="1" x14ac:dyDescent="0.2">
      <c r="A23" s="9" t="s">
        <v>15</v>
      </c>
      <c r="B23" s="3">
        <f>[19]Dezembro!$B$5</f>
        <v>22.620833333333334</v>
      </c>
      <c r="C23" s="3">
        <f>[19]Dezembro!$B$6</f>
        <v>22.099999999999998</v>
      </c>
      <c r="D23" s="3">
        <f>[19]Dezembro!$B$7</f>
        <v>23.958333333333339</v>
      </c>
      <c r="E23" s="3">
        <f>[19]Dezembro!$B$8</f>
        <v>24.412499999999998</v>
      </c>
      <c r="F23" s="3">
        <f>[19]Dezembro!$B$9</f>
        <v>22.395833333333329</v>
      </c>
      <c r="G23" s="3">
        <f>[19]Dezembro!$B$10</f>
        <v>22.191666666666666</v>
      </c>
      <c r="H23" s="3">
        <f>[19]Dezembro!$B$11</f>
        <v>23.920833333333331</v>
      </c>
      <c r="I23" s="3">
        <f>[19]Dezembro!$B$12</f>
        <v>23.224999999999998</v>
      </c>
      <c r="J23" s="3">
        <f>[19]Dezembro!$B$13</f>
        <v>23.666666666666668</v>
      </c>
      <c r="K23" s="3">
        <f>[19]Dezembro!$B$14</f>
        <v>25.541666666666668</v>
      </c>
      <c r="L23" s="3">
        <f>[19]Dezembro!$B$15</f>
        <v>26.116666666666664</v>
      </c>
      <c r="M23" s="3">
        <f>[19]Dezembro!$B$16</f>
        <v>24.579166666666666</v>
      </c>
      <c r="N23" s="3">
        <f>[19]Dezembro!$B$17</f>
        <v>25.829166666666669</v>
      </c>
      <c r="O23" s="3">
        <f>[19]Dezembro!$B$18</f>
        <v>22.458333333333332</v>
      </c>
      <c r="P23" s="3">
        <f>[19]Dezembro!$B$19</f>
        <v>22.950000000000003</v>
      </c>
      <c r="Q23" s="3">
        <f>[19]Dezembro!$B$20</f>
        <v>23.058333333333337</v>
      </c>
      <c r="R23" s="3">
        <f>[19]Dezembro!$B$21</f>
        <v>24.362500000000001</v>
      </c>
      <c r="S23" s="3">
        <f>[19]Dezembro!$B$22</f>
        <v>25.558333333333326</v>
      </c>
      <c r="T23" s="3">
        <f>[19]Dezembro!$B$23</f>
        <v>26.358333333333331</v>
      </c>
      <c r="U23" s="3">
        <f>[19]Dezembro!$B$24</f>
        <v>26.912500000000009</v>
      </c>
      <c r="V23" s="3">
        <f>[19]Dezembro!$B$25</f>
        <v>27.262499999999999</v>
      </c>
      <c r="W23" s="3">
        <f>[19]Dezembro!$B$26</f>
        <v>26.924999999999997</v>
      </c>
      <c r="X23" s="3">
        <f>[19]Dezembro!$B$27</f>
        <v>28.125</v>
      </c>
      <c r="Y23" s="3">
        <f>[19]Dezembro!$B$28</f>
        <v>26.191666666666666</v>
      </c>
      <c r="Z23" s="3">
        <f>[19]Dezembro!$B$29</f>
        <v>23.029166666666665</v>
      </c>
      <c r="AA23" s="3">
        <f>[19]Dezembro!$B$30</f>
        <v>24.512499999999999</v>
      </c>
      <c r="AB23" s="3">
        <f>[19]Dezembro!$B$31</f>
        <v>26.529166666666665</v>
      </c>
      <c r="AC23" s="3">
        <f>[19]Dezembro!$B$32</f>
        <v>28.429166666666664</v>
      </c>
      <c r="AD23" s="3">
        <f>[19]Dezembro!$B$33</f>
        <v>26.224999999999994</v>
      </c>
      <c r="AE23" s="3">
        <f>[19]Dezembro!$B$34</f>
        <v>23.820833333333329</v>
      </c>
      <c r="AF23" s="3">
        <f>[19]Dezembro!$B$35</f>
        <v>23.279166666666672</v>
      </c>
      <c r="AG23" s="16">
        <f t="shared" si="2"/>
        <v>24.727284946236562</v>
      </c>
    </row>
    <row r="24" spans="1:34" ht="17.100000000000001" customHeight="1" x14ac:dyDescent="0.2">
      <c r="A24" s="9" t="s">
        <v>16</v>
      </c>
      <c r="B24" s="3">
        <f>[20]Dezembro!$B$5</f>
        <v>26.920833333333331</v>
      </c>
      <c r="C24" s="3">
        <f>[20]Dezembro!$B$6</f>
        <v>26.441666666666666</v>
      </c>
      <c r="D24" s="3">
        <f>[20]Dezembro!$B$7</f>
        <v>28.537499999999998</v>
      </c>
      <c r="E24" s="3">
        <f>[20]Dezembro!$B$8</f>
        <v>28.937500000000004</v>
      </c>
      <c r="F24" s="3">
        <f>[20]Dezembro!$B$9</f>
        <v>23.558333333333334</v>
      </c>
      <c r="G24" s="3">
        <f>[20]Dezembro!$B$10</f>
        <v>25.866666666666664</v>
      </c>
      <c r="H24" s="3">
        <f>[20]Dezembro!$B$11</f>
        <v>28.1875</v>
      </c>
      <c r="I24" s="3">
        <f>[20]Dezembro!$B$12</f>
        <v>26.379166666666663</v>
      </c>
      <c r="J24" s="3">
        <f>[20]Dezembro!$B$13</f>
        <v>27.679166666666671</v>
      </c>
      <c r="K24" s="3">
        <f>[20]Dezembro!$B$14</f>
        <v>29.245833333333326</v>
      </c>
      <c r="L24" s="3">
        <f>[20]Dezembro!$B$15</f>
        <v>30.108333333333334</v>
      </c>
      <c r="M24" s="3">
        <f>[20]Dezembro!$B$16</f>
        <v>30.158333333333331</v>
      </c>
      <c r="N24" s="3">
        <f>[20]Dezembro!$B$17</f>
        <v>29.670833333333334</v>
      </c>
      <c r="O24" s="3">
        <f>[20]Dezembro!$B$18</f>
        <v>27.891666666666662</v>
      </c>
      <c r="P24" s="3">
        <f>[20]Dezembro!$B$19</f>
        <v>26.429166666666664</v>
      </c>
      <c r="Q24" s="3">
        <f>[20]Dezembro!$B$20</f>
        <v>26.658333333333335</v>
      </c>
      <c r="R24" s="3">
        <f>[20]Dezembro!$B$21</f>
        <v>26.404166666666669</v>
      </c>
      <c r="S24" s="3">
        <f>[20]Dezembro!$B$22</f>
        <v>28.362500000000001</v>
      </c>
      <c r="T24" s="3">
        <f>[20]Dezembro!$B$23</f>
        <v>31.533333333333335</v>
      </c>
      <c r="U24" s="3">
        <f>[20]Dezembro!$B$24</f>
        <v>31.666666666666661</v>
      </c>
      <c r="V24" s="3">
        <f>[20]Dezembro!$B$25</f>
        <v>32.49583333333333</v>
      </c>
      <c r="W24" s="3">
        <f>[20]Dezembro!$B$26</f>
        <v>31.820833333333329</v>
      </c>
      <c r="X24" s="3">
        <f>[20]Dezembro!$B$27</f>
        <v>33.529166666666661</v>
      </c>
      <c r="Y24" s="3">
        <f>[20]Dezembro!$B$28</f>
        <v>30.591666666666665</v>
      </c>
      <c r="Z24" s="3">
        <f>[20]Dezembro!$B$29</f>
        <v>25.012499999999999</v>
      </c>
      <c r="AA24" s="3">
        <f>[20]Dezembro!$B$30</f>
        <v>27.537499999999998</v>
      </c>
      <c r="AB24" s="3">
        <f>[20]Dezembro!$B$31</f>
        <v>32.104166666666664</v>
      </c>
      <c r="AC24" s="3">
        <f>[20]Dezembro!$B$32</f>
        <v>31.670833333333331</v>
      </c>
      <c r="AD24" s="3">
        <f>[20]Dezembro!$B$33</f>
        <v>30.462499999999995</v>
      </c>
      <c r="AE24" s="3">
        <f>[20]Dezembro!$B$34</f>
        <v>28.087500000000009</v>
      </c>
      <c r="AF24" s="3">
        <f>[20]Dezembro!$B$35</f>
        <v>26.037499999999998</v>
      </c>
      <c r="AG24" s="16">
        <f t="shared" si="2"/>
        <v>28.709274193548389</v>
      </c>
    </row>
    <row r="25" spans="1:34" ht="17.100000000000001" customHeight="1" x14ac:dyDescent="0.2">
      <c r="A25" s="9" t="s">
        <v>17</v>
      </c>
      <c r="B25" s="3">
        <f>[21]Dezembro!$B$5</f>
        <v>26.029166666666669</v>
      </c>
      <c r="C25" s="3">
        <f>[21]Dezembro!$B$6</f>
        <v>23.704166666666669</v>
      </c>
      <c r="D25" s="3">
        <f>[21]Dezembro!$B$7</f>
        <v>23.741666666666671</v>
      </c>
      <c r="E25" s="3">
        <f>[21]Dezembro!$B$8</f>
        <v>26.229166666666671</v>
      </c>
      <c r="F25" s="3">
        <f>[21]Dezembro!$B$9</f>
        <v>26.983333333333338</v>
      </c>
      <c r="G25" s="3">
        <f>[21]Dezembro!$B$10</f>
        <v>22.329166666666669</v>
      </c>
      <c r="H25" s="3">
        <f>[21]Dezembro!$B$11</f>
        <v>25.454166666666669</v>
      </c>
      <c r="I25" s="3">
        <f>[21]Dezembro!$B$12</f>
        <v>25.820833333333326</v>
      </c>
      <c r="J25" s="3">
        <f>[21]Dezembro!$B$13</f>
        <v>24.816666666666666</v>
      </c>
      <c r="K25" s="3">
        <f>[21]Dezembro!$B$14</f>
        <v>27.141666666666666</v>
      </c>
      <c r="L25" s="3">
        <f>[21]Dezembro!$B$15</f>
        <v>26.887500000000003</v>
      </c>
      <c r="M25" s="3">
        <f>[21]Dezembro!$B$16</f>
        <v>27.737500000000001</v>
      </c>
      <c r="N25" s="3">
        <f>[21]Dezembro!$B$17</f>
        <v>26.095833333333335</v>
      </c>
      <c r="O25" s="3">
        <f>[21]Dezembro!$B$18</f>
        <v>24.625000000000004</v>
      </c>
      <c r="P25" s="3">
        <f>[21]Dezembro!$B$19</f>
        <v>26.429166666666664</v>
      </c>
      <c r="Q25" s="3">
        <f>[21]Dezembro!$B$20</f>
        <v>22.758333333333336</v>
      </c>
      <c r="R25" s="3">
        <f>[21]Dezembro!$B$21</f>
        <v>24.462500000000002</v>
      </c>
      <c r="S25" s="3">
        <f>[21]Dezembro!$B$22</f>
        <v>25.833333333333339</v>
      </c>
      <c r="T25" s="3">
        <f>[21]Dezembro!$B$23</f>
        <v>26.329166666666669</v>
      </c>
      <c r="U25" s="3">
        <f>[21]Dezembro!$B$24</f>
        <v>27.341666666666658</v>
      </c>
      <c r="V25" s="3">
        <f>[21]Dezembro!$B$25</f>
        <v>28.112499999999997</v>
      </c>
      <c r="W25" s="3">
        <f>[21]Dezembro!$B$26</f>
        <v>26.883333333333329</v>
      </c>
      <c r="X25" s="3">
        <f>[21]Dezembro!$B$27</f>
        <v>28.304166666666664</v>
      </c>
      <c r="Y25" s="3">
        <f>[21]Dezembro!$B$28</f>
        <v>27.941666666666663</v>
      </c>
      <c r="Z25" s="3">
        <f>[21]Dezembro!$B$29</f>
        <v>26.216666666666672</v>
      </c>
      <c r="AA25" s="3">
        <f>[21]Dezembro!$B$30</f>
        <v>25.191666666666666</v>
      </c>
      <c r="AB25" s="3">
        <f>[21]Dezembro!$B$31</f>
        <v>27.400000000000006</v>
      </c>
      <c r="AC25" s="3">
        <f>[21]Dezembro!$B$32</f>
        <v>27.345833333333328</v>
      </c>
      <c r="AD25" s="3">
        <f>[21]Dezembro!$B$33</f>
        <v>25.424999999999997</v>
      </c>
      <c r="AE25" s="3">
        <f>[21]Dezembro!$B$34</f>
        <v>24.329166666666669</v>
      </c>
      <c r="AF25" s="3">
        <f>[21]Dezembro!$B$35</f>
        <v>23.724999999999998</v>
      </c>
      <c r="AG25" s="16">
        <f t="shared" si="2"/>
        <v>25.858870967741932</v>
      </c>
    </row>
    <row r="26" spans="1:34" ht="17.100000000000001" customHeight="1" x14ac:dyDescent="0.2">
      <c r="A26" s="9" t="s">
        <v>18</v>
      </c>
      <c r="B26" s="3">
        <f>[22]Dezembro!$B$5</f>
        <v>23.674999999999997</v>
      </c>
      <c r="C26" s="3">
        <f>[22]Dezembro!$B$6</f>
        <v>24.729166666666671</v>
      </c>
      <c r="D26" s="3">
        <f>[22]Dezembro!$B$7</f>
        <v>25.516666666666669</v>
      </c>
      <c r="E26" s="3">
        <f>[22]Dezembro!$B$8</f>
        <v>26.058333333333334</v>
      </c>
      <c r="F26" s="3">
        <f>[22]Dezembro!$B$9</f>
        <v>25.924999999999997</v>
      </c>
      <c r="G26" s="3">
        <f>[22]Dezembro!$B$10</f>
        <v>23.583333333333332</v>
      </c>
      <c r="H26" s="3">
        <f>[22]Dezembro!$B$11</f>
        <v>24.329166666666676</v>
      </c>
      <c r="I26" s="3">
        <f>[22]Dezembro!$B$12</f>
        <v>23.391666666666666</v>
      </c>
      <c r="J26" s="3">
        <f>[22]Dezembro!$B$13</f>
        <v>24.816666666666666</v>
      </c>
      <c r="K26" s="3">
        <f>[22]Dezembro!$B$14</f>
        <v>27.141666666666666</v>
      </c>
      <c r="L26" s="3">
        <f>[22]Dezembro!$B$15</f>
        <v>26.887500000000003</v>
      </c>
      <c r="M26" s="3">
        <f>[22]Dezembro!$B$16</f>
        <v>25.008333333333336</v>
      </c>
      <c r="N26" s="3">
        <f>[22]Dezembro!$B$17</f>
        <v>24.054166666666664</v>
      </c>
      <c r="O26" s="3">
        <f>[22]Dezembro!$B$18</f>
        <v>23.508333333333336</v>
      </c>
      <c r="P26" s="3">
        <f>[22]Dezembro!$B$19</f>
        <v>23.145833333333339</v>
      </c>
      <c r="Q26" s="3">
        <f>[22]Dezembro!$B$20</f>
        <v>22.575000000000003</v>
      </c>
      <c r="R26" s="3">
        <f>[22]Dezembro!$B$21</f>
        <v>24.166666666666668</v>
      </c>
      <c r="S26" s="3">
        <f>[22]Dezembro!$B$22</f>
        <v>25.183333333333337</v>
      </c>
      <c r="T26" s="3">
        <f>[22]Dezembro!$B$23</f>
        <v>25.012499999999999</v>
      </c>
      <c r="U26" s="3">
        <f>[22]Dezembro!$B$24</f>
        <v>23.966666666666665</v>
      </c>
      <c r="V26" s="3">
        <f>[22]Dezembro!$B$25</f>
        <v>22.837500000000006</v>
      </c>
      <c r="W26" s="3">
        <f>[22]Dezembro!$B$26</f>
        <v>22.983333333333334</v>
      </c>
      <c r="X26" s="3">
        <f>[22]Dezembro!$B$27</f>
        <v>23.829166666666666</v>
      </c>
      <c r="Y26" s="3">
        <f>[22]Dezembro!$B$28</f>
        <v>24.566666666666663</v>
      </c>
      <c r="Z26" s="3">
        <f>[22]Dezembro!$B$29</f>
        <v>23.983333333333334</v>
      </c>
      <c r="AA26" s="3">
        <f>[22]Dezembro!$B$30</f>
        <v>24.704166666666669</v>
      </c>
      <c r="AB26" s="3">
        <f>[22]Dezembro!$B$31</f>
        <v>24.670833333333331</v>
      </c>
      <c r="AC26" s="3">
        <f>[22]Dezembro!$B$32</f>
        <v>24.379166666666663</v>
      </c>
      <c r="AD26" s="3">
        <f>[22]Dezembro!$B$33</f>
        <v>23.795833333333331</v>
      </c>
      <c r="AE26" s="3">
        <f>[22]Dezembro!$B$34</f>
        <v>22.020833333333332</v>
      </c>
      <c r="AF26" s="3">
        <f>[22]Dezembro!$B$35</f>
        <v>21.541666666666668</v>
      </c>
      <c r="AG26" s="16">
        <f t="shared" si="2"/>
        <v>24.257661290322581</v>
      </c>
    </row>
    <row r="27" spans="1:34" ht="17.100000000000001" customHeight="1" x14ac:dyDescent="0.2">
      <c r="A27" s="9" t="s">
        <v>19</v>
      </c>
      <c r="B27" s="3">
        <f>[23]Dezembro!$B$5</f>
        <v>25.479166666666661</v>
      </c>
      <c r="C27" s="3">
        <f>[23]Dezembro!$B$6</f>
        <v>24.487500000000001</v>
      </c>
      <c r="D27" s="3">
        <f>[23]Dezembro!$B$7</f>
        <v>25.566666666666666</v>
      </c>
      <c r="E27" s="3">
        <f>[23]Dezembro!$B$8</f>
        <v>26.379166666666674</v>
      </c>
      <c r="F27" s="3">
        <f>[23]Dezembro!$B$9</f>
        <v>25.833333333333332</v>
      </c>
      <c r="G27" s="3">
        <f>[23]Dezembro!$B$10</f>
        <v>26.741666666666664</v>
      </c>
      <c r="H27" s="3">
        <f>[23]Dezembro!$B$11</f>
        <v>27.191666666666666</v>
      </c>
      <c r="I27" s="3">
        <f>[23]Dezembro!$B$12</f>
        <v>26.383333333333336</v>
      </c>
      <c r="J27" s="3">
        <f>[23]Dezembro!$B$13</f>
        <v>26.566666666666666</v>
      </c>
      <c r="K27" s="3">
        <f>[23]Dezembro!$B$14</f>
        <v>27.166666666666668</v>
      </c>
      <c r="L27" s="3">
        <f>[23]Dezembro!$B$15</f>
        <v>27.525000000000002</v>
      </c>
      <c r="M27" s="3">
        <f>[23]Dezembro!$B$16</f>
        <v>27.545833333333331</v>
      </c>
      <c r="N27" s="3">
        <f>[23]Dezembro!$B$17</f>
        <v>26.987500000000001</v>
      </c>
      <c r="O27" s="3">
        <f>[23]Dezembro!$B$18</f>
        <v>25.112500000000001</v>
      </c>
      <c r="P27" s="3">
        <f>[23]Dezembro!$B$19</f>
        <v>25.066666666666663</v>
      </c>
      <c r="Q27" s="3">
        <f>[23]Dezembro!$B$20</f>
        <v>25.783333333333331</v>
      </c>
      <c r="R27" s="3">
        <f>[23]Dezembro!$B$21</f>
        <v>26.037499999999998</v>
      </c>
      <c r="S27" s="3">
        <f>[23]Dezembro!$B$22</f>
        <v>26.845833333333331</v>
      </c>
      <c r="T27" s="3">
        <f>[23]Dezembro!$B$23</f>
        <v>26.954166666666669</v>
      </c>
      <c r="U27" s="3">
        <f>[23]Dezembro!$B$24</f>
        <v>27.258333333333329</v>
      </c>
      <c r="V27" s="3">
        <f>[23]Dezembro!$B$25</f>
        <v>27.683333333333334</v>
      </c>
      <c r="W27" s="3">
        <f>[23]Dezembro!$B$26</f>
        <v>27.658333333333335</v>
      </c>
      <c r="X27" s="3">
        <f>[23]Dezembro!$B$27</f>
        <v>28.662499999999998</v>
      </c>
      <c r="Y27" s="3">
        <f>[23]Dezembro!$B$28</f>
        <v>26.116666666666671</v>
      </c>
      <c r="Z27" s="3">
        <f>[23]Dezembro!$B$29</f>
        <v>26.162500000000005</v>
      </c>
      <c r="AA27" s="3">
        <f>[23]Dezembro!$B$30</f>
        <v>26.787499999999998</v>
      </c>
      <c r="AB27" s="3">
        <f>[23]Dezembro!$B$31</f>
        <v>26.854166666666661</v>
      </c>
      <c r="AC27" s="3">
        <f>[23]Dezembro!$B$32</f>
        <v>28.450000000000006</v>
      </c>
      <c r="AD27" s="3">
        <f>[23]Dezembro!$B$33</f>
        <v>27.9375</v>
      </c>
      <c r="AE27" s="3">
        <f>[23]Dezembro!$B$34</f>
        <v>25.762500000000003</v>
      </c>
      <c r="AF27" s="3">
        <f>[23]Dezembro!$B$35</f>
        <v>26</v>
      </c>
      <c r="AG27" s="16">
        <f t="shared" si="2"/>
        <v>26.612500000000001</v>
      </c>
    </row>
    <row r="28" spans="1:34" ht="17.100000000000001" customHeight="1" x14ac:dyDescent="0.2">
      <c r="A28" s="9" t="s">
        <v>31</v>
      </c>
      <c r="B28" s="3">
        <f>[24]Dezembro!$B$5</f>
        <v>26.108333333333334</v>
      </c>
      <c r="C28" s="3">
        <f>[24]Dezembro!$B$6</f>
        <v>24.433333333333334</v>
      </c>
      <c r="D28" s="3">
        <f>[24]Dezembro!$B$7</f>
        <v>25.025000000000002</v>
      </c>
      <c r="E28" s="3">
        <f>[24]Dezembro!$B$8</f>
        <v>27.524999999999991</v>
      </c>
      <c r="F28" s="3">
        <f>[24]Dezembro!$B$9</f>
        <v>26.570833333333329</v>
      </c>
      <c r="G28" s="3">
        <f>[24]Dezembro!$B$10</f>
        <v>22.433333333333334</v>
      </c>
      <c r="H28" s="3">
        <f>[24]Dezembro!$B$11</f>
        <v>24.854166666666671</v>
      </c>
      <c r="I28" s="3">
        <f>[24]Dezembro!$B$12</f>
        <v>24.633333333333336</v>
      </c>
      <c r="J28" s="3">
        <f>[24]Dezembro!$B$13</f>
        <v>24.037499999999998</v>
      </c>
      <c r="K28" s="3">
        <f>[24]Dezembro!$B$14</f>
        <v>26.166666666666671</v>
      </c>
      <c r="L28" s="3">
        <f>[24]Dezembro!$B$15</f>
        <v>26.983333333333334</v>
      </c>
      <c r="M28" s="3">
        <f>[24]Dezembro!$B$16</f>
        <v>27.816666666666663</v>
      </c>
      <c r="N28" s="3">
        <f>[24]Dezembro!$B$17</f>
        <v>26.491666666666664</v>
      </c>
      <c r="O28" s="3">
        <f>[24]Dezembro!$B$18</f>
        <v>24.512499999999999</v>
      </c>
      <c r="P28" s="3">
        <f>[24]Dezembro!$B$19</f>
        <v>23.708333333333329</v>
      </c>
      <c r="Q28" s="3">
        <f>[24]Dezembro!$B$20</f>
        <v>23.729166666666668</v>
      </c>
      <c r="R28" s="3">
        <f>[24]Dezembro!$B$21</f>
        <v>25.179166666666664</v>
      </c>
      <c r="S28" s="3">
        <f>[24]Dezembro!$B$22</f>
        <v>25.808333333333334</v>
      </c>
      <c r="T28" s="3">
        <f>[24]Dezembro!$B$23</f>
        <v>27.337500000000006</v>
      </c>
      <c r="U28" s="3">
        <f>[24]Dezembro!$B$24</f>
        <v>27.658333333333335</v>
      </c>
      <c r="V28" s="3">
        <f>[24]Dezembro!$B$25</f>
        <v>27.058333333333337</v>
      </c>
      <c r="W28" s="3">
        <f>[24]Dezembro!$B$26</f>
        <v>26.266666666666666</v>
      </c>
      <c r="X28" s="3">
        <f>[24]Dezembro!$B$27</f>
        <v>27.858333333333324</v>
      </c>
      <c r="Y28" s="3">
        <f>[24]Dezembro!$B$28</f>
        <v>27.833333333333332</v>
      </c>
      <c r="Z28" s="3">
        <f>[24]Dezembro!$B$29</f>
        <v>24.870833333333326</v>
      </c>
      <c r="AA28" s="3">
        <f>[24]Dezembro!$B$30</f>
        <v>25.279166666666665</v>
      </c>
      <c r="AB28" s="3">
        <f>[24]Dezembro!$B$31</f>
        <v>27.287500000000005</v>
      </c>
      <c r="AC28" s="3">
        <f>[24]Dezembro!$B$32</f>
        <v>27.775000000000002</v>
      </c>
      <c r="AD28" s="3">
        <f>[24]Dezembro!$B$33</f>
        <v>24.745833333333334</v>
      </c>
      <c r="AE28" s="3">
        <f>[24]Dezembro!$B$34</f>
        <v>23.920833333333334</v>
      </c>
      <c r="AF28" s="3">
        <f>[24]Dezembro!$B$35</f>
        <v>23.666666666666671</v>
      </c>
      <c r="AG28" s="16">
        <f t="shared" si="2"/>
        <v>25.728225806451611</v>
      </c>
    </row>
    <row r="29" spans="1:34" ht="17.100000000000001" customHeight="1" x14ac:dyDescent="0.2">
      <c r="A29" s="9" t="s">
        <v>20</v>
      </c>
      <c r="B29" s="3">
        <f>[25]Dezembro!$B$5</f>
        <v>27.587500000000006</v>
      </c>
      <c r="C29" s="3">
        <f>[25]Dezembro!$B$6</f>
        <v>27.224</v>
      </c>
      <c r="D29" s="3">
        <f>[25]Dezembro!$B$7</f>
        <v>25.921833333333328</v>
      </c>
      <c r="E29" s="3">
        <f>[25]Dezembro!$B$8</f>
        <v>26.549999999999997</v>
      </c>
      <c r="F29" s="3">
        <f>[25]Dezembro!$B$9</f>
        <v>27.587500000000002</v>
      </c>
      <c r="G29" s="3">
        <f>[25]Dezembro!$B$10</f>
        <v>26.404166666666669</v>
      </c>
      <c r="H29" s="3">
        <f>[25]Dezembro!$B$11</f>
        <v>26.524999999999995</v>
      </c>
      <c r="I29" s="3">
        <f>[25]Dezembro!$B$12</f>
        <v>26.841666666666665</v>
      </c>
      <c r="J29" s="3">
        <f>[25]Dezembro!$B$13</f>
        <v>26.683333333333337</v>
      </c>
      <c r="K29" s="3">
        <f>[25]Dezembro!$B$14</f>
        <v>26.158333333333331</v>
      </c>
      <c r="L29" s="3">
        <f>[25]Dezembro!$B$15</f>
        <v>26.045833333333331</v>
      </c>
      <c r="M29" s="3">
        <f>[25]Dezembro!$B$16</f>
        <v>27.374999999999996</v>
      </c>
      <c r="N29" s="3">
        <f>[25]Dezembro!$B$17</f>
        <v>28.012499999999999</v>
      </c>
      <c r="O29" s="3">
        <f>[25]Dezembro!$B$18</f>
        <v>27.779166666666669</v>
      </c>
      <c r="P29" s="3">
        <f>[25]Dezembro!$B$19</f>
        <v>26.087499999999995</v>
      </c>
      <c r="Q29" s="3">
        <f>[25]Dezembro!$B$20</f>
        <v>26.341666666666665</v>
      </c>
      <c r="R29" s="3">
        <f>[25]Dezembro!$B$21</f>
        <v>28.108333333333338</v>
      </c>
      <c r="S29" s="3">
        <f>[25]Dezembro!$B$22</f>
        <v>28.479166666666661</v>
      </c>
      <c r="T29" s="3">
        <f>[25]Dezembro!$B$23</f>
        <v>28.454166666666662</v>
      </c>
      <c r="U29" s="3">
        <f>[25]Dezembro!$B$24</f>
        <v>29.545833333333331</v>
      </c>
      <c r="V29" s="3">
        <f>[25]Dezembro!$B$25</f>
        <v>28.849999999999998</v>
      </c>
      <c r="W29" s="3">
        <f>[25]Dezembro!$B$26</f>
        <v>27.825000000000003</v>
      </c>
      <c r="X29" s="3">
        <f>[25]Dezembro!$B$27</f>
        <v>29.654166666666669</v>
      </c>
      <c r="Y29" s="3">
        <f>[25]Dezembro!$B$28</f>
        <v>29.804166666666664</v>
      </c>
      <c r="Z29" s="3">
        <f>[25]Dezembro!$B$29</f>
        <v>28.883333333333336</v>
      </c>
      <c r="AA29" s="3">
        <f>[25]Dezembro!$B$30</f>
        <v>27.287499999999998</v>
      </c>
      <c r="AB29" s="3">
        <f>[25]Dezembro!$B$31</f>
        <v>28.241666666666671</v>
      </c>
      <c r="AC29" s="3">
        <f>[25]Dezembro!$B$32</f>
        <v>29.941666666666666</v>
      </c>
      <c r="AD29" s="3">
        <f>[25]Dezembro!$B$33</f>
        <v>28.345833333333328</v>
      </c>
      <c r="AE29" s="3">
        <f>[25]Dezembro!$B$34</f>
        <v>25.704166666666666</v>
      </c>
      <c r="AF29" s="3">
        <f>[25]Dezembro!$B$35</f>
        <v>24.562499999999996</v>
      </c>
      <c r="AG29" s="16">
        <f t="shared" si="2"/>
        <v>27.510080645161295</v>
      </c>
    </row>
    <row r="30" spans="1:34" s="5" customFormat="1" ht="17.100000000000001" customHeight="1" x14ac:dyDescent="0.2">
      <c r="A30" s="13" t="s">
        <v>35</v>
      </c>
      <c r="B30" s="21">
        <f>AVERAGE(B5:B29)</f>
        <v>25.813657971014489</v>
      </c>
      <c r="C30" s="21">
        <f t="shared" ref="C30:AG30" si="3">AVERAGE(C5:C29)</f>
        <v>24.966485641025642</v>
      </c>
      <c r="D30" s="21">
        <f t="shared" si="3"/>
        <v>25.770111428571425</v>
      </c>
      <c r="E30" s="21">
        <f t="shared" si="3"/>
        <v>26.792269230769229</v>
      </c>
      <c r="F30" s="21">
        <f t="shared" si="3"/>
        <v>26.263285714285711</v>
      </c>
      <c r="G30" s="21">
        <f t="shared" si="3"/>
        <v>24.173666666666669</v>
      </c>
      <c r="H30" s="21">
        <f t="shared" si="3"/>
        <v>25.696666666666665</v>
      </c>
      <c r="I30" s="21">
        <f t="shared" si="3"/>
        <v>25.463248792270534</v>
      </c>
      <c r="J30" s="21">
        <f t="shared" si="3"/>
        <v>25.07705128205129</v>
      </c>
      <c r="K30" s="21">
        <f t="shared" si="3"/>
        <v>26.447441176470583</v>
      </c>
      <c r="L30" s="21">
        <f t="shared" si="3"/>
        <v>26.949606060606062</v>
      </c>
      <c r="M30" s="21">
        <f t="shared" si="3"/>
        <v>27.218666666666667</v>
      </c>
      <c r="N30" s="21">
        <f t="shared" si="3"/>
        <v>26.295500000000001</v>
      </c>
      <c r="O30" s="21">
        <f t="shared" si="3"/>
        <v>25.216133333333335</v>
      </c>
      <c r="P30" s="21">
        <f t="shared" si="3"/>
        <v>24.382738095238093</v>
      </c>
      <c r="Q30" s="21">
        <f t="shared" si="3"/>
        <v>24.313089743589742</v>
      </c>
      <c r="R30" s="21">
        <f t="shared" si="3"/>
        <v>25.471115384615388</v>
      </c>
      <c r="S30" s="21">
        <f t="shared" si="3"/>
        <v>26.360083333333332</v>
      </c>
      <c r="T30" s="21">
        <f t="shared" si="3"/>
        <v>27.198833333333333</v>
      </c>
      <c r="U30" s="21">
        <f t="shared" si="3"/>
        <v>27.755743589743588</v>
      </c>
      <c r="V30" s="21">
        <f t="shared" si="3"/>
        <v>27.614466666666662</v>
      </c>
      <c r="W30" s="21">
        <f t="shared" si="3"/>
        <v>26.900307692307692</v>
      </c>
      <c r="X30" s="21">
        <f t="shared" si="3"/>
        <v>28.247615384615393</v>
      </c>
      <c r="Y30" s="21">
        <f t="shared" si="3"/>
        <v>27.104738095238094</v>
      </c>
      <c r="Z30" s="21">
        <f t="shared" si="3"/>
        <v>25.772523809523804</v>
      </c>
      <c r="AA30" s="21">
        <f t="shared" si="3"/>
        <v>26.160755555555561</v>
      </c>
      <c r="AB30" s="21">
        <f t="shared" si="3"/>
        <v>27.785499999999999</v>
      </c>
      <c r="AC30" s="21">
        <f t="shared" si="3"/>
        <v>28.426883333333336</v>
      </c>
      <c r="AD30" s="21">
        <f t="shared" si="3"/>
        <v>26.711999999999993</v>
      </c>
      <c r="AE30" s="21">
        <f t="shared" si="3"/>
        <v>24.66373333333334</v>
      </c>
      <c r="AF30" s="54">
        <f t="shared" si="3"/>
        <v>23.936199999999999</v>
      </c>
      <c r="AG30" s="21">
        <f t="shared" si="3"/>
        <v>26.159681225187928</v>
      </c>
      <c r="AH30" s="12"/>
    </row>
  </sheetData>
  <mergeCells count="34"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1"/>
  <sheetViews>
    <sheetView zoomScale="88" zoomScaleNormal="88" workbookViewId="0">
      <selection activeCell="AC34" sqref="AC34"/>
    </sheetView>
  </sheetViews>
  <sheetFormatPr defaultRowHeight="12.75" x14ac:dyDescent="0.2"/>
  <cols>
    <col min="1" max="1" width="22.7109375" style="2" bestFit="1" customWidth="1"/>
    <col min="2" max="3" width="6.5703125" style="2" bestFit="1" customWidth="1"/>
    <col min="4" max="5" width="5.5703125" style="2" bestFit="1" customWidth="1"/>
    <col min="6" max="6" width="6.5703125" style="2" bestFit="1" customWidth="1"/>
    <col min="7" max="7" width="7.7109375" style="2" bestFit="1" customWidth="1"/>
    <col min="8" max="8" width="6.5703125" style="2" bestFit="1" customWidth="1"/>
    <col min="9" max="9" width="7.42578125" style="2" bestFit="1" customWidth="1"/>
    <col min="10" max="12" width="6.5703125" style="2" bestFit="1" customWidth="1"/>
    <col min="13" max="25" width="6.42578125" style="2" customWidth="1"/>
    <col min="26" max="26" width="7.140625" style="2" bestFit="1" customWidth="1"/>
    <col min="27" max="27" width="6.5703125" style="2" bestFit="1" customWidth="1"/>
    <col min="28" max="28" width="6.28515625" style="2" bestFit="1" customWidth="1"/>
    <col min="29" max="29" width="6.5703125" style="2" bestFit="1" customWidth="1"/>
    <col min="30" max="32" width="7.7109375" style="2" bestFit="1" customWidth="1"/>
    <col min="33" max="33" width="8.85546875" style="18" bestFit="1" customWidth="1"/>
    <col min="34" max="34" width="8.28515625" style="1" bestFit="1" customWidth="1"/>
    <col min="35" max="35" width="12.42578125" style="38" bestFit="1" customWidth="1"/>
  </cols>
  <sheetData>
    <row r="1" spans="1:35" ht="20.100000000000001" customHeight="1" thickBot="1" x14ac:dyDescent="0.25">
      <c r="A1" s="66" t="s">
        <v>30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</row>
    <row r="2" spans="1:35" s="4" customFormat="1" ht="20.100000000000001" customHeight="1" x14ac:dyDescent="0.2">
      <c r="A2" s="61" t="s">
        <v>21</v>
      </c>
      <c r="B2" s="58" t="s">
        <v>49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40" t="s">
        <v>46</v>
      </c>
    </row>
    <row r="3" spans="1:35" s="5" customFormat="1" ht="20.100000000000001" customHeight="1" x14ac:dyDescent="0.2">
      <c r="A3" s="62"/>
      <c r="B3" s="56">
        <v>1</v>
      </c>
      <c r="C3" s="56">
        <f>SUM(B3+1)</f>
        <v>2</v>
      </c>
      <c r="D3" s="56">
        <f t="shared" ref="D3:AD3" si="0">SUM(C3+1)</f>
        <v>3</v>
      </c>
      <c r="E3" s="56">
        <f t="shared" si="0"/>
        <v>4</v>
      </c>
      <c r="F3" s="56">
        <f t="shared" si="0"/>
        <v>5</v>
      </c>
      <c r="G3" s="56">
        <f t="shared" si="0"/>
        <v>6</v>
      </c>
      <c r="H3" s="56">
        <f t="shared" si="0"/>
        <v>7</v>
      </c>
      <c r="I3" s="56">
        <f t="shared" si="0"/>
        <v>8</v>
      </c>
      <c r="J3" s="56">
        <f t="shared" si="0"/>
        <v>9</v>
      </c>
      <c r="K3" s="56">
        <f t="shared" si="0"/>
        <v>10</v>
      </c>
      <c r="L3" s="56">
        <f t="shared" si="0"/>
        <v>11</v>
      </c>
      <c r="M3" s="56">
        <f t="shared" si="0"/>
        <v>12</v>
      </c>
      <c r="N3" s="56">
        <f t="shared" si="0"/>
        <v>13</v>
      </c>
      <c r="O3" s="56">
        <f t="shared" si="0"/>
        <v>14</v>
      </c>
      <c r="P3" s="56">
        <f t="shared" si="0"/>
        <v>15</v>
      </c>
      <c r="Q3" s="56">
        <f t="shared" si="0"/>
        <v>16</v>
      </c>
      <c r="R3" s="56">
        <f t="shared" si="0"/>
        <v>17</v>
      </c>
      <c r="S3" s="56">
        <f t="shared" si="0"/>
        <v>18</v>
      </c>
      <c r="T3" s="56">
        <f t="shared" si="0"/>
        <v>19</v>
      </c>
      <c r="U3" s="56">
        <f t="shared" si="0"/>
        <v>20</v>
      </c>
      <c r="V3" s="56">
        <f t="shared" si="0"/>
        <v>21</v>
      </c>
      <c r="W3" s="56">
        <f t="shared" si="0"/>
        <v>22</v>
      </c>
      <c r="X3" s="56">
        <f t="shared" si="0"/>
        <v>23</v>
      </c>
      <c r="Y3" s="56">
        <f t="shared" si="0"/>
        <v>24</v>
      </c>
      <c r="Z3" s="56">
        <f t="shared" si="0"/>
        <v>25</v>
      </c>
      <c r="AA3" s="56">
        <f t="shared" si="0"/>
        <v>26</v>
      </c>
      <c r="AB3" s="56">
        <f t="shared" si="0"/>
        <v>27</v>
      </c>
      <c r="AC3" s="56">
        <f t="shared" si="0"/>
        <v>28</v>
      </c>
      <c r="AD3" s="56">
        <f t="shared" si="0"/>
        <v>29</v>
      </c>
      <c r="AE3" s="56">
        <v>30</v>
      </c>
      <c r="AF3" s="56">
        <v>31</v>
      </c>
      <c r="AG3" s="30" t="s">
        <v>45</v>
      </c>
      <c r="AH3" s="34" t="s">
        <v>42</v>
      </c>
      <c r="AI3" s="40" t="s">
        <v>47</v>
      </c>
    </row>
    <row r="4" spans="1:35" s="5" customFormat="1" ht="20.100000000000001" customHeight="1" thickBot="1" x14ac:dyDescent="0.25">
      <c r="A4" s="63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29" t="s">
        <v>40</v>
      </c>
      <c r="AH4" s="35" t="s">
        <v>40</v>
      </c>
      <c r="AI4" s="41">
        <v>40908</v>
      </c>
    </row>
    <row r="5" spans="1:35" s="5" customFormat="1" ht="20.100000000000001" customHeight="1" thickTop="1" x14ac:dyDescent="0.2">
      <c r="A5" s="8" t="s">
        <v>48</v>
      </c>
      <c r="B5" s="43">
        <f>[1]Dezembro!$K$5</f>
        <v>4.4000000000000004</v>
      </c>
      <c r="C5" s="43">
        <f>[1]Dezembro!$K$6</f>
        <v>0</v>
      </c>
      <c r="D5" s="43">
        <f>[1]Dezembro!$K$7</f>
        <v>0</v>
      </c>
      <c r="E5" s="43">
        <f>[1]Dezembro!$K$8</f>
        <v>0</v>
      </c>
      <c r="F5" s="43">
        <f>[1]Dezembro!$K$9</f>
        <v>0.2</v>
      </c>
      <c r="G5" s="43">
        <f>[1]Dezembro!$K$10</f>
        <v>22.799999999999997</v>
      </c>
      <c r="H5" s="43">
        <f>[1]Dezembro!$K$11</f>
        <v>0.2</v>
      </c>
      <c r="I5" s="43">
        <f>[1]Dezembro!$K$12</f>
        <v>4.2</v>
      </c>
      <c r="J5" s="43">
        <f>[1]Dezembro!$K$13</f>
        <v>0</v>
      </c>
      <c r="K5" s="43">
        <f>[1]Dezembro!$K$14</f>
        <v>14</v>
      </c>
      <c r="L5" s="43">
        <f>[1]Dezembro!$K$15</f>
        <v>0</v>
      </c>
      <c r="M5" s="43">
        <f>[1]Dezembro!$K$16</f>
        <v>0</v>
      </c>
      <c r="N5" s="43">
        <f>[1]Dezembro!$K$17</f>
        <v>0</v>
      </c>
      <c r="O5" s="43">
        <f>[1]Dezembro!$K$18</f>
        <v>0</v>
      </c>
      <c r="P5" s="43">
        <f>[1]Dezembro!$K$19</f>
        <v>0</v>
      </c>
      <c r="Q5" s="43">
        <f>[1]Dezembro!$K$20</f>
        <v>0</v>
      </c>
      <c r="R5" s="43">
        <f>[1]Dezembro!$K$21</f>
        <v>0</v>
      </c>
      <c r="S5" s="43">
        <f>[1]Dezembro!$K$22</f>
        <v>0</v>
      </c>
      <c r="T5" s="43">
        <f>[1]Dezembro!$K$23</f>
        <v>0</v>
      </c>
      <c r="U5" s="43">
        <f>[1]Dezembro!$K$24</f>
        <v>0</v>
      </c>
      <c r="V5" s="43">
        <f>[1]Dezembro!$K$25</f>
        <v>16</v>
      </c>
      <c r="W5" s="43">
        <f>[1]Dezembro!$K$26</f>
        <v>1</v>
      </c>
      <c r="X5" s="43">
        <f>[1]Dezembro!$K$27</f>
        <v>0</v>
      </c>
      <c r="Y5" s="43">
        <f>[1]Dezembro!$K$28</f>
        <v>0</v>
      </c>
      <c r="Z5" s="43">
        <f>[1]Dezembro!$K$29</f>
        <v>16.2</v>
      </c>
      <c r="AA5" s="43">
        <f>[1]Dezembro!$K$30</f>
        <v>0.2</v>
      </c>
      <c r="AB5" s="43">
        <f>[1]Dezembro!$K$31</f>
        <v>0</v>
      </c>
      <c r="AC5" s="43">
        <f>[1]Dezembro!$K$32</f>
        <v>0</v>
      </c>
      <c r="AD5" s="43">
        <f>[1]Dezembro!$K$33</f>
        <v>0</v>
      </c>
      <c r="AE5" s="43">
        <f>[1]Dezembro!$K$34</f>
        <v>21.400000000000002</v>
      </c>
      <c r="AF5" s="43">
        <f>[1]Dezembro!$K$35</f>
        <v>18.399999999999999</v>
      </c>
      <c r="AG5" s="44">
        <f>SUM(B5:AF5)</f>
        <v>119</v>
      </c>
      <c r="AH5" s="47">
        <f>MAX(B5:AF5)</f>
        <v>22.799999999999997</v>
      </c>
      <c r="AI5" s="38" t="s">
        <v>60</v>
      </c>
    </row>
    <row r="6" spans="1:35" ht="17.100000000000001" customHeight="1" x14ac:dyDescent="0.2">
      <c r="A6" s="9" t="s">
        <v>0</v>
      </c>
      <c r="B6" s="3">
        <f>[2]Dezembro!$K$5</f>
        <v>0</v>
      </c>
      <c r="C6" s="3">
        <f>[2]Dezembro!$K$6</f>
        <v>0</v>
      </c>
      <c r="D6" s="3">
        <f>[2]Dezembro!$K$7</f>
        <v>0</v>
      </c>
      <c r="E6" s="3">
        <f>[2]Dezembro!$K$8</f>
        <v>0.2</v>
      </c>
      <c r="F6" s="3">
        <f>[2]Dezembro!$K$9</f>
        <v>0</v>
      </c>
      <c r="G6" s="3">
        <f>[2]Dezembro!$K$10</f>
        <v>2</v>
      </c>
      <c r="H6" s="3">
        <f>[2]Dezembro!$K$11</f>
        <v>0</v>
      </c>
      <c r="I6" s="3">
        <f>[2]Dezembro!$K$12</f>
        <v>4.4000000000000004</v>
      </c>
      <c r="J6" s="3">
        <f>[2]Dezembro!$K$13</f>
        <v>0.2</v>
      </c>
      <c r="K6" s="3">
        <f>[2]Dezembro!$K$14</f>
        <v>0</v>
      </c>
      <c r="L6" s="3">
        <f>[2]Dezembro!$K$15</f>
        <v>0</v>
      </c>
      <c r="M6" s="3">
        <f>[2]Dezembro!$K$16</f>
        <v>0</v>
      </c>
      <c r="N6" s="3">
        <f>[2]Dezembro!$K$17</f>
        <v>0</v>
      </c>
      <c r="O6" s="3">
        <f>[2]Dezembro!$K$18</f>
        <v>0</v>
      </c>
      <c r="P6" s="3">
        <f>[2]Dezembro!$K$19</f>
        <v>0</v>
      </c>
      <c r="Q6" s="3">
        <f>[2]Dezembro!$K$20</f>
        <v>0</v>
      </c>
      <c r="R6" s="3">
        <f>[2]Dezembro!$K$21</f>
        <v>0</v>
      </c>
      <c r="S6" s="3">
        <f>[2]Dezembro!$K$22</f>
        <v>0</v>
      </c>
      <c r="T6" s="3">
        <f>[2]Dezembro!$K$23</f>
        <v>0</v>
      </c>
      <c r="U6" s="3">
        <f>[2]Dezembro!$K$24</f>
        <v>0</v>
      </c>
      <c r="V6" s="3">
        <f>[2]Dezembro!$K$25</f>
        <v>0</v>
      </c>
      <c r="W6" s="3">
        <f>[2]Dezembro!$K$26</f>
        <v>0</v>
      </c>
      <c r="X6" s="3">
        <f>[2]Dezembro!$K$27</f>
        <v>0</v>
      </c>
      <c r="Y6" s="3">
        <f>[2]Dezembro!$K$28</f>
        <v>20.999999999999996</v>
      </c>
      <c r="Z6" s="3">
        <f>[2]Dezembro!$K$29</f>
        <v>0</v>
      </c>
      <c r="AA6" s="3">
        <f>[2]Dezembro!$K$30</f>
        <v>0</v>
      </c>
      <c r="AB6" s="3">
        <f>[2]Dezembro!$K$31</f>
        <v>0</v>
      </c>
      <c r="AC6" s="3">
        <f>[2]Dezembro!$K$32</f>
        <v>0</v>
      </c>
      <c r="AD6" s="3">
        <f>[2]Dezembro!$K$33</f>
        <v>26.8</v>
      </c>
      <c r="AE6" s="3">
        <f>[2]Dezembro!$K$34</f>
        <v>33.6</v>
      </c>
      <c r="AF6" s="3">
        <f>[2]Dezembro!$K$35</f>
        <v>94</v>
      </c>
      <c r="AG6" s="16">
        <f t="shared" ref="AG6:AG15" si="1">SUM(B6:AF6)</f>
        <v>182.2</v>
      </c>
      <c r="AH6" s="16">
        <f>MAX(B6:AF6)</f>
        <v>94</v>
      </c>
      <c r="AI6" s="38" t="s">
        <v>60</v>
      </c>
    </row>
    <row r="7" spans="1:35" ht="17.100000000000001" customHeight="1" x14ac:dyDescent="0.2">
      <c r="A7" s="9" t="s">
        <v>1</v>
      </c>
      <c r="B7" s="3">
        <f>[3]Dezembro!$K$5</f>
        <v>0</v>
      </c>
      <c r="C7" s="3">
        <f>[3]Dezembro!$K$6</f>
        <v>0</v>
      </c>
      <c r="D7" s="3">
        <f>[3]Dezembro!$K$7</f>
        <v>0</v>
      </c>
      <c r="E7" s="3">
        <f>[3]Dezembro!$K$8</f>
        <v>0</v>
      </c>
      <c r="F7" s="3">
        <f>[3]Dezembro!$K$9</f>
        <v>6.8</v>
      </c>
      <c r="G7" s="3">
        <f>[3]Dezembro!$K$10</f>
        <v>25.599999999999998</v>
      </c>
      <c r="H7" s="3">
        <f>[3]Dezembro!$K$11</f>
        <v>0</v>
      </c>
      <c r="I7" s="3">
        <f>[3]Dezembro!$K$12</f>
        <v>6.8</v>
      </c>
      <c r="J7" s="3">
        <f>[3]Dezembro!$K$13</f>
        <v>3</v>
      </c>
      <c r="K7" s="3">
        <f>[3]Dezembro!$K$14</f>
        <v>1.6</v>
      </c>
      <c r="L7" s="3">
        <f>[3]Dezembro!$K$15</f>
        <v>0</v>
      </c>
      <c r="M7" s="3">
        <f>[3]Dezembro!$K$16</f>
        <v>7</v>
      </c>
      <c r="N7" s="3">
        <f>[3]Dezembro!$K$17</f>
        <v>0.2</v>
      </c>
      <c r="O7" s="3">
        <f>[3]Dezembro!$K$18</f>
        <v>1.4</v>
      </c>
      <c r="P7" s="3">
        <f>[3]Dezembro!$K$19</f>
        <v>0</v>
      </c>
      <c r="Q7" s="3">
        <f>[3]Dezembro!$K$20</f>
        <v>0</v>
      </c>
      <c r="R7" s="3">
        <f>[3]Dezembro!$K$21</f>
        <v>0</v>
      </c>
      <c r="S7" s="3">
        <f>[3]Dezembro!$K$22</f>
        <v>0</v>
      </c>
      <c r="T7" s="3">
        <f>[3]Dezembro!$K$23</f>
        <v>0</v>
      </c>
      <c r="U7" s="3">
        <f>[3]Dezembro!$K$24</f>
        <v>0.4</v>
      </c>
      <c r="V7" s="3">
        <f>[3]Dezembro!$K$25</f>
        <v>10</v>
      </c>
      <c r="W7" s="3">
        <f>[3]Dezembro!$K$26</f>
        <v>0.2</v>
      </c>
      <c r="X7" s="3">
        <f>[3]Dezembro!$K$27</f>
        <v>0</v>
      </c>
      <c r="Y7" s="3">
        <f>[3]Dezembro!$K$28</f>
        <v>0</v>
      </c>
      <c r="Z7" s="3">
        <f>[3]Dezembro!$K$29</f>
        <v>11.4</v>
      </c>
      <c r="AA7" s="3">
        <f>[3]Dezembro!$K$30</f>
        <v>0.2</v>
      </c>
      <c r="AB7" s="3">
        <f>[3]Dezembro!$K$31</f>
        <v>0</v>
      </c>
      <c r="AC7" s="3">
        <f>[3]Dezembro!$K$32</f>
        <v>0</v>
      </c>
      <c r="AD7" s="3">
        <f>[3]Dezembro!$K$33</f>
        <v>0</v>
      </c>
      <c r="AE7" s="3">
        <f>[3]Dezembro!$K$34</f>
        <v>5.2</v>
      </c>
      <c r="AF7" s="3">
        <f>[3]Dezembro!$K$35</f>
        <v>0.60000000000000009</v>
      </c>
      <c r="AG7" s="16">
        <f t="shared" si="1"/>
        <v>80.400000000000006</v>
      </c>
      <c r="AH7" s="16">
        <f t="shared" ref="AH7:AH15" si="2">MAX(B7:AF7)</f>
        <v>25.599999999999998</v>
      </c>
      <c r="AI7" s="38" t="s">
        <v>60</v>
      </c>
    </row>
    <row r="8" spans="1:35" ht="17.100000000000001" customHeight="1" x14ac:dyDescent="0.2">
      <c r="A8" s="9" t="s">
        <v>50</v>
      </c>
      <c r="B8" s="3">
        <f>[4]Dezembro!$K$5</f>
        <v>0</v>
      </c>
      <c r="C8" s="3">
        <f>[4]Dezembro!$K$6</f>
        <v>0</v>
      </c>
      <c r="D8" s="3">
        <f>[4]Dezembro!$K$7</f>
        <v>0</v>
      </c>
      <c r="E8" s="3">
        <f>[4]Dezembro!$K$8</f>
        <v>0</v>
      </c>
      <c r="F8" s="3">
        <f>[4]Dezembro!$K$9</f>
        <v>0.4</v>
      </c>
      <c r="G8" s="3">
        <f>[4]Dezembro!$K$10</f>
        <v>0.8</v>
      </c>
      <c r="H8" s="3">
        <f>[4]Dezembro!$K$11</f>
        <v>0</v>
      </c>
      <c r="I8" s="3">
        <f>[4]Dezembro!$K$12</f>
        <v>2.2000000000000002</v>
      </c>
      <c r="J8" s="3">
        <f>[4]Dezembro!$K$13</f>
        <v>0</v>
      </c>
      <c r="K8" s="3">
        <f>[4]Dezembro!$K$14</f>
        <v>0</v>
      </c>
      <c r="L8" s="3">
        <f>[4]Dezembro!$K$15</f>
        <v>0</v>
      </c>
      <c r="M8" s="3">
        <f>[4]Dezembro!$K$16</f>
        <v>5.4</v>
      </c>
      <c r="N8" s="3">
        <f>[4]Dezembro!$K$17</f>
        <v>0</v>
      </c>
      <c r="O8" s="3">
        <f>[4]Dezembro!$K$18</f>
        <v>0</v>
      </c>
      <c r="P8" s="3">
        <f>[4]Dezembro!$K$19</f>
        <v>0</v>
      </c>
      <c r="Q8" s="3">
        <f>[4]Dezembro!$K$20</f>
        <v>0</v>
      </c>
      <c r="R8" s="3">
        <f>[4]Dezembro!$K$21</f>
        <v>0</v>
      </c>
      <c r="S8" s="3">
        <f>[4]Dezembro!$K$22</f>
        <v>7.6</v>
      </c>
      <c r="T8" s="3">
        <f>[4]Dezembro!$K$23</f>
        <v>0</v>
      </c>
      <c r="U8" s="3">
        <f>[4]Dezembro!$K$24</f>
        <v>0</v>
      </c>
      <c r="V8" s="3">
        <f>[4]Dezembro!$K$25</f>
        <v>0.4</v>
      </c>
      <c r="W8" s="3">
        <f>[4]Dezembro!$K$26</f>
        <v>0.2</v>
      </c>
      <c r="X8" s="3">
        <f>[4]Dezembro!$K$27</f>
        <v>0</v>
      </c>
      <c r="Y8" s="3">
        <f>[4]Dezembro!$K$28</f>
        <v>24</v>
      </c>
      <c r="Z8" s="3">
        <f>[4]Dezembro!$K$29</f>
        <v>0</v>
      </c>
      <c r="AA8" s="3">
        <f>[4]Dezembro!$K$30</f>
        <v>0</v>
      </c>
      <c r="AB8" s="3">
        <f>[4]Dezembro!$K$31</f>
        <v>0</v>
      </c>
      <c r="AC8" s="3">
        <f>[4]Dezembro!$K$32</f>
        <v>0</v>
      </c>
      <c r="AD8" s="3">
        <f>[4]Dezembro!$K$33</f>
        <v>3.4</v>
      </c>
      <c r="AE8" s="3">
        <f>[4]Dezembro!$K$34</f>
        <v>2.8</v>
      </c>
      <c r="AF8" s="3">
        <f>[4]Dezembro!$K$35</f>
        <v>3.0000000000000004</v>
      </c>
      <c r="AG8" s="16">
        <f t="shared" ref="AG8" si="3">SUM(B8:AF8)</f>
        <v>50.199999999999996</v>
      </c>
      <c r="AH8" s="16">
        <f t="shared" ref="AH8" si="4">MAX(B8:AF8)</f>
        <v>24</v>
      </c>
      <c r="AI8" s="38" t="s">
        <v>60</v>
      </c>
    </row>
    <row r="9" spans="1:35" ht="17.100000000000001" customHeight="1" x14ac:dyDescent="0.2">
      <c r="A9" s="9" t="s">
        <v>2</v>
      </c>
      <c r="B9" s="3">
        <f>[5]Dezembro!$K$5</f>
        <v>0.4</v>
      </c>
      <c r="C9" s="3">
        <f>[5]Dezembro!$K$6</f>
        <v>0</v>
      </c>
      <c r="D9" s="3">
        <f>[5]Dezembro!$K$7</f>
        <v>0</v>
      </c>
      <c r="E9" s="3">
        <f>[5]Dezembro!$K$8</f>
        <v>0</v>
      </c>
      <c r="F9" s="3">
        <f>[5]Dezembro!$K$9</f>
        <v>17.200000000000003</v>
      </c>
      <c r="G9" s="3">
        <f>[5]Dezembro!$K$10</f>
        <v>43.800000000000004</v>
      </c>
      <c r="H9" s="3">
        <f>[5]Dezembro!$K$11</f>
        <v>0.2</v>
      </c>
      <c r="I9" s="3">
        <f>[5]Dezembro!$K$12</f>
        <v>2</v>
      </c>
      <c r="J9" s="3">
        <f>[5]Dezembro!$K$13</f>
        <v>3.6</v>
      </c>
      <c r="K9" s="3">
        <f>[5]Dezembro!$K$14</f>
        <v>5.0000000000000009</v>
      </c>
      <c r="L9" s="3">
        <f>[5]Dezembro!$K$15</f>
        <v>0</v>
      </c>
      <c r="M9" s="3">
        <f>[5]Dezembro!$K$16</f>
        <v>0</v>
      </c>
      <c r="N9" s="3">
        <f>[5]Dezembro!$K$17</f>
        <v>3.2</v>
      </c>
      <c r="O9" s="3">
        <f>[5]Dezembro!$K$18</f>
        <v>9.7999999999999989</v>
      </c>
      <c r="P9" s="3">
        <f>[5]Dezembro!$K$19</f>
        <v>0</v>
      </c>
      <c r="Q9" s="3">
        <f>[5]Dezembro!$K$20</f>
        <v>0</v>
      </c>
      <c r="R9" s="3">
        <f>[5]Dezembro!$K$21</f>
        <v>0</v>
      </c>
      <c r="S9" s="3">
        <f>[5]Dezembro!$K$22</f>
        <v>0</v>
      </c>
      <c r="T9" s="3">
        <f>[5]Dezembro!$K$23</f>
        <v>0</v>
      </c>
      <c r="U9" s="3">
        <f>[5]Dezembro!$K$24</f>
        <v>0</v>
      </c>
      <c r="V9" s="3">
        <f>[5]Dezembro!$K$25</f>
        <v>0</v>
      </c>
      <c r="W9" s="3">
        <f>[5]Dezembro!$K$26</f>
        <v>0</v>
      </c>
      <c r="X9" s="3">
        <f>[5]Dezembro!$K$27</f>
        <v>0</v>
      </c>
      <c r="Y9" s="3">
        <f>[5]Dezembro!$K$28</f>
        <v>0</v>
      </c>
      <c r="Z9" s="3">
        <f>[5]Dezembro!$K$29</f>
        <v>13.399999999999999</v>
      </c>
      <c r="AA9" s="3">
        <f>[5]Dezembro!$K$30</f>
        <v>0</v>
      </c>
      <c r="AB9" s="3">
        <f>[5]Dezembro!$K$31</f>
        <v>0</v>
      </c>
      <c r="AC9" s="3">
        <f>[5]Dezembro!$K$32</f>
        <v>0</v>
      </c>
      <c r="AD9" s="3">
        <f>[5]Dezembro!$K$33</f>
        <v>22</v>
      </c>
      <c r="AE9" s="3">
        <f>[5]Dezembro!$K$34</f>
        <v>1</v>
      </c>
      <c r="AF9" s="3">
        <f>[5]Dezembro!$K$35</f>
        <v>33.6</v>
      </c>
      <c r="AG9" s="16">
        <f t="shared" si="1"/>
        <v>155.19999999999999</v>
      </c>
      <c r="AH9" s="16">
        <f t="shared" si="2"/>
        <v>43.800000000000004</v>
      </c>
      <c r="AI9" s="38" t="s">
        <v>60</v>
      </c>
    </row>
    <row r="10" spans="1:35" ht="17.100000000000001" customHeight="1" x14ac:dyDescent="0.2">
      <c r="A10" s="9" t="s">
        <v>3</v>
      </c>
      <c r="B10" s="3">
        <f>[6]Dezembro!$K$5</f>
        <v>4.4000000000000004</v>
      </c>
      <c r="C10" s="3">
        <f>[6]Dezembro!$K$6</f>
        <v>3.8</v>
      </c>
      <c r="D10" s="3">
        <f>[6]Dezembro!$K$7</f>
        <v>0</v>
      </c>
      <c r="E10" s="3">
        <f>[6]Dezembro!$K$8</f>
        <v>0</v>
      </c>
      <c r="F10" s="3">
        <f>[6]Dezembro!$K$9</f>
        <v>10.199999999999999</v>
      </c>
      <c r="G10" s="3">
        <f>[6]Dezembro!$K$10</f>
        <v>26.8</v>
      </c>
      <c r="H10" s="3">
        <f>[6]Dezembro!$K$11</f>
        <v>7.6000000000000005</v>
      </c>
      <c r="I10" s="3">
        <f>[6]Dezembro!$K$12</f>
        <v>17.399999999999999</v>
      </c>
      <c r="J10" s="3">
        <f>[6]Dezembro!$K$13</f>
        <v>17.8</v>
      </c>
      <c r="K10" s="3">
        <f>[6]Dezembro!$K$14</f>
        <v>7.4</v>
      </c>
      <c r="L10" s="3">
        <f>[6]Dezembro!$K$15</f>
        <v>0</v>
      </c>
      <c r="M10" s="3">
        <f>[6]Dezembro!$K$16</f>
        <v>0</v>
      </c>
      <c r="N10" s="3">
        <f>[6]Dezembro!$K$17</f>
        <v>0</v>
      </c>
      <c r="O10" s="3">
        <f>[6]Dezembro!$K$18</f>
        <v>10</v>
      </c>
      <c r="P10" s="3">
        <f>[6]Dezembro!$K$19</f>
        <v>0.8</v>
      </c>
      <c r="Q10" s="3">
        <f>[6]Dezembro!$K$20</f>
        <v>0</v>
      </c>
      <c r="R10" s="3">
        <f>[6]Dezembro!$K$21</f>
        <v>0</v>
      </c>
      <c r="S10" s="3">
        <f>[6]Dezembro!$K$22</f>
        <v>0</v>
      </c>
      <c r="T10" s="3">
        <f>[6]Dezembro!$K$23</f>
        <v>0.6</v>
      </c>
      <c r="U10" s="3">
        <f>[6]Dezembro!$K$24</f>
        <v>0</v>
      </c>
      <c r="V10" s="3">
        <f>[6]Dezembro!$K$25</f>
        <v>0</v>
      </c>
      <c r="W10" s="3">
        <f>[6]Dezembro!$K$26</f>
        <v>0.4</v>
      </c>
      <c r="X10" s="3">
        <f>[6]Dezembro!$K$27</f>
        <v>0</v>
      </c>
      <c r="Y10" s="3">
        <f>[6]Dezembro!$K$28</f>
        <v>0</v>
      </c>
      <c r="Z10" s="3">
        <f>[6]Dezembro!$K$29</f>
        <v>0</v>
      </c>
      <c r="AA10" s="3">
        <f>[6]Dezembro!$K$30</f>
        <v>0</v>
      </c>
      <c r="AB10" s="3">
        <f>[6]Dezembro!$K$31</f>
        <v>0</v>
      </c>
      <c r="AC10" s="3">
        <f>[6]Dezembro!$K$32</f>
        <v>0</v>
      </c>
      <c r="AD10" s="3">
        <f>[6]Dezembro!$K$33</f>
        <v>13.399999999999999</v>
      </c>
      <c r="AE10" s="3">
        <f>[6]Dezembro!$K$34</f>
        <v>25.4</v>
      </c>
      <c r="AF10" s="3">
        <f>[6]Dezembro!$K$35</f>
        <v>35.4</v>
      </c>
      <c r="AG10" s="16">
        <f t="shared" si="1"/>
        <v>181.4</v>
      </c>
      <c r="AH10" s="16">
        <f t="shared" si="2"/>
        <v>35.4</v>
      </c>
      <c r="AI10" s="38" t="s">
        <v>60</v>
      </c>
    </row>
    <row r="11" spans="1:35" ht="17.100000000000001" customHeight="1" x14ac:dyDescent="0.2">
      <c r="A11" s="9" t="s">
        <v>4</v>
      </c>
      <c r="B11" s="3">
        <f>[7]Dezembro!$K$5</f>
        <v>0</v>
      </c>
      <c r="C11" s="3">
        <f>[7]Dezembro!$K$6</f>
        <v>0</v>
      </c>
      <c r="D11" s="3">
        <f>[7]Dezembro!$K$7</f>
        <v>0</v>
      </c>
      <c r="E11" s="3">
        <f>[7]Dezembro!$K$8</f>
        <v>0</v>
      </c>
      <c r="F11" s="3">
        <f>[7]Dezembro!$K$9</f>
        <v>0</v>
      </c>
      <c r="G11" s="3">
        <f>[7]Dezembro!$K$10</f>
        <v>1.6</v>
      </c>
      <c r="H11" s="3">
        <f>[7]Dezembro!$K$11</f>
        <v>0.2</v>
      </c>
      <c r="I11" s="3">
        <f>[7]Dezembro!$K$12</f>
        <v>0.6</v>
      </c>
      <c r="J11" s="3">
        <f>[7]Dezembro!$K$13</f>
        <v>17.2</v>
      </c>
      <c r="K11" s="3">
        <f>[7]Dezembro!$K$14</f>
        <v>1.6</v>
      </c>
      <c r="L11" s="3">
        <f>[7]Dezembro!$K$15</f>
        <v>8.6</v>
      </c>
      <c r="M11" s="3">
        <f>[7]Dezembro!$K$16</f>
        <v>0</v>
      </c>
      <c r="N11" s="3">
        <f>[7]Dezembro!$K$17</f>
        <v>0</v>
      </c>
      <c r="O11" s="3">
        <f>[7]Dezembro!$K$18</f>
        <v>5.2</v>
      </c>
      <c r="P11" s="3">
        <f>[7]Dezembro!$K$19</f>
        <v>0</v>
      </c>
      <c r="Q11" s="3">
        <f>[7]Dezembro!$K$20</f>
        <v>0</v>
      </c>
      <c r="R11" s="3">
        <f>[7]Dezembro!$K$21</f>
        <v>0</v>
      </c>
      <c r="S11" s="3">
        <f>[7]Dezembro!$K$22</f>
        <v>0</v>
      </c>
      <c r="T11" s="3">
        <f>[7]Dezembro!$K$23</f>
        <v>0</v>
      </c>
      <c r="U11" s="3">
        <f>[7]Dezembro!$K$24</f>
        <v>0</v>
      </c>
      <c r="V11" s="3">
        <f>[7]Dezembro!$K$25</f>
        <v>11.2</v>
      </c>
      <c r="W11" s="3">
        <f>[7]Dezembro!$K$26</f>
        <v>0.2</v>
      </c>
      <c r="X11" s="3">
        <f>[7]Dezembro!$K$27</f>
        <v>0</v>
      </c>
      <c r="Y11" s="3">
        <f>[7]Dezembro!$K$28</f>
        <v>6.4</v>
      </c>
      <c r="Z11" s="3">
        <f>[7]Dezembro!$K$29</f>
        <v>0</v>
      </c>
      <c r="AA11" s="3">
        <f>[7]Dezembro!$K$30</f>
        <v>6.8000000000000007</v>
      </c>
      <c r="AB11" s="3">
        <f>[7]Dezembro!$K$31</f>
        <v>1.4</v>
      </c>
      <c r="AC11" s="3">
        <f>[7]Dezembro!$K$32</f>
        <v>0</v>
      </c>
      <c r="AD11" s="3">
        <f>[7]Dezembro!$K$33</f>
        <v>15.199999999999998</v>
      </c>
      <c r="AE11" s="3">
        <f>[7]Dezembro!$K$34</f>
        <v>36.799999999999997</v>
      </c>
      <c r="AF11" s="3">
        <f>[7]Dezembro!$K$35</f>
        <v>5.2</v>
      </c>
      <c r="AG11" s="16">
        <f t="shared" si="1"/>
        <v>118.2</v>
      </c>
      <c r="AH11" s="16">
        <f t="shared" si="2"/>
        <v>36.799999999999997</v>
      </c>
      <c r="AI11" s="38" t="s">
        <v>60</v>
      </c>
    </row>
    <row r="12" spans="1:35" ht="17.100000000000001" customHeight="1" x14ac:dyDescent="0.2">
      <c r="A12" s="9" t="s">
        <v>5</v>
      </c>
      <c r="B12" s="14">
        <f>[8]Dezembro!$K$5</f>
        <v>18.799999999999997</v>
      </c>
      <c r="C12" s="14">
        <f>[8]Dezembro!$K$6</f>
        <v>0</v>
      </c>
      <c r="D12" s="14">
        <f>[8]Dezembro!$K$7</f>
        <v>0</v>
      </c>
      <c r="E12" s="14">
        <f>[8]Dezembro!$K$8</f>
        <v>0</v>
      </c>
      <c r="F12" s="14">
        <f>[8]Dezembro!$K$9</f>
        <v>0</v>
      </c>
      <c r="G12" s="14">
        <f>[8]Dezembro!$K$10</f>
        <v>63</v>
      </c>
      <c r="H12" s="14">
        <f>[8]Dezembro!$K$11</f>
        <v>0</v>
      </c>
      <c r="I12" s="14">
        <f>[8]Dezembro!$K$12</f>
        <v>0</v>
      </c>
      <c r="J12" s="14">
        <f>[8]Dezembro!$K$13</f>
        <v>0</v>
      </c>
      <c r="K12" s="14">
        <f>[8]Dezembro!$K$14</f>
        <v>0.2</v>
      </c>
      <c r="L12" s="14">
        <f>[8]Dezembro!$K$15</f>
        <v>0.2</v>
      </c>
      <c r="M12" s="14">
        <f>[8]Dezembro!$K$16</f>
        <v>4</v>
      </c>
      <c r="N12" s="14">
        <f>[8]Dezembro!$K$17</f>
        <v>0</v>
      </c>
      <c r="O12" s="14">
        <f>[8]Dezembro!$K$18</f>
        <v>1.2</v>
      </c>
      <c r="P12" s="14">
        <f>[8]Dezembro!$K$19</f>
        <v>0</v>
      </c>
      <c r="Q12" s="14">
        <f>[8]Dezembro!$K$20</f>
        <v>0</v>
      </c>
      <c r="R12" s="14">
        <f>[8]Dezembro!$K$21</f>
        <v>0</v>
      </c>
      <c r="S12" s="14">
        <f>[8]Dezembro!$K$22</f>
        <v>0</v>
      </c>
      <c r="T12" s="14">
        <f>[8]Dezembro!$K$23</f>
        <v>0</v>
      </c>
      <c r="U12" s="14">
        <f>[8]Dezembro!$K$24</f>
        <v>0</v>
      </c>
      <c r="V12" s="14">
        <f>[8]Dezembro!$K$25</f>
        <v>0</v>
      </c>
      <c r="W12" s="14">
        <f>[8]Dezembro!$K$26</f>
        <v>0</v>
      </c>
      <c r="X12" s="14">
        <f>[8]Dezembro!$K$27</f>
        <v>0</v>
      </c>
      <c r="Y12" s="14">
        <f>[8]Dezembro!$K$28</f>
        <v>2</v>
      </c>
      <c r="Z12" s="14">
        <f>[8]Dezembro!$K$29</f>
        <v>0</v>
      </c>
      <c r="AA12" s="14">
        <f>[8]Dezembro!$K$30</f>
        <v>0</v>
      </c>
      <c r="AB12" s="14">
        <f>[8]Dezembro!$K$31</f>
        <v>0</v>
      </c>
      <c r="AC12" s="14">
        <f>[8]Dezembro!$K$32</f>
        <v>19</v>
      </c>
      <c r="AD12" s="14">
        <f>[8]Dezembro!$K$33</f>
        <v>0</v>
      </c>
      <c r="AE12" s="14">
        <f>[8]Dezembro!$K$34</f>
        <v>11.599999999999998</v>
      </c>
      <c r="AF12" s="14">
        <f>[8]Dezembro!$K$35</f>
        <v>11.999999999999996</v>
      </c>
      <c r="AG12" s="16">
        <f t="shared" si="1"/>
        <v>132</v>
      </c>
      <c r="AH12" s="16">
        <f t="shared" si="2"/>
        <v>63</v>
      </c>
      <c r="AI12" s="38" t="s">
        <v>60</v>
      </c>
    </row>
    <row r="13" spans="1:35" ht="17.100000000000001" customHeight="1" x14ac:dyDescent="0.2">
      <c r="A13" s="9" t="s">
        <v>6</v>
      </c>
      <c r="B13" s="14">
        <f>[9]Dezembro!$K$5</f>
        <v>1.5999999999999999</v>
      </c>
      <c r="C13" s="14">
        <f>[9]Dezembro!$K$6</f>
        <v>0.60000000000000009</v>
      </c>
      <c r="D13" s="14">
        <f>[9]Dezembro!$K$7</f>
        <v>0.2</v>
      </c>
      <c r="E13" s="14">
        <f>[9]Dezembro!$K$8</f>
        <v>0</v>
      </c>
      <c r="F13" s="14">
        <f>[9]Dezembro!$K$9</f>
        <v>0</v>
      </c>
      <c r="G13" s="14">
        <f>[9]Dezembro!$K$10</f>
        <v>0.4</v>
      </c>
      <c r="H13" s="14">
        <f>[9]Dezembro!$K$11</f>
        <v>15.999999999999995</v>
      </c>
      <c r="I13" s="14">
        <f>[9]Dezembro!$K$12</f>
        <v>6.4</v>
      </c>
      <c r="J13" s="14">
        <f>[9]Dezembro!$K$13</f>
        <v>0.60000000000000009</v>
      </c>
      <c r="K13" s="14">
        <f>[9]Dezembro!$K$14</f>
        <v>2.1999999999999997</v>
      </c>
      <c r="L13" s="14">
        <f>[9]Dezembro!$K$15</f>
        <v>5.2</v>
      </c>
      <c r="M13" s="14">
        <f>[9]Dezembro!$K$16</f>
        <v>15</v>
      </c>
      <c r="N13" s="14">
        <f>[9]Dezembro!$K$17</f>
        <v>7.2000000000000011</v>
      </c>
      <c r="O13" s="14">
        <f>[9]Dezembro!$K$18</f>
        <v>0.2</v>
      </c>
      <c r="P13" s="14">
        <f>[9]Dezembro!$K$19</f>
        <v>0</v>
      </c>
      <c r="Q13" s="14">
        <f>[9]Dezembro!$K$20</f>
        <v>0</v>
      </c>
      <c r="R13" s="14">
        <f>[9]Dezembro!$K$21</f>
        <v>0</v>
      </c>
      <c r="S13" s="14">
        <f>[9]Dezembro!$K$22</f>
        <v>0</v>
      </c>
      <c r="T13" s="14">
        <f>[9]Dezembro!$K$23</f>
        <v>0</v>
      </c>
      <c r="U13" s="14">
        <f>[9]Dezembro!$K$24</f>
        <v>0</v>
      </c>
      <c r="V13" s="14">
        <f>[9]Dezembro!$K$25</f>
        <v>2.2000000000000002</v>
      </c>
      <c r="W13" s="14">
        <f>[9]Dezembro!$K$26</f>
        <v>10.599999999999998</v>
      </c>
      <c r="X13" s="14">
        <f>[9]Dezembro!$K$27</f>
        <v>1.2</v>
      </c>
      <c r="Y13" s="14">
        <f>[9]Dezembro!$K$28</f>
        <v>0.60000000000000009</v>
      </c>
      <c r="Z13" s="14">
        <f>[9]Dezembro!$K$29</f>
        <v>0.60000000000000009</v>
      </c>
      <c r="AA13" s="14">
        <f>[9]Dezembro!$K$30</f>
        <v>0.60000000000000009</v>
      </c>
      <c r="AB13" s="14">
        <f>[9]Dezembro!$K$31</f>
        <v>0.60000000000000009</v>
      </c>
      <c r="AC13" s="14">
        <f>[9]Dezembro!$K$32</f>
        <v>1</v>
      </c>
      <c r="AD13" s="14">
        <f>[9]Dezembro!$K$33</f>
        <v>1</v>
      </c>
      <c r="AE13" s="14">
        <f>[9]Dezembro!$K$34</f>
        <v>10.4</v>
      </c>
      <c r="AF13" s="14">
        <f>[9]Dezembro!$K$35</f>
        <v>31.999999999999996</v>
      </c>
      <c r="AG13" s="16">
        <f t="shared" si="1"/>
        <v>116.39999999999999</v>
      </c>
      <c r="AH13" s="16">
        <f t="shared" si="2"/>
        <v>31.999999999999996</v>
      </c>
      <c r="AI13" s="38" t="s">
        <v>60</v>
      </c>
    </row>
    <row r="14" spans="1:35" ht="17.100000000000001" customHeight="1" x14ac:dyDescent="0.2">
      <c r="A14" s="9" t="s">
        <v>7</v>
      </c>
      <c r="B14" s="14">
        <f>[10]Dezembro!$K$5</f>
        <v>0</v>
      </c>
      <c r="C14" s="14">
        <f>[10]Dezembro!$K$6</f>
        <v>0</v>
      </c>
      <c r="D14" s="14">
        <f>[10]Dezembro!$K$7</f>
        <v>0</v>
      </c>
      <c r="E14" s="14">
        <f>[10]Dezembro!$K$8</f>
        <v>0</v>
      </c>
      <c r="F14" s="14">
        <f>[10]Dezembro!$K$9</f>
        <v>3.6</v>
      </c>
      <c r="G14" s="14">
        <f>[10]Dezembro!$K$10</f>
        <v>9.7999999999999989</v>
      </c>
      <c r="H14" s="14">
        <f>[10]Dezembro!$K$11</f>
        <v>0</v>
      </c>
      <c r="I14" s="14">
        <f>[10]Dezembro!$K$12</f>
        <v>2.8</v>
      </c>
      <c r="J14" s="14">
        <f>[10]Dezembro!$K$13</f>
        <v>1.8</v>
      </c>
      <c r="K14" s="14">
        <f>[10]Dezembro!$K$14</f>
        <v>0</v>
      </c>
      <c r="L14" s="14">
        <f>[10]Dezembro!$K$15</f>
        <v>0</v>
      </c>
      <c r="M14" s="14">
        <f>[10]Dezembro!$K$16</f>
        <v>0</v>
      </c>
      <c r="N14" s="14">
        <f>[10]Dezembro!$K$17</f>
        <v>2</v>
      </c>
      <c r="O14" s="14">
        <f>[10]Dezembro!$K$18</f>
        <v>0</v>
      </c>
      <c r="P14" s="14">
        <f>[10]Dezembro!$K$19</f>
        <v>0</v>
      </c>
      <c r="Q14" s="14">
        <f>[10]Dezembro!$K$20</f>
        <v>0</v>
      </c>
      <c r="R14" s="14">
        <f>[10]Dezembro!$K$21</f>
        <v>0</v>
      </c>
      <c r="S14" s="14">
        <f>[10]Dezembro!$K$22</f>
        <v>0</v>
      </c>
      <c r="T14" s="14">
        <f>[10]Dezembro!$K$23</f>
        <v>0</v>
      </c>
      <c r="U14" s="14">
        <f>[10]Dezembro!$K$24</f>
        <v>0</v>
      </c>
      <c r="V14" s="14">
        <f>[10]Dezembro!$K$25</f>
        <v>0.2</v>
      </c>
      <c r="W14" s="14">
        <f>[10]Dezembro!$K$26</f>
        <v>0</v>
      </c>
      <c r="X14" s="14">
        <f>[10]Dezembro!$K$27</f>
        <v>0</v>
      </c>
      <c r="Y14" s="14">
        <f>[10]Dezembro!$K$28</f>
        <v>0.2</v>
      </c>
      <c r="Z14" s="14">
        <f>[10]Dezembro!$K$29</f>
        <v>0</v>
      </c>
      <c r="AA14" s="14">
        <f>[10]Dezembro!$K$30</f>
        <v>0</v>
      </c>
      <c r="AB14" s="14">
        <f>[10]Dezembro!$K$31</f>
        <v>0</v>
      </c>
      <c r="AC14" s="14">
        <f>[10]Dezembro!$K$32</f>
        <v>0</v>
      </c>
      <c r="AD14" s="14">
        <f>[10]Dezembro!$K$33</f>
        <v>1.8</v>
      </c>
      <c r="AE14" s="14">
        <f>[10]Dezembro!$K$34</f>
        <v>32.200000000000003</v>
      </c>
      <c r="AF14" s="14">
        <f>[10]Dezembro!$K$35</f>
        <v>12.600000000000001</v>
      </c>
      <c r="AG14" s="16">
        <f t="shared" si="1"/>
        <v>67</v>
      </c>
      <c r="AH14" s="16">
        <f t="shared" si="2"/>
        <v>32.200000000000003</v>
      </c>
      <c r="AI14" s="38" t="s">
        <v>60</v>
      </c>
    </row>
    <row r="15" spans="1:35" ht="17.100000000000001" customHeight="1" x14ac:dyDescent="0.2">
      <c r="A15" s="9" t="s">
        <v>8</v>
      </c>
      <c r="B15" s="3">
        <f>[11]Dezembro!$K$5</f>
        <v>0</v>
      </c>
      <c r="C15" s="3">
        <f>[11]Dezembro!$K$6</f>
        <v>0</v>
      </c>
      <c r="D15" s="3">
        <f>[11]Dezembro!$K$7</f>
        <v>0</v>
      </c>
      <c r="E15" s="3">
        <f>[11]Dezembro!$K$8</f>
        <v>0</v>
      </c>
      <c r="F15" s="3">
        <f>[11]Dezembro!$K$9</f>
        <v>0</v>
      </c>
      <c r="G15" s="3">
        <f>[11]Dezembro!$K$10</f>
        <v>0</v>
      </c>
      <c r="H15" s="3">
        <f>[11]Dezembro!$K$11</f>
        <v>0</v>
      </c>
      <c r="I15" s="3">
        <f>[11]Dezembro!$K$12</f>
        <v>1.4</v>
      </c>
      <c r="J15" s="3">
        <f>[11]Dezembro!$K$13</f>
        <v>23</v>
      </c>
      <c r="K15" s="3">
        <f>[11]Dezembro!$K$14</f>
        <v>0</v>
      </c>
      <c r="L15" s="3">
        <f>[11]Dezembro!$K$15</f>
        <v>0</v>
      </c>
      <c r="M15" s="3">
        <f>[11]Dezembro!$K$16</f>
        <v>0</v>
      </c>
      <c r="N15" s="3">
        <f>[11]Dezembro!$K$17</f>
        <v>26.400000000000002</v>
      </c>
      <c r="O15" s="3">
        <f>[11]Dezembro!$K$18</f>
        <v>0</v>
      </c>
      <c r="P15" s="3">
        <f>[11]Dezembro!$K$19</f>
        <v>0</v>
      </c>
      <c r="Q15" s="3">
        <f>[11]Dezembro!$K$20</f>
        <v>0</v>
      </c>
      <c r="R15" s="3">
        <f>[11]Dezembro!$K$21</f>
        <v>0</v>
      </c>
      <c r="S15" s="3">
        <f>[11]Dezembro!$K$22</f>
        <v>0</v>
      </c>
      <c r="T15" s="3">
        <f>[11]Dezembro!$K$23</f>
        <v>0</v>
      </c>
      <c r="U15" s="3">
        <f>[11]Dezembro!$K$24</f>
        <v>0</v>
      </c>
      <c r="V15" s="3">
        <f>[11]Dezembro!$K$25</f>
        <v>0</v>
      </c>
      <c r="W15" s="3">
        <f>[11]Dezembro!$K$26</f>
        <v>0</v>
      </c>
      <c r="X15" s="3">
        <f>[11]Dezembro!$K$27</f>
        <v>0</v>
      </c>
      <c r="Y15" s="3">
        <f>[11]Dezembro!$K$28</f>
        <v>0</v>
      </c>
      <c r="Z15" s="3">
        <f>[11]Dezembro!$K$29</f>
        <v>0</v>
      </c>
      <c r="AA15" s="3">
        <f>[11]Dezembro!$K$30</f>
        <v>0</v>
      </c>
      <c r="AB15" s="3">
        <f>[11]Dezembro!$K$31</f>
        <v>0</v>
      </c>
      <c r="AC15" s="3">
        <f>[11]Dezembro!$K$32</f>
        <v>0</v>
      </c>
      <c r="AD15" s="3">
        <f>[11]Dezembro!$K$33</f>
        <v>43.2</v>
      </c>
      <c r="AE15" s="3">
        <f>[11]Dezembro!$K$34</f>
        <v>12.4</v>
      </c>
      <c r="AF15" s="3">
        <f>[11]Dezembro!$K$35</f>
        <v>8.4</v>
      </c>
      <c r="AG15" s="16">
        <f t="shared" si="1"/>
        <v>114.80000000000001</v>
      </c>
      <c r="AH15" s="16">
        <f t="shared" si="2"/>
        <v>43.2</v>
      </c>
      <c r="AI15" s="38" t="s">
        <v>60</v>
      </c>
    </row>
    <row r="16" spans="1:35" ht="17.100000000000001" customHeight="1" x14ac:dyDescent="0.2">
      <c r="A16" s="9" t="s">
        <v>9</v>
      </c>
      <c r="B16" s="14">
        <f>[12]Dezembro!$K$5</f>
        <v>0</v>
      </c>
      <c r="C16" s="14">
        <f>[12]Dezembro!$K$6</f>
        <v>0</v>
      </c>
      <c r="D16" s="14">
        <f>[12]Dezembro!$K$7</f>
        <v>0</v>
      </c>
      <c r="E16" s="14">
        <f>[12]Dezembro!$K$8</f>
        <v>0</v>
      </c>
      <c r="F16" s="14">
        <f>[12]Dezembro!$K$9</f>
        <v>1.2</v>
      </c>
      <c r="G16" s="14">
        <f>[12]Dezembro!$K$10</f>
        <v>13</v>
      </c>
      <c r="H16" s="14">
        <f>[12]Dezembro!$K$11</f>
        <v>0</v>
      </c>
      <c r="I16" s="14">
        <f>[12]Dezembro!$K$12</f>
        <v>16.8</v>
      </c>
      <c r="J16" s="14">
        <f>[12]Dezembro!$K$13</f>
        <v>0.2</v>
      </c>
      <c r="K16" s="14">
        <f>[12]Dezembro!$K$14</f>
        <v>0</v>
      </c>
      <c r="L16" s="14">
        <f>[12]Dezembro!$K$15</f>
        <v>0</v>
      </c>
      <c r="M16" s="14">
        <f>[12]Dezembro!$K$16</f>
        <v>0</v>
      </c>
      <c r="N16" s="14">
        <f>[12]Dezembro!$K$17</f>
        <v>0</v>
      </c>
      <c r="O16" s="14">
        <f>[12]Dezembro!$K$18</f>
        <v>0.2</v>
      </c>
      <c r="P16" s="14">
        <f>[12]Dezembro!$K$19</f>
        <v>0</v>
      </c>
      <c r="Q16" s="14">
        <f>[12]Dezembro!$K$20</f>
        <v>0</v>
      </c>
      <c r="R16" s="14">
        <f>[12]Dezembro!$K$21</f>
        <v>0</v>
      </c>
      <c r="S16" s="14">
        <f>[12]Dezembro!$K$22</f>
        <v>0</v>
      </c>
      <c r="T16" s="14">
        <f>[12]Dezembro!$K$23</f>
        <v>0</v>
      </c>
      <c r="U16" s="14">
        <f>[12]Dezembro!$K$24</f>
        <v>0</v>
      </c>
      <c r="V16" s="14">
        <f>[12]Dezembro!$K$25</f>
        <v>0</v>
      </c>
      <c r="W16" s="14">
        <f>[12]Dezembro!$K$26</f>
        <v>0</v>
      </c>
      <c r="X16" s="14">
        <f>[12]Dezembro!$K$27</f>
        <v>0</v>
      </c>
      <c r="Y16" s="14">
        <f>[12]Dezembro!$K$28</f>
        <v>0</v>
      </c>
      <c r="Z16" s="14">
        <f>[12]Dezembro!$K$29</f>
        <v>51</v>
      </c>
      <c r="AA16" s="14">
        <f>[12]Dezembro!$K$30</f>
        <v>9.1999999999999993</v>
      </c>
      <c r="AB16" s="14">
        <f>[12]Dezembro!$K$31</f>
        <v>0</v>
      </c>
      <c r="AC16" s="14">
        <f>[12]Dezembro!$K$32</f>
        <v>0</v>
      </c>
      <c r="AD16" s="14">
        <f>[12]Dezembro!$K$33</f>
        <v>12.600000000000001</v>
      </c>
      <c r="AE16" s="14">
        <f>[12]Dezembro!$K$34</f>
        <v>1</v>
      </c>
      <c r="AF16" s="14">
        <f>[12]Dezembro!$K$35</f>
        <v>6.6</v>
      </c>
      <c r="AG16" s="16">
        <f t="shared" ref="AG16:AG29" si="5">SUM(B16:AF16)</f>
        <v>111.80000000000001</v>
      </c>
      <c r="AH16" s="16">
        <f t="shared" ref="AH16:AH29" si="6">MAX(B16:AF16)</f>
        <v>51</v>
      </c>
      <c r="AI16" s="38" t="s">
        <v>60</v>
      </c>
    </row>
    <row r="17" spans="1:35" ht="17.100000000000001" customHeight="1" x14ac:dyDescent="0.2">
      <c r="A17" s="9" t="s">
        <v>51</v>
      </c>
      <c r="B17" s="14">
        <f>[13]Dezembro!$K$5</f>
        <v>0</v>
      </c>
      <c r="C17" s="14">
        <f>[13]Dezembro!$K$6</f>
        <v>0</v>
      </c>
      <c r="D17" s="14">
        <f>[13]Dezembro!$K$7</f>
        <v>0</v>
      </c>
      <c r="E17" s="14">
        <f>[13]Dezembro!$K$8</f>
        <v>0</v>
      </c>
      <c r="F17" s="14">
        <f>[13]Dezembro!$K$9</f>
        <v>3.4000000000000004</v>
      </c>
      <c r="G17" s="14">
        <f>[13]Dezembro!$K$10</f>
        <v>5.6000000000000005</v>
      </c>
      <c r="H17" s="14">
        <f>[13]Dezembro!$K$11</f>
        <v>0</v>
      </c>
      <c r="I17" s="14">
        <f>[13]Dezembro!$K$12</f>
        <v>0</v>
      </c>
      <c r="J17" s="14">
        <f>[13]Dezembro!$K$13</f>
        <v>0.6</v>
      </c>
      <c r="K17" s="14">
        <f>[13]Dezembro!$K$14</f>
        <v>0</v>
      </c>
      <c r="L17" s="14">
        <f>[13]Dezembro!$K$15</f>
        <v>0</v>
      </c>
      <c r="M17" s="14">
        <f>[13]Dezembro!$K$16</f>
        <v>0</v>
      </c>
      <c r="N17" s="14">
        <f>[13]Dezembro!$K$17</f>
        <v>0.6</v>
      </c>
      <c r="O17" s="14">
        <f>[13]Dezembro!$K$18</f>
        <v>10.4</v>
      </c>
      <c r="P17" s="14">
        <f>[13]Dezembro!$K$19</f>
        <v>0</v>
      </c>
      <c r="Q17" s="14">
        <f>[13]Dezembro!$K$20</f>
        <v>0</v>
      </c>
      <c r="R17" s="14">
        <f>[13]Dezembro!$K$21</f>
        <v>0</v>
      </c>
      <c r="S17" s="14">
        <f>[13]Dezembro!$K$22</f>
        <v>0</v>
      </c>
      <c r="T17" s="14">
        <f>[13]Dezembro!$K$23</f>
        <v>0</v>
      </c>
      <c r="U17" s="14">
        <f>[13]Dezembro!$K$24</f>
        <v>0</v>
      </c>
      <c r="V17" s="14">
        <f>[13]Dezembro!$K$25</f>
        <v>4.4000000000000004</v>
      </c>
      <c r="W17" s="14">
        <f>[13]Dezembro!$K$26</f>
        <v>0</v>
      </c>
      <c r="X17" s="14">
        <f>[13]Dezembro!$K$27</f>
        <v>0</v>
      </c>
      <c r="Y17" s="14">
        <f>[13]Dezembro!$K$28</f>
        <v>1.2</v>
      </c>
      <c r="Z17" s="14">
        <f>[13]Dezembro!$K$29</f>
        <v>0</v>
      </c>
      <c r="AA17" s="14">
        <f>[13]Dezembro!$K$30</f>
        <v>0</v>
      </c>
      <c r="AB17" s="14">
        <f>[13]Dezembro!$K$31</f>
        <v>0</v>
      </c>
      <c r="AC17" s="14">
        <f>[13]Dezembro!$K$32</f>
        <v>0</v>
      </c>
      <c r="AD17" s="14">
        <f>[13]Dezembro!$K$33</f>
        <v>19.400000000000002</v>
      </c>
      <c r="AE17" s="14">
        <f>[13]Dezembro!$K$34</f>
        <v>2.4</v>
      </c>
      <c r="AF17" s="14">
        <f>[13]Dezembro!$K$35</f>
        <v>0.4</v>
      </c>
      <c r="AG17" s="16">
        <f t="shared" ref="AG17:AG18" si="7">SUM(B17:AF17)</f>
        <v>48.4</v>
      </c>
      <c r="AH17" s="16">
        <f t="shared" ref="AH17:AH18" si="8">MAX(B17:AF17)</f>
        <v>19.400000000000002</v>
      </c>
      <c r="AI17" s="38" t="s">
        <v>60</v>
      </c>
    </row>
    <row r="18" spans="1:35" ht="17.100000000000001" customHeight="1" x14ac:dyDescent="0.2">
      <c r="A18" s="9" t="s">
        <v>10</v>
      </c>
      <c r="B18" s="14">
        <f>[14]Dezembro!$K$5</f>
        <v>0</v>
      </c>
      <c r="C18" s="14">
        <f>[14]Dezembro!$K$6</f>
        <v>0</v>
      </c>
      <c r="D18" s="14">
        <f>[14]Dezembro!$K$7</f>
        <v>0</v>
      </c>
      <c r="E18" s="14">
        <f>[14]Dezembro!$K$8</f>
        <v>0</v>
      </c>
      <c r="F18" s="14">
        <f>[14]Dezembro!$K$9</f>
        <v>0</v>
      </c>
      <c r="G18" s="14">
        <f>[14]Dezembro!$K$10</f>
        <v>10.8</v>
      </c>
      <c r="H18" s="14">
        <f>[14]Dezembro!$K$11</f>
        <v>0</v>
      </c>
      <c r="I18" s="14">
        <f>[14]Dezembro!$K$12</f>
        <v>5.6</v>
      </c>
      <c r="J18" s="14">
        <f>[14]Dezembro!$K$13</f>
        <v>0.60000000000000009</v>
      </c>
      <c r="K18" s="14">
        <f>[14]Dezembro!$K$14</f>
        <v>0.2</v>
      </c>
      <c r="L18" s="14">
        <f>[14]Dezembro!$K$15</f>
        <v>0</v>
      </c>
      <c r="M18" s="14">
        <f>[14]Dezembro!$K$16</f>
        <v>0</v>
      </c>
      <c r="N18" s="14">
        <f>[14]Dezembro!$K$17</f>
        <v>29.6</v>
      </c>
      <c r="O18" s="14">
        <f>[14]Dezembro!$K$18</f>
        <v>0.2</v>
      </c>
      <c r="P18" s="14">
        <f>[14]Dezembro!$K$19</f>
        <v>0</v>
      </c>
      <c r="Q18" s="14">
        <f>[14]Dezembro!$K$20</f>
        <v>0</v>
      </c>
      <c r="R18" s="14">
        <f>[14]Dezembro!$K$21</f>
        <v>0</v>
      </c>
      <c r="S18" s="14">
        <f>[14]Dezembro!$K$22</f>
        <v>0</v>
      </c>
      <c r="T18" s="14">
        <f>[14]Dezembro!$K$23</f>
        <v>0</v>
      </c>
      <c r="U18" s="14">
        <f>[14]Dezembro!$K$24</f>
        <v>0</v>
      </c>
      <c r="V18" s="14">
        <f>[14]Dezembro!$K$25</f>
        <v>0</v>
      </c>
      <c r="W18" s="14">
        <f>[14]Dezembro!$K$26</f>
        <v>0</v>
      </c>
      <c r="X18" s="14">
        <f>[14]Dezembro!$K$27</f>
        <v>0</v>
      </c>
      <c r="Y18" s="14">
        <f>[14]Dezembro!$K$28</f>
        <v>0.8</v>
      </c>
      <c r="Z18" s="14">
        <f>[14]Dezembro!$K$29</f>
        <v>0</v>
      </c>
      <c r="AA18" s="14">
        <f>[14]Dezembro!$K$30</f>
        <v>0</v>
      </c>
      <c r="AB18" s="14">
        <f>[14]Dezembro!$K$31</f>
        <v>0</v>
      </c>
      <c r="AC18" s="14">
        <f>[14]Dezembro!$K$32</f>
        <v>0</v>
      </c>
      <c r="AD18" s="14">
        <f>[14]Dezembro!$K$33</f>
        <v>26.999999999999996</v>
      </c>
      <c r="AE18" s="14">
        <f>[14]Dezembro!$K$34</f>
        <v>9.1999999999999993</v>
      </c>
      <c r="AF18" s="14">
        <f>[14]Dezembro!$K$35</f>
        <v>4.8000000000000007</v>
      </c>
      <c r="AG18" s="16">
        <f t="shared" si="7"/>
        <v>88.8</v>
      </c>
      <c r="AH18" s="16">
        <f t="shared" si="8"/>
        <v>29.6</v>
      </c>
      <c r="AI18" s="38" t="s">
        <v>60</v>
      </c>
    </row>
    <row r="19" spans="1:35" ht="17.100000000000001" customHeight="1" x14ac:dyDescent="0.2">
      <c r="A19" s="9" t="s">
        <v>11</v>
      </c>
      <c r="B19" s="14">
        <f>[15]Dezembro!$K$5</f>
        <v>0</v>
      </c>
      <c r="C19" s="14">
        <f>[15]Dezembro!$K$6</f>
        <v>0</v>
      </c>
      <c r="D19" s="14">
        <f>[15]Dezembro!$K$7</f>
        <v>0</v>
      </c>
      <c r="E19" s="14">
        <f>[15]Dezembro!$K$8</f>
        <v>0</v>
      </c>
      <c r="F19" s="14">
        <f>[15]Dezembro!$K$9</f>
        <v>2.8</v>
      </c>
      <c r="G19" s="14">
        <f>[15]Dezembro!$K$10</f>
        <v>13.8</v>
      </c>
      <c r="H19" s="14">
        <f>[15]Dezembro!$K$11</f>
        <v>0</v>
      </c>
      <c r="I19" s="14">
        <f>[15]Dezembro!$K$12</f>
        <v>18.399999999999999</v>
      </c>
      <c r="J19" s="14">
        <f>[15]Dezembro!$K$13</f>
        <v>1</v>
      </c>
      <c r="K19" s="14">
        <f>[15]Dezembro!$K$14</f>
        <v>9.3999999999999986</v>
      </c>
      <c r="L19" s="14">
        <f>[15]Dezembro!$K$15</f>
        <v>0</v>
      </c>
      <c r="M19" s="14">
        <f>[15]Dezembro!$K$16</f>
        <v>0</v>
      </c>
      <c r="N19" s="14">
        <f>[15]Dezembro!$K$17</f>
        <v>1.6</v>
      </c>
      <c r="O19" s="14">
        <f>[15]Dezembro!$K$18</f>
        <v>0</v>
      </c>
      <c r="P19" s="14">
        <f>[15]Dezembro!$K$19</f>
        <v>0</v>
      </c>
      <c r="Q19" s="14">
        <f>[15]Dezembro!$K$20</f>
        <v>0</v>
      </c>
      <c r="R19" s="14">
        <f>[15]Dezembro!$K$21</f>
        <v>0</v>
      </c>
      <c r="S19" s="14">
        <f>[15]Dezembro!$K$22</f>
        <v>0</v>
      </c>
      <c r="T19" s="14">
        <f>[15]Dezembro!$K$23</f>
        <v>0</v>
      </c>
      <c r="U19" s="14">
        <f>[15]Dezembro!$K$24</f>
        <v>0</v>
      </c>
      <c r="V19" s="14">
        <f>[15]Dezembro!$K$25</f>
        <v>0</v>
      </c>
      <c r="W19" s="14">
        <f>[15]Dezembro!$K$26</f>
        <v>0</v>
      </c>
      <c r="X19" s="14">
        <f>[15]Dezembro!$K$27</f>
        <v>0</v>
      </c>
      <c r="Y19" s="14">
        <f>[15]Dezembro!$K$28</f>
        <v>0</v>
      </c>
      <c r="Z19" s="14">
        <f>[15]Dezembro!$K$29</f>
        <v>36.6</v>
      </c>
      <c r="AA19" s="14">
        <f>[15]Dezembro!$K$30</f>
        <v>0</v>
      </c>
      <c r="AB19" s="14">
        <f>[15]Dezembro!$K$31</f>
        <v>0</v>
      </c>
      <c r="AC19" s="14">
        <f>[15]Dezembro!$K$32</f>
        <v>0</v>
      </c>
      <c r="AD19" s="14">
        <f>[15]Dezembro!$K$33</f>
        <v>0</v>
      </c>
      <c r="AE19" s="14">
        <f>[15]Dezembro!$K$34</f>
        <v>0</v>
      </c>
      <c r="AF19" s="14">
        <f>[15]Dezembro!$K$35</f>
        <v>0</v>
      </c>
      <c r="AG19" s="16">
        <f t="shared" si="5"/>
        <v>83.6</v>
      </c>
      <c r="AH19" s="16">
        <f t="shared" si="6"/>
        <v>36.6</v>
      </c>
      <c r="AI19" s="38" t="s">
        <v>60</v>
      </c>
    </row>
    <row r="20" spans="1:35" ht="17.100000000000001" customHeight="1" x14ac:dyDescent="0.2">
      <c r="A20" s="9" t="s">
        <v>12</v>
      </c>
      <c r="B20" s="14">
        <f>[16]Dezembro!$K$5</f>
        <v>0</v>
      </c>
      <c r="C20" s="14">
        <f>[16]Dezembro!$K$6</f>
        <v>0</v>
      </c>
      <c r="D20" s="14">
        <f>[16]Dezembro!$K$7</f>
        <v>0</v>
      </c>
      <c r="E20" s="14">
        <f>[16]Dezembro!$K$8</f>
        <v>0</v>
      </c>
      <c r="F20" s="14">
        <f>[16]Dezembro!$K$9</f>
        <v>11.799999999999999</v>
      </c>
      <c r="G20" s="14">
        <f>[16]Dezembro!$K$10</f>
        <v>28</v>
      </c>
      <c r="H20" s="14">
        <f>[16]Dezembro!$K$11</f>
        <v>0.2</v>
      </c>
      <c r="I20" s="14">
        <f>[16]Dezembro!$K$12</f>
        <v>26.2</v>
      </c>
      <c r="J20" s="14">
        <f>[16]Dezembro!$K$13</f>
        <v>1.8</v>
      </c>
      <c r="K20" s="14">
        <f>[16]Dezembro!$K$14</f>
        <v>0</v>
      </c>
      <c r="L20" s="14">
        <f>[16]Dezembro!$K$15</f>
        <v>3.2</v>
      </c>
      <c r="M20" s="14">
        <f>[16]Dezembro!$K$16</f>
        <v>0</v>
      </c>
      <c r="N20" s="14">
        <f>[16]Dezembro!$K$17</f>
        <v>0</v>
      </c>
      <c r="O20" s="14">
        <f>[16]Dezembro!$K$18</f>
        <v>0.2</v>
      </c>
      <c r="P20" s="14">
        <f>[16]Dezembro!$K$19</f>
        <v>0</v>
      </c>
      <c r="Q20" s="14">
        <f>[16]Dezembro!$K$20</f>
        <v>0</v>
      </c>
      <c r="R20" s="14">
        <f>[16]Dezembro!$K$21</f>
        <v>0</v>
      </c>
      <c r="S20" s="14">
        <f>[16]Dezembro!$K$22</f>
        <v>0</v>
      </c>
      <c r="T20" s="14">
        <f>[16]Dezembro!$K$23</f>
        <v>0</v>
      </c>
      <c r="U20" s="14">
        <f>[16]Dezembro!$K$24</f>
        <v>0</v>
      </c>
      <c r="V20" s="14">
        <f>[16]Dezembro!$K$25</f>
        <v>0.8</v>
      </c>
      <c r="W20" s="14">
        <f>[16]Dezembro!$K$26</f>
        <v>0</v>
      </c>
      <c r="X20" s="14">
        <f>[16]Dezembro!$K$27</f>
        <v>0</v>
      </c>
      <c r="Y20" s="14">
        <f>[16]Dezembro!$K$28</f>
        <v>0</v>
      </c>
      <c r="Z20" s="14">
        <f>[16]Dezembro!$K$29</f>
        <v>6.2</v>
      </c>
      <c r="AA20" s="14">
        <f>[16]Dezembro!$K$30</f>
        <v>0</v>
      </c>
      <c r="AB20" s="14">
        <f>[16]Dezembro!$K$31</f>
        <v>0</v>
      </c>
      <c r="AC20" s="14">
        <f>[16]Dezembro!$K$32</f>
        <v>10.399999999999999</v>
      </c>
      <c r="AD20" s="14">
        <f>[16]Dezembro!$K$33</f>
        <v>0</v>
      </c>
      <c r="AE20" s="14">
        <f>[16]Dezembro!$K$34</f>
        <v>3.6</v>
      </c>
      <c r="AF20" s="14">
        <f>[16]Dezembro!$K$35</f>
        <v>27.599999999999998</v>
      </c>
      <c r="AG20" s="16">
        <f t="shared" si="5"/>
        <v>120</v>
      </c>
      <c r="AH20" s="16">
        <f t="shared" si="6"/>
        <v>28</v>
      </c>
      <c r="AI20" s="38" t="s">
        <v>60</v>
      </c>
    </row>
    <row r="21" spans="1:35" ht="17.100000000000001" customHeight="1" x14ac:dyDescent="0.2">
      <c r="A21" s="9" t="s">
        <v>13</v>
      </c>
      <c r="B21" s="14">
        <f>[17]Dezembro!$K$5</f>
        <v>2.4</v>
      </c>
      <c r="C21" s="14">
        <f>[17]Dezembro!$K$6</f>
        <v>18</v>
      </c>
      <c r="D21" s="14">
        <f>[17]Dezembro!$K$7</f>
        <v>0</v>
      </c>
      <c r="E21" s="14">
        <f>[17]Dezembro!$K$8</f>
        <v>0</v>
      </c>
      <c r="F21" s="14">
        <f>[17]Dezembro!$K$9</f>
        <v>0</v>
      </c>
      <c r="G21" s="14">
        <f>[17]Dezembro!$K$10</f>
        <v>9.6</v>
      </c>
      <c r="H21" s="14">
        <f>[17]Dezembro!$K$11</f>
        <v>0.2</v>
      </c>
      <c r="I21" s="14">
        <f>[17]Dezembro!$K$12</f>
        <v>0</v>
      </c>
      <c r="J21" s="14">
        <f>[17]Dezembro!$K$13</f>
        <v>0</v>
      </c>
      <c r="K21" s="14">
        <f>[17]Dezembro!$K$14</f>
        <v>1</v>
      </c>
      <c r="L21" s="14">
        <f>[17]Dezembro!$K$15</f>
        <v>2.2000000000000002</v>
      </c>
      <c r="M21" s="14">
        <f>[17]Dezembro!$K$16</f>
        <v>2.2000000000000002</v>
      </c>
      <c r="N21" s="14">
        <f>[17]Dezembro!$K$17</f>
        <v>0</v>
      </c>
      <c r="O21" s="14">
        <f>[17]Dezembro!$K$18</f>
        <v>0.8</v>
      </c>
      <c r="P21" s="14">
        <f>[17]Dezembro!$K$19</f>
        <v>0</v>
      </c>
      <c r="Q21" s="14">
        <f>[17]Dezembro!$K$20</f>
        <v>0</v>
      </c>
      <c r="R21" s="14">
        <f>[17]Dezembro!$K$21</f>
        <v>0</v>
      </c>
      <c r="S21" s="14">
        <f>[17]Dezembro!$K$22</f>
        <v>0</v>
      </c>
      <c r="T21" s="14">
        <f>[17]Dezembro!$K$23</f>
        <v>0</v>
      </c>
      <c r="U21" s="14">
        <f>[17]Dezembro!$K$24</f>
        <v>0</v>
      </c>
      <c r="V21" s="14">
        <f>[17]Dezembro!$K$25</f>
        <v>0</v>
      </c>
      <c r="W21" s="14">
        <f>[17]Dezembro!$K$26</f>
        <v>0</v>
      </c>
      <c r="X21" s="14">
        <f>[17]Dezembro!$K$27</f>
        <v>0</v>
      </c>
      <c r="Y21" s="14">
        <f>[17]Dezembro!$K$28</f>
        <v>0.4</v>
      </c>
      <c r="Z21" s="14">
        <f>[17]Dezembro!$K$29</f>
        <v>0</v>
      </c>
      <c r="AA21" s="14">
        <f>[17]Dezembro!$K$30</f>
        <v>0</v>
      </c>
      <c r="AB21" s="14">
        <f>[17]Dezembro!$K$31</f>
        <v>0</v>
      </c>
      <c r="AC21" s="14">
        <f>[17]Dezembro!$K$32</f>
        <v>0</v>
      </c>
      <c r="AD21" s="14">
        <f>[17]Dezembro!$K$33</f>
        <v>18.8</v>
      </c>
      <c r="AE21" s="14">
        <f>[17]Dezembro!$K$34</f>
        <v>8.6</v>
      </c>
      <c r="AF21" s="14">
        <f>[17]Dezembro!$K$35</f>
        <v>28.8</v>
      </c>
      <c r="AG21" s="16">
        <f t="shared" si="5"/>
        <v>92.999999999999986</v>
      </c>
      <c r="AH21" s="16">
        <f t="shared" si="6"/>
        <v>28.8</v>
      </c>
      <c r="AI21" s="38" t="s">
        <v>60</v>
      </c>
    </row>
    <row r="22" spans="1:35" ht="17.100000000000001" customHeight="1" x14ac:dyDescent="0.2">
      <c r="A22" s="9" t="s">
        <v>14</v>
      </c>
      <c r="B22" s="14">
        <f>[18]Dezembro!$K$5</f>
        <v>9.7999999999999989</v>
      </c>
      <c r="C22" s="14">
        <f>[18]Dezembro!$K$6</f>
        <v>0</v>
      </c>
      <c r="D22" s="14">
        <f>[18]Dezembro!$K$7</f>
        <v>0</v>
      </c>
      <c r="E22" s="14">
        <f>[18]Dezembro!$K$8</f>
        <v>0</v>
      </c>
      <c r="F22" s="14">
        <f>[18]Dezembro!$K$9</f>
        <v>0</v>
      </c>
      <c r="G22" s="14">
        <f>[18]Dezembro!$K$10</f>
        <v>6.8</v>
      </c>
      <c r="H22" s="14">
        <f>[18]Dezembro!$K$11</f>
        <v>8.7999999999999989</v>
      </c>
      <c r="I22" s="14">
        <f>[18]Dezembro!$K$12</f>
        <v>14.4</v>
      </c>
      <c r="J22" s="14">
        <f>[18]Dezembro!$K$13</f>
        <v>0</v>
      </c>
      <c r="K22" s="14">
        <f>[18]Dezembro!$K$14</f>
        <v>14.2</v>
      </c>
      <c r="L22" s="14">
        <f>[18]Dezembro!$K$15</f>
        <v>6</v>
      </c>
      <c r="M22" s="14">
        <f>[18]Dezembro!$K$16</f>
        <v>0</v>
      </c>
      <c r="N22" s="14">
        <f>[18]Dezembro!$K$17</f>
        <v>0</v>
      </c>
      <c r="O22" s="14">
        <f>[18]Dezembro!$K$18</f>
        <v>0</v>
      </c>
      <c r="P22" s="14">
        <f>[18]Dezembro!$K$19</f>
        <v>0.6</v>
      </c>
      <c r="Q22" s="14">
        <f>[18]Dezembro!$K$20</f>
        <v>0</v>
      </c>
      <c r="R22" s="14">
        <f>[18]Dezembro!$K$21</f>
        <v>0</v>
      </c>
      <c r="S22" s="14">
        <f>[18]Dezembro!$K$22</f>
        <v>8.6</v>
      </c>
      <c r="T22" s="14">
        <f>[18]Dezembro!$K$23</f>
        <v>0</v>
      </c>
      <c r="U22" s="14">
        <f>[18]Dezembro!$K$24</f>
        <v>0</v>
      </c>
      <c r="V22" s="14">
        <f>[18]Dezembro!$K$25</f>
        <v>1.6</v>
      </c>
      <c r="W22" s="14">
        <f>[18]Dezembro!$K$26</f>
        <v>2.2000000000000002</v>
      </c>
      <c r="X22" s="14">
        <f>[18]Dezembro!$K$27</f>
        <v>0</v>
      </c>
      <c r="Y22" s="14">
        <f>[18]Dezembro!$K$28</f>
        <v>0</v>
      </c>
      <c r="Z22" s="14">
        <f>[18]Dezembro!$K$29</f>
        <v>3</v>
      </c>
      <c r="AA22" s="14">
        <f>[18]Dezembro!$K$30</f>
        <v>0.8</v>
      </c>
      <c r="AB22" s="14">
        <f>[18]Dezembro!$K$31</f>
        <v>0</v>
      </c>
      <c r="AC22" s="14">
        <f>[18]Dezembro!$K$32</f>
        <v>1.4</v>
      </c>
      <c r="AD22" s="14">
        <f>[18]Dezembro!$K$33</f>
        <v>0</v>
      </c>
      <c r="AE22" s="14">
        <f>[18]Dezembro!$K$34</f>
        <v>2.6</v>
      </c>
      <c r="AF22" s="14">
        <f>[18]Dezembro!$K$35</f>
        <v>6.4</v>
      </c>
      <c r="AG22" s="16">
        <f t="shared" si="5"/>
        <v>87.2</v>
      </c>
      <c r="AH22" s="16">
        <f t="shared" si="6"/>
        <v>14.4</v>
      </c>
      <c r="AI22" s="38" t="s">
        <v>60</v>
      </c>
    </row>
    <row r="23" spans="1:35" ht="17.100000000000001" customHeight="1" x14ac:dyDescent="0.2">
      <c r="A23" s="9" t="s">
        <v>15</v>
      </c>
      <c r="B23" s="14">
        <f>[19]Dezembro!$K$5</f>
        <v>0</v>
      </c>
      <c r="C23" s="14">
        <f>[19]Dezembro!$K$6</f>
        <v>0</v>
      </c>
      <c r="D23" s="14">
        <f>[19]Dezembro!$K$7</f>
        <v>0</v>
      </c>
      <c r="E23" s="14">
        <f>[19]Dezembro!$K$8</f>
        <v>0.2</v>
      </c>
      <c r="F23" s="14">
        <f>[19]Dezembro!$K$9</f>
        <v>2.6</v>
      </c>
      <c r="G23" s="14">
        <f>[19]Dezembro!$K$10</f>
        <v>5.8</v>
      </c>
      <c r="H23" s="14">
        <f>[19]Dezembro!$K$11</f>
        <v>0.2</v>
      </c>
      <c r="I23" s="14">
        <f>[19]Dezembro!$K$12</f>
        <v>8.1999999999999993</v>
      </c>
      <c r="J23" s="14">
        <f>[19]Dezembro!$K$13</f>
        <v>0</v>
      </c>
      <c r="K23" s="14">
        <f>[19]Dezembro!$K$14</f>
        <v>0</v>
      </c>
      <c r="L23" s="14">
        <f>[19]Dezembro!$K$15</f>
        <v>0</v>
      </c>
      <c r="M23" s="14">
        <f>[19]Dezembro!$K$16</f>
        <v>18.600000000000001</v>
      </c>
      <c r="N23" s="14">
        <f>[19]Dezembro!$K$17</f>
        <v>12</v>
      </c>
      <c r="O23" s="14">
        <f>[19]Dezembro!$K$18</f>
        <v>0</v>
      </c>
      <c r="P23" s="14">
        <f>[19]Dezembro!$K$19</f>
        <v>0</v>
      </c>
      <c r="Q23" s="14">
        <f>[19]Dezembro!$K$20</f>
        <v>0</v>
      </c>
      <c r="R23" s="14">
        <f>[19]Dezembro!$K$21</f>
        <v>0</v>
      </c>
      <c r="S23" s="14">
        <f>[19]Dezembro!$K$22</f>
        <v>0</v>
      </c>
      <c r="T23" s="14">
        <f>[19]Dezembro!$K$23</f>
        <v>0</v>
      </c>
      <c r="U23" s="14">
        <f>[19]Dezembro!$K$24</f>
        <v>0</v>
      </c>
      <c r="V23" s="14">
        <f>[19]Dezembro!$K$25</f>
        <v>5.4</v>
      </c>
      <c r="W23" s="14">
        <f>[19]Dezembro!$K$26</f>
        <v>0</v>
      </c>
      <c r="X23" s="14">
        <f>[19]Dezembro!$K$27</f>
        <v>0</v>
      </c>
      <c r="Y23" s="14">
        <f>[19]Dezembro!$K$28</f>
        <v>0</v>
      </c>
      <c r="Z23" s="14">
        <f>[19]Dezembro!$K$29</f>
        <v>0</v>
      </c>
      <c r="AA23" s="14">
        <f>[19]Dezembro!$K$30</f>
        <v>0</v>
      </c>
      <c r="AB23" s="14">
        <f>[19]Dezembro!$K$31</f>
        <v>0</v>
      </c>
      <c r="AC23" s="14">
        <f>[19]Dezembro!$K$32</f>
        <v>0.2</v>
      </c>
      <c r="AD23" s="14">
        <f>[19]Dezembro!$K$33</f>
        <v>31.2</v>
      </c>
      <c r="AE23" s="14">
        <f>[19]Dezembro!$K$34</f>
        <v>11</v>
      </c>
      <c r="AF23" s="14">
        <f>[19]Dezembro!$K$35</f>
        <v>6.6</v>
      </c>
      <c r="AG23" s="16">
        <f t="shared" si="5"/>
        <v>102</v>
      </c>
      <c r="AH23" s="16">
        <f t="shared" si="6"/>
        <v>31.2</v>
      </c>
      <c r="AI23" s="38" t="s">
        <v>60</v>
      </c>
    </row>
    <row r="24" spans="1:35" ht="17.100000000000001" customHeight="1" x14ac:dyDescent="0.2">
      <c r="A24" s="9" t="s">
        <v>16</v>
      </c>
      <c r="B24" s="14">
        <f>[20]Dezembro!$K$5</f>
        <v>0</v>
      </c>
      <c r="C24" s="14">
        <f>[20]Dezembro!$K$6</f>
        <v>0</v>
      </c>
      <c r="D24" s="14">
        <f>[20]Dezembro!$K$7</f>
        <v>0</v>
      </c>
      <c r="E24" s="14">
        <f>[20]Dezembro!$K$8</f>
        <v>0</v>
      </c>
      <c r="F24" s="14">
        <f>[20]Dezembro!$K$9</f>
        <v>10.600000000000001</v>
      </c>
      <c r="G24" s="14">
        <f>[20]Dezembro!$K$10</f>
        <v>0.2</v>
      </c>
      <c r="H24" s="14">
        <f>[20]Dezembro!$K$11</f>
        <v>0</v>
      </c>
      <c r="I24" s="14">
        <f>[20]Dezembro!$K$12</f>
        <v>0</v>
      </c>
      <c r="J24" s="14">
        <f>[20]Dezembro!$K$13</f>
        <v>0</v>
      </c>
      <c r="K24" s="14">
        <f>[20]Dezembro!$K$14</f>
        <v>0</v>
      </c>
      <c r="L24" s="14">
        <f>[20]Dezembro!$K$15</f>
        <v>0</v>
      </c>
      <c r="M24" s="14">
        <f>[20]Dezembro!$K$16</f>
        <v>0</v>
      </c>
      <c r="N24" s="14">
        <f>[20]Dezembro!$K$17</f>
        <v>0</v>
      </c>
      <c r="O24" s="14">
        <f>[20]Dezembro!$K$18</f>
        <v>0</v>
      </c>
      <c r="P24" s="14">
        <f>[20]Dezembro!$K$19</f>
        <v>0</v>
      </c>
      <c r="Q24" s="14">
        <f>[20]Dezembro!$K$20</f>
        <v>0</v>
      </c>
      <c r="R24" s="14">
        <f>[20]Dezembro!$K$21</f>
        <v>0</v>
      </c>
      <c r="S24" s="14">
        <f>[20]Dezembro!$K$22</f>
        <v>0</v>
      </c>
      <c r="T24" s="14">
        <f>[20]Dezembro!$K$23</f>
        <v>0</v>
      </c>
      <c r="U24" s="14">
        <f>[20]Dezembro!$K$24</f>
        <v>0</v>
      </c>
      <c r="V24" s="14">
        <f>[20]Dezembro!$K$25</f>
        <v>0</v>
      </c>
      <c r="W24" s="14">
        <f>[20]Dezembro!$K$26</f>
        <v>0</v>
      </c>
      <c r="X24" s="14">
        <f>[20]Dezembro!$K$27</f>
        <v>0</v>
      </c>
      <c r="Y24" s="14">
        <f>[20]Dezembro!$K$28</f>
        <v>0</v>
      </c>
      <c r="Z24" s="14">
        <f>[20]Dezembro!$K$29</f>
        <v>0</v>
      </c>
      <c r="AA24" s="14">
        <f>[20]Dezembro!$K$30</f>
        <v>0</v>
      </c>
      <c r="AB24" s="14">
        <f>[20]Dezembro!$K$31</f>
        <v>0</v>
      </c>
      <c r="AC24" s="14">
        <f>[20]Dezembro!$K$32</f>
        <v>0</v>
      </c>
      <c r="AD24" s="14">
        <f>[20]Dezembro!$K$33</f>
        <v>0.2</v>
      </c>
      <c r="AE24" s="14">
        <f>[20]Dezembro!$K$34</f>
        <v>0</v>
      </c>
      <c r="AF24" s="14">
        <f>[20]Dezembro!$K$35</f>
        <v>79.2</v>
      </c>
      <c r="AG24" s="16">
        <f t="shared" si="5"/>
        <v>90.2</v>
      </c>
      <c r="AH24" s="16">
        <f t="shared" si="6"/>
        <v>79.2</v>
      </c>
      <c r="AI24" s="38" t="s">
        <v>60</v>
      </c>
    </row>
    <row r="25" spans="1:35" ht="17.100000000000001" customHeight="1" x14ac:dyDescent="0.2">
      <c r="A25" s="9" t="s">
        <v>17</v>
      </c>
      <c r="B25" s="14">
        <f>[21]Dezembro!$K$5</f>
        <v>0</v>
      </c>
      <c r="C25" s="14">
        <f>[21]Dezembro!$K$6</f>
        <v>0</v>
      </c>
      <c r="D25" s="14">
        <f>[21]Dezembro!$K$7</f>
        <v>0</v>
      </c>
      <c r="E25" s="14">
        <f>[21]Dezembro!$K$8</f>
        <v>0</v>
      </c>
      <c r="F25" s="14">
        <f>[21]Dezembro!$K$9</f>
        <v>11.4</v>
      </c>
      <c r="G25" s="14">
        <f>[21]Dezembro!$K$10</f>
        <v>10</v>
      </c>
      <c r="H25" s="14">
        <f>[21]Dezembro!$K$11</f>
        <v>0</v>
      </c>
      <c r="I25" s="14">
        <f>[21]Dezembro!$K$12</f>
        <v>3.8</v>
      </c>
      <c r="J25" s="14">
        <f>[21]Dezembro!$K$13</f>
        <v>4</v>
      </c>
      <c r="K25" s="14">
        <f>[21]Dezembro!$K$14</f>
        <v>0</v>
      </c>
      <c r="L25" s="14">
        <f>[21]Dezembro!$K$15</f>
        <v>0</v>
      </c>
      <c r="M25" s="14">
        <f>[21]Dezembro!$K$16</f>
        <v>0</v>
      </c>
      <c r="N25" s="14">
        <f>[21]Dezembro!$K$17</f>
        <v>0</v>
      </c>
      <c r="O25" s="14">
        <f>[21]Dezembro!$K$18</f>
        <v>2.4000000000000004</v>
      </c>
      <c r="P25" s="14">
        <f>[21]Dezembro!$K$19</f>
        <v>0</v>
      </c>
      <c r="Q25" s="14">
        <f>[21]Dezembro!$K$20</f>
        <v>0</v>
      </c>
      <c r="R25" s="14">
        <f>[21]Dezembro!$K$21</f>
        <v>0</v>
      </c>
      <c r="S25" s="14">
        <f>[21]Dezembro!$K$22</f>
        <v>0</v>
      </c>
      <c r="T25" s="14">
        <f>[21]Dezembro!$K$23</f>
        <v>0</v>
      </c>
      <c r="U25" s="14">
        <f>[21]Dezembro!$K$24</f>
        <v>0</v>
      </c>
      <c r="V25" s="14">
        <f>[21]Dezembro!$K$25</f>
        <v>0</v>
      </c>
      <c r="W25" s="14">
        <f>[21]Dezembro!$K$26</f>
        <v>0</v>
      </c>
      <c r="X25" s="14">
        <f>[21]Dezembro!$K$27</f>
        <v>0</v>
      </c>
      <c r="Y25" s="14">
        <f>[21]Dezembro!$K$28</f>
        <v>0</v>
      </c>
      <c r="Z25" s="14">
        <f>[21]Dezembro!$K$29</f>
        <v>32</v>
      </c>
      <c r="AA25" s="14">
        <f>[21]Dezembro!$K$30</f>
        <v>18.2</v>
      </c>
      <c r="AB25" s="14">
        <f>[21]Dezembro!$K$31</f>
        <v>0</v>
      </c>
      <c r="AC25" s="14">
        <f>[21]Dezembro!$K$32</f>
        <v>0</v>
      </c>
      <c r="AD25" s="14">
        <f>[21]Dezembro!$K$33</f>
        <v>25.8</v>
      </c>
      <c r="AE25" s="14">
        <f>[21]Dezembro!$K$34</f>
        <v>7.8</v>
      </c>
      <c r="AF25" s="14">
        <f>[21]Dezembro!$K$35</f>
        <v>35.800000000000004</v>
      </c>
      <c r="AG25" s="16">
        <f t="shared" si="5"/>
        <v>151.19999999999999</v>
      </c>
      <c r="AH25" s="16">
        <f t="shared" si="6"/>
        <v>35.800000000000004</v>
      </c>
      <c r="AI25" s="38" t="s">
        <v>60</v>
      </c>
    </row>
    <row r="26" spans="1:35" ht="17.100000000000001" customHeight="1" x14ac:dyDescent="0.2">
      <c r="A26" s="9" t="s">
        <v>18</v>
      </c>
      <c r="B26" s="14">
        <f>[22]Dezembro!$K$5</f>
        <v>0</v>
      </c>
      <c r="C26" s="14">
        <f>[22]Dezembro!$K$6</f>
        <v>0</v>
      </c>
      <c r="D26" s="14">
        <f>[22]Dezembro!$K$7</f>
        <v>0</v>
      </c>
      <c r="E26" s="14">
        <f>[22]Dezembro!$K$8</f>
        <v>0</v>
      </c>
      <c r="F26" s="14">
        <f>[22]Dezembro!$K$9</f>
        <v>0</v>
      </c>
      <c r="G26" s="14">
        <f>[22]Dezembro!$K$10</f>
        <v>1.4</v>
      </c>
      <c r="H26" s="14">
        <f>[22]Dezembro!$K$11</f>
        <v>0.2</v>
      </c>
      <c r="I26" s="14">
        <f>[22]Dezembro!$K$12</f>
        <v>0.6</v>
      </c>
      <c r="J26" s="14">
        <f>[22]Dezembro!$K$13</f>
        <v>4</v>
      </c>
      <c r="K26" s="14">
        <f>[22]Dezembro!$K$14</f>
        <v>0</v>
      </c>
      <c r="L26" s="14">
        <f>[22]Dezembro!$K$15</f>
        <v>0</v>
      </c>
      <c r="M26" s="14">
        <f>[22]Dezembro!$K$16</f>
        <v>39</v>
      </c>
      <c r="N26" s="14">
        <f>[22]Dezembro!$K$17</f>
        <v>0</v>
      </c>
      <c r="O26" s="14">
        <f>[22]Dezembro!$K$18</f>
        <v>15.6</v>
      </c>
      <c r="P26" s="14">
        <f>[22]Dezembro!$K$19</f>
        <v>0</v>
      </c>
      <c r="Q26" s="14">
        <f>[22]Dezembro!$K$20</f>
        <v>0</v>
      </c>
      <c r="R26" s="14">
        <f>[22]Dezembro!$K$21</f>
        <v>0</v>
      </c>
      <c r="S26" s="14">
        <f>[22]Dezembro!$K$22</f>
        <v>0</v>
      </c>
      <c r="T26" s="14">
        <f>[22]Dezembro!$K$23</f>
        <v>0</v>
      </c>
      <c r="U26" s="14">
        <f>[22]Dezembro!$K$24</f>
        <v>20.799999999999997</v>
      </c>
      <c r="V26" s="14">
        <f>[22]Dezembro!$K$25</f>
        <v>4.6000000000000005</v>
      </c>
      <c r="W26" s="14">
        <f>[22]Dezembro!$K$26</f>
        <v>0.2</v>
      </c>
      <c r="X26" s="14">
        <f>[22]Dezembro!$K$27</f>
        <v>0</v>
      </c>
      <c r="Y26" s="14">
        <f>[22]Dezembro!$K$28</f>
        <v>0</v>
      </c>
      <c r="Z26" s="14">
        <f>[22]Dezembro!$K$29</f>
        <v>3</v>
      </c>
      <c r="AA26" s="14">
        <f>[22]Dezembro!$K$30</f>
        <v>0.2</v>
      </c>
      <c r="AB26" s="14">
        <f>[22]Dezembro!$K$31</f>
        <v>11.000000000000002</v>
      </c>
      <c r="AC26" s="14">
        <f>[22]Dezembro!$K$32</f>
        <v>2.8000000000000003</v>
      </c>
      <c r="AD26" s="14">
        <f>[22]Dezembro!$K$33</f>
        <v>0.60000000000000009</v>
      </c>
      <c r="AE26" s="14">
        <f>[22]Dezembro!$K$34</f>
        <v>6.9999999999999991</v>
      </c>
      <c r="AF26" s="14">
        <f>[22]Dezembro!$K$35</f>
        <v>2.4000000000000004</v>
      </c>
      <c r="AG26" s="16">
        <f t="shared" si="5"/>
        <v>113.39999999999999</v>
      </c>
      <c r="AH26" s="16">
        <f t="shared" si="6"/>
        <v>39</v>
      </c>
      <c r="AI26" s="38" t="s">
        <v>60</v>
      </c>
    </row>
    <row r="27" spans="1:35" ht="17.100000000000001" customHeight="1" x14ac:dyDescent="0.2">
      <c r="A27" s="9" t="s">
        <v>19</v>
      </c>
      <c r="B27" s="14">
        <f>[23]Dezembro!$K$5</f>
        <v>0</v>
      </c>
      <c r="C27" s="14">
        <f>[23]Dezembro!$K$6</f>
        <v>0</v>
      </c>
      <c r="D27" s="14">
        <f>[23]Dezembro!$K$7</f>
        <v>0</v>
      </c>
      <c r="E27" s="14">
        <f>[23]Dezembro!$K$8</f>
        <v>0</v>
      </c>
      <c r="F27" s="14">
        <f>[23]Dezembro!$K$9</f>
        <v>0</v>
      </c>
      <c r="G27" s="14">
        <f>[23]Dezembro!$K$10</f>
        <v>0</v>
      </c>
      <c r="H27" s="14">
        <f>[23]Dezembro!$K$11</f>
        <v>0</v>
      </c>
      <c r="I27" s="14">
        <f>[23]Dezembro!$K$12</f>
        <v>1.4</v>
      </c>
      <c r="J27" s="14">
        <f>[23]Dezembro!$K$13</f>
        <v>0.4</v>
      </c>
      <c r="K27" s="14">
        <f>[23]Dezembro!$K$14</f>
        <v>0</v>
      </c>
      <c r="L27" s="14">
        <f>[23]Dezembro!$K$15</f>
        <v>0</v>
      </c>
      <c r="M27" s="14">
        <f>[23]Dezembro!$K$16</f>
        <v>4.4000000000000004</v>
      </c>
      <c r="N27" s="14">
        <f>[23]Dezembro!$K$17</f>
        <v>4.6000000000000005</v>
      </c>
      <c r="O27" s="14">
        <f>[23]Dezembro!$K$18</f>
        <v>0</v>
      </c>
      <c r="P27" s="14">
        <f>[23]Dezembro!$K$19</f>
        <v>0</v>
      </c>
      <c r="Q27" s="14">
        <f>[23]Dezembro!$K$20</f>
        <v>0</v>
      </c>
      <c r="R27" s="14">
        <f>[23]Dezembro!$K$21</f>
        <v>0</v>
      </c>
      <c r="S27" s="14">
        <f>[23]Dezembro!$K$22</f>
        <v>1.2</v>
      </c>
      <c r="T27" s="14">
        <f>[23]Dezembro!$K$23</f>
        <v>0.8</v>
      </c>
      <c r="U27" s="14">
        <f>[23]Dezembro!$K$24</f>
        <v>0</v>
      </c>
      <c r="V27" s="14">
        <f>[23]Dezembro!$K$25</f>
        <v>0</v>
      </c>
      <c r="W27" s="14">
        <f>[23]Dezembro!$K$26</f>
        <v>0</v>
      </c>
      <c r="X27" s="14">
        <f>[23]Dezembro!$K$27</f>
        <v>0</v>
      </c>
      <c r="Y27" s="14">
        <f>[23]Dezembro!$K$28</f>
        <v>26.599999999999998</v>
      </c>
      <c r="Z27" s="14">
        <f>[23]Dezembro!$K$29</f>
        <v>0</v>
      </c>
      <c r="AA27" s="14">
        <f>[23]Dezembro!$K$30</f>
        <v>0.2</v>
      </c>
      <c r="AB27" s="14">
        <f>[23]Dezembro!$K$31</f>
        <v>0</v>
      </c>
      <c r="AC27" s="14">
        <f>[23]Dezembro!$K$32</f>
        <v>0</v>
      </c>
      <c r="AD27" s="14">
        <f>[23]Dezembro!$K$33</f>
        <v>0</v>
      </c>
      <c r="AE27" s="14">
        <f>[23]Dezembro!$K$34</f>
        <v>1.4</v>
      </c>
      <c r="AF27" s="14">
        <f>[23]Dezembro!$K$35</f>
        <v>1.8</v>
      </c>
      <c r="AG27" s="16">
        <f t="shared" si="5"/>
        <v>42.8</v>
      </c>
      <c r="AH27" s="16">
        <f t="shared" si="6"/>
        <v>26.599999999999998</v>
      </c>
      <c r="AI27" s="38" t="s">
        <v>60</v>
      </c>
    </row>
    <row r="28" spans="1:35" ht="17.100000000000001" customHeight="1" x14ac:dyDescent="0.2">
      <c r="A28" s="9" t="s">
        <v>31</v>
      </c>
      <c r="B28" s="14">
        <f>[24]Dezembro!$K$5</f>
        <v>0</v>
      </c>
      <c r="C28" s="14">
        <f>[24]Dezembro!$K$6</f>
        <v>0</v>
      </c>
      <c r="D28" s="14">
        <f>[24]Dezembro!$K$7</f>
        <v>0</v>
      </c>
      <c r="E28" s="14">
        <f>[24]Dezembro!$K$8</f>
        <v>0</v>
      </c>
      <c r="F28" s="14">
        <f>[24]Dezembro!$K$9</f>
        <v>0</v>
      </c>
      <c r="G28" s="14">
        <f>[24]Dezembro!$K$10</f>
        <v>26.2</v>
      </c>
      <c r="H28" s="14">
        <f>[24]Dezembro!$K$11</f>
        <v>0</v>
      </c>
      <c r="I28" s="14">
        <f>[24]Dezembro!$K$12</f>
        <v>37</v>
      </c>
      <c r="J28" s="14">
        <f>[24]Dezembro!$K$13</f>
        <v>9.7999999999999989</v>
      </c>
      <c r="K28" s="14">
        <f>[24]Dezembro!$K$14</f>
        <v>0.2</v>
      </c>
      <c r="L28" s="14">
        <f>[24]Dezembro!$K$15</f>
        <v>0</v>
      </c>
      <c r="M28" s="14">
        <f>[24]Dezembro!$K$16</f>
        <v>0</v>
      </c>
      <c r="N28" s="14">
        <f>[24]Dezembro!$K$17</f>
        <v>0</v>
      </c>
      <c r="O28" s="14">
        <f>[24]Dezembro!$K$18</f>
        <v>2.6</v>
      </c>
      <c r="P28" s="14">
        <f>[24]Dezembro!$K$19</f>
        <v>0</v>
      </c>
      <c r="Q28" s="14">
        <f>[24]Dezembro!$K$20</f>
        <v>0</v>
      </c>
      <c r="R28" s="14">
        <f>[24]Dezembro!$K$21</f>
        <v>0</v>
      </c>
      <c r="S28" s="14">
        <f>[24]Dezembro!$K$22</f>
        <v>0</v>
      </c>
      <c r="T28" s="14">
        <f>[24]Dezembro!$K$23</f>
        <v>0</v>
      </c>
      <c r="U28" s="14">
        <f>[24]Dezembro!$K$24</f>
        <v>0</v>
      </c>
      <c r="V28" s="14">
        <f>[24]Dezembro!$K$25</f>
        <v>0</v>
      </c>
      <c r="W28" s="14">
        <f>[24]Dezembro!$K$26</f>
        <v>0</v>
      </c>
      <c r="X28" s="14">
        <f>[24]Dezembro!$K$27</f>
        <v>0</v>
      </c>
      <c r="Y28" s="14">
        <f>[24]Dezembro!$K$28</f>
        <v>0</v>
      </c>
      <c r="Z28" s="14">
        <f>[24]Dezembro!$K$29</f>
        <v>13.200000000000001</v>
      </c>
      <c r="AA28" s="14">
        <f>[24]Dezembro!$K$30</f>
        <v>10.4</v>
      </c>
      <c r="AB28" s="14">
        <f>[24]Dezembro!$K$31</f>
        <v>0</v>
      </c>
      <c r="AC28" s="14">
        <f>[24]Dezembro!$K$32</f>
        <v>0</v>
      </c>
      <c r="AD28" s="14">
        <f>[24]Dezembro!$K$33</f>
        <v>5.2</v>
      </c>
      <c r="AE28" s="14">
        <f>[24]Dezembro!$K$34</f>
        <v>7.2</v>
      </c>
      <c r="AF28" s="14">
        <f>[24]Dezembro!$K$35</f>
        <v>0.4</v>
      </c>
      <c r="AG28" s="16">
        <f>SUM(B28:AF28)</f>
        <v>112.20000000000002</v>
      </c>
      <c r="AH28" s="16">
        <f t="shared" ref="AH28" si="9">MAX(B28:AF28)</f>
        <v>37</v>
      </c>
      <c r="AI28" s="38" t="s">
        <v>60</v>
      </c>
    </row>
    <row r="29" spans="1:35" ht="17.100000000000001" customHeight="1" x14ac:dyDescent="0.2">
      <c r="A29" s="9" t="s">
        <v>20</v>
      </c>
      <c r="B29" s="3">
        <f>[25]Dezembro!$K$5</f>
        <v>3</v>
      </c>
      <c r="C29" s="3">
        <f>[25]Dezembro!$K$6</f>
        <v>0</v>
      </c>
      <c r="D29" s="3">
        <f>[25]Dezembro!$K$7</f>
        <v>0</v>
      </c>
      <c r="E29" s="3">
        <f>[25]Dezembro!$K$8</f>
        <v>0</v>
      </c>
      <c r="F29" s="3">
        <f>[25]Dezembro!$K$9</f>
        <v>0</v>
      </c>
      <c r="G29" s="3">
        <f>[25]Dezembro!$K$10</f>
        <v>62.199999999999996</v>
      </c>
      <c r="H29" s="3">
        <f>[25]Dezembro!$K$11</f>
        <v>2</v>
      </c>
      <c r="I29" s="3">
        <f>[25]Dezembro!$K$12</f>
        <v>0.2</v>
      </c>
      <c r="J29" s="3">
        <f>[25]Dezembro!$K$13</f>
        <v>0</v>
      </c>
      <c r="K29" s="3">
        <f>[25]Dezembro!$K$14</f>
        <v>24.6</v>
      </c>
      <c r="L29" s="3">
        <f>[25]Dezembro!$K$15</f>
        <v>0</v>
      </c>
      <c r="M29" s="3">
        <f>[25]Dezembro!$K$16</f>
        <v>0</v>
      </c>
      <c r="N29" s="3">
        <f>[25]Dezembro!$K$17</f>
        <v>0</v>
      </c>
      <c r="O29" s="3">
        <f>[25]Dezembro!$K$18</f>
        <v>0</v>
      </c>
      <c r="P29" s="3">
        <f>[25]Dezembro!$K$19</f>
        <v>18.2</v>
      </c>
      <c r="Q29" s="3">
        <f>[25]Dezembro!$K$20</f>
        <v>0</v>
      </c>
      <c r="R29" s="3">
        <f>[25]Dezembro!$K$21</f>
        <v>0</v>
      </c>
      <c r="S29" s="3">
        <f>[25]Dezembro!$K$22</f>
        <v>0</v>
      </c>
      <c r="T29" s="3">
        <f>[25]Dezembro!$K$23</f>
        <v>0</v>
      </c>
      <c r="U29" s="3">
        <f>[25]Dezembro!$K$24</f>
        <v>0</v>
      </c>
      <c r="V29" s="3">
        <f>[25]Dezembro!$K$25</f>
        <v>3.6</v>
      </c>
      <c r="W29" s="3">
        <f>[25]Dezembro!$K$26</f>
        <v>0</v>
      </c>
      <c r="X29" s="3">
        <f>[25]Dezembro!$K$27</f>
        <v>0</v>
      </c>
      <c r="Y29" s="3">
        <f>[25]Dezembro!$K$28</f>
        <v>0</v>
      </c>
      <c r="Z29" s="3">
        <f>[25]Dezembro!$K$29</f>
        <v>0.60000000000000009</v>
      </c>
      <c r="AA29" s="3">
        <f>[25]Dezembro!$K$30</f>
        <v>1.4</v>
      </c>
      <c r="AB29" s="3">
        <f>[25]Dezembro!$K$31</f>
        <v>0</v>
      </c>
      <c r="AC29" s="3">
        <f>[25]Dezembro!$K$32</f>
        <v>1.8</v>
      </c>
      <c r="AD29" s="3">
        <f>[25]Dezembro!$K$33</f>
        <v>10.199999999999999</v>
      </c>
      <c r="AE29" s="3">
        <f>[25]Dezembro!$K$34</f>
        <v>6.9999999999999991</v>
      </c>
      <c r="AF29" s="3">
        <f>[25]Dezembro!$K$35</f>
        <v>17.8</v>
      </c>
      <c r="AG29" s="16">
        <f t="shared" si="5"/>
        <v>152.6</v>
      </c>
      <c r="AH29" s="16">
        <f t="shared" si="6"/>
        <v>62.199999999999996</v>
      </c>
      <c r="AI29" s="38" t="s">
        <v>60</v>
      </c>
    </row>
    <row r="30" spans="1:35" s="5" customFormat="1" ht="17.100000000000001" customHeight="1" x14ac:dyDescent="0.2">
      <c r="A30" s="13" t="s">
        <v>34</v>
      </c>
      <c r="B30" s="21">
        <f>MAX(B5:B29)</f>
        <v>18.799999999999997</v>
      </c>
      <c r="C30" s="21">
        <f t="shared" ref="C30:AG30" si="10">MAX(C5:C29)</f>
        <v>18</v>
      </c>
      <c r="D30" s="21">
        <f t="shared" si="10"/>
        <v>0.2</v>
      </c>
      <c r="E30" s="21">
        <f t="shared" si="10"/>
        <v>0.2</v>
      </c>
      <c r="F30" s="21">
        <f t="shared" si="10"/>
        <v>17.200000000000003</v>
      </c>
      <c r="G30" s="21">
        <f t="shared" si="10"/>
        <v>63</v>
      </c>
      <c r="H30" s="21">
        <f t="shared" si="10"/>
        <v>15.999999999999995</v>
      </c>
      <c r="I30" s="21">
        <f t="shared" si="10"/>
        <v>37</v>
      </c>
      <c r="J30" s="21">
        <f t="shared" si="10"/>
        <v>23</v>
      </c>
      <c r="K30" s="21">
        <f t="shared" si="10"/>
        <v>24.6</v>
      </c>
      <c r="L30" s="21">
        <f t="shared" si="10"/>
        <v>8.6</v>
      </c>
      <c r="M30" s="21">
        <f t="shared" si="10"/>
        <v>39</v>
      </c>
      <c r="N30" s="21">
        <f t="shared" si="10"/>
        <v>29.6</v>
      </c>
      <c r="O30" s="21">
        <f t="shared" si="10"/>
        <v>15.6</v>
      </c>
      <c r="P30" s="21">
        <f t="shared" si="10"/>
        <v>18.2</v>
      </c>
      <c r="Q30" s="21">
        <f t="shared" si="10"/>
        <v>0</v>
      </c>
      <c r="R30" s="21">
        <f t="shared" si="10"/>
        <v>0</v>
      </c>
      <c r="S30" s="21">
        <f t="shared" si="10"/>
        <v>8.6</v>
      </c>
      <c r="T30" s="21">
        <f t="shared" si="10"/>
        <v>0.8</v>
      </c>
      <c r="U30" s="21">
        <f t="shared" si="10"/>
        <v>20.799999999999997</v>
      </c>
      <c r="V30" s="21">
        <f t="shared" si="10"/>
        <v>16</v>
      </c>
      <c r="W30" s="21">
        <f t="shared" si="10"/>
        <v>10.599999999999998</v>
      </c>
      <c r="X30" s="21">
        <f t="shared" si="10"/>
        <v>1.2</v>
      </c>
      <c r="Y30" s="21">
        <f t="shared" si="10"/>
        <v>26.599999999999998</v>
      </c>
      <c r="Z30" s="21">
        <f t="shared" si="10"/>
        <v>51</v>
      </c>
      <c r="AA30" s="21">
        <f t="shared" si="10"/>
        <v>18.2</v>
      </c>
      <c r="AB30" s="21">
        <f t="shared" si="10"/>
        <v>11.000000000000002</v>
      </c>
      <c r="AC30" s="21">
        <f t="shared" si="10"/>
        <v>19</v>
      </c>
      <c r="AD30" s="21">
        <f t="shared" si="10"/>
        <v>43.2</v>
      </c>
      <c r="AE30" s="21">
        <f t="shared" si="10"/>
        <v>36.799999999999997</v>
      </c>
      <c r="AF30" s="54">
        <f t="shared" si="10"/>
        <v>94</v>
      </c>
      <c r="AG30" s="54">
        <f t="shared" si="10"/>
        <v>182.2</v>
      </c>
      <c r="AH30" s="21">
        <f>MAX(AH5:AH29)</f>
        <v>94</v>
      </c>
      <c r="AI30" s="39"/>
    </row>
    <row r="31" spans="1:35" s="28" customFormat="1" x14ac:dyDescent="0.2">
      <c r="A31" s="26" t="s">
        <v>37</v>
      </c>
      <c r="B31" s="27">
        <f>SUM(B5:B29)</f>
        <v>44.8</v>
      </c>
      <c r="C31" s="27">
        <f t="shared" ref="C31:AG31" si="11">SUM(C5:C29)</f>
        <v>22.4</v>
      </c>
      <c r="D31" s="27">
        <f t="shared" si="11"/>
        <v>0.2</v>
      </c>
      <c r="E31" s="27">
        <f t="shared" si="11"/>
        <v>0.4</v>
      </c>
      <c r="F31" s="27">
        <f t="shared" si="11"/>
        <v>82.2</v>
      </c>
      <c r="G31" s="27">
        <f t="shared" si="11"/>
        <v>390</v>
      </c>
      <c r="H31" s="27">
        <f t="shared" si="11"/>
        <v>35.799999999999997</v>
      </c>
      <c r="I31" s="27">
        <f t="shared" si="11"/>
        <v>180.79999999999998</v>
      </c>
      <c r="J31" s="27">
        <f t="shared" si="11"/>
        <v>89.59999999999998</v>
      </c>
      <c r="K31" s="27">
        <f t="shared" si="11"/>
        <v>81.599999999999994</v>
      </c>
      <c r="L31" s="27">
        <f t="shared" si="11"/>
        <v>25.4</v>
      </c>
      <c r="M31" s="27">
        <f t="shared" si="11"/>
        <v>95.600000000000009</v>
      </c>
      <c r="N31" s="27">
        <f t="shared" si="11"/>
        <v>87.399999999999991</v>
      </c>
      <c r="O31" s="27">
        <f t="shared" si="11"/>
        <v>60.2</v>
      </c>
      <c r="P31" s="27">
        <f t="shared" si="11"/>
        <v>19.599999999999998</v>
      </c>
      <c r="Q31" s="27">
        <f t="shared" si="11"/>
        <v>0</v>
      </c>
      <c r="R31" s="27">
        <f t="shared" si="11"/>
        <v>0</v>
      </c>
      <c r="S31" s="27">
        <f t="shared" si="11"/>
        <v>17.399999999999999</v>
      </c>
      <c r="T31" s="27">
        <f t="shared" si="11"/>
        <v>1.4</v>
      </c>
      <c r="U31" s="27">
        <f t="shared" si="11"/>
        <v>21.199999999999996</v>
      </c>
      <c r="V31" s="27">
        <f t="shared" si="11"/>
        <v>60.4</v>
      </c>
      <c r="W31" s="27">
        <f t="shared" si="11"/>
        <v>14.999999999999996</v>
      </c>
      <c r="X31" s="27">
        <f t="shared" si="11"/>
        <v>1.2</v>
      </c>
      <c r="Y31" s="27">
        <f t="shared" si="11"/>
        <v>83.2</v>
      </c>
      <c r="Z31" s="27">
        <f t="shared" si="11"/>
        <v>187.19999999999996</v>
      </c>
      <c r="AA31" s="27">
        <f t="shared" si="11"/>
        <v>48.2</v>
      </c>
      <c r="AB31" s="27">
        <f t="shared" si="11"/>
        <v>13.000000000000002</v>
      </c>
      <c r="AC31" s="27">
        <f t="shared" si="11"/>
        <v>36.599999999999994</v>
      </c>
      <c r="AD31" s="27">
        <f t="shared" si="11"/>
        <v>277.8</v>
      </c>
      <c r="AE31" s="27">
        <f t="shared" si="11"/>
        <v>261.60000000000002</v>
      </c>
      <c r="AF31" s="55">
        <f t="shared" si="11"/>
        <v>473.8</v>
      </c>
      <c r="AG31" s="27">
        <f t="shared" si="11"/>
        <v>2713.9999999999995</v>
      </c>
      <c r="AH31" s="36"/>
      <c r="AI31" s="38"/>
    </row>
  </sheetData>
  <mergeCells count="34">
    <mergeCell ref="A1:AH1"/>
    <mergeCell ref="B2:AH2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V3:V4"/>
    <mergeCell ref="W3:W4"/>
    <mergeCell ref="E3:E4"/>
    <mergeCell ref="F3:F4"/>
    <mergeCell ref="G3:G4"/>
    <mergeCell ref="J3:J4"/>
    <mergeCell ref="A2:A4"/>
    <mergeCell ref="B3:B4"/>
    <mergeCell ref="C3:C4"/>
    <mergeCell ref="D3:D4"/>
    <mergeCell ref="AF3:AF4"/>
    <mergeCell ref="M3:M4"/>
    <mergeCell ref="N3:N4"/>
    <mergeCell ref="O3:O4"/>
    <mergeCell ref="AA3:AA4"/>
    <mergeCell ref="T3:T4"/>
    <mergeCell ref="AE3:AE4"/>
    <mergeCell ref="S3:S4"/>
    <mergeCell ref="R3:R4"/>
    <mergeCell ref="Q3:Q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1"/>
  <sheetViews>
    <sheetView workbookViewId="0">
      <selection activeCell="AH30" sqref="AH30"/>
    </sheetView>
  </sheetViews>
  <sheetFormatPr defaultRowHeight="12.75" x14ac:dyDescent="0.2"/>
  <cols>
    <col min="1" max="1" width="19.140625" style="2" bestFit="1" customWidth="1"/>
    <col min="2" max="31" width="5.42578125" style="2" bestFit="1" customWidth="1"/>
    <col min="32" max="32" width="5.42578125" style="2" customWidth="1"/>
    <col min="33" max="33" width="7.5703125" style="18" bestFit="1" customWidth="1"/>
    <col min="34" max="34" width="7.28515625" style="31" bestFit="1" customWidth="1"/>
  </cols>
  <sheetData>
    <row r="1" spans="1:34" ht="20.100000000000001" customHeight="1" thickBot="1" x14ac:dyDescent="0.25">
      <c r="A1" s="64" t="s">
        <v>23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</row>
    <row r="2" spans="1:34" ht="20.100000000000001" customHeight="1" x14ac:dyDescent="0.2">
      <c r="A2" s="61" t="s">
        <v>21</v>
      </c>
      <c r="B2" s="58" t="s">
        <v>49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</row>
    <row r="3" spans="1:34" s="4" customFormat="1" ht="20.100000000000001" customHeight="1" x14ac:dyDescent="0.2">
      <c r="A3" s="62"/>
      <c r="B3" s="56">
        <v>1</v>
      </c>
      <c r="C3" s="56">
        <f>SUM(B3+1)</f>
        <v>2</v>
      </c>
      <c r="D3" s="56">
        <f t="shared" ref="D3:AD3" si="0">SUM(C3+1)</f>
        <v>3</v>
      </c>
      <c r="E3" s="56">
        <f t="shared" si="0"/>
        <v>4</v>
      </c>
      <c r="F3" s="56">
        <f t="shared" si="0"/>
        <v>5</v>
      </c>
      <c r="G3" s="56">
        <f t="shared" si="0"/>
        <v>6</v>
      </c>
      <c r="H3" s="56">
        <f t="shared" si="0"/>
        <v>7</v>
      </c>
      <c r="I3" s="56">
        <f t="shared" si="0"/>
        <v>8</v>
      </c>
      <c r="J3" s="56">
        <f t="shared" si="0"/>
        <v>9</v>
      </c>
      <c r="K3" s="56">
        <f t="shared" si="0"/>
        <v>10</v>
      </c>
      <c r="L3" s="56">
        <f t="shared" si="0"/>
        <v>11</v>
      </c>
      <c r="M3" s="56">
        <f t="shared" si="0"/>
        <v>12</v>
      </c>
      <c r="N3" s="56">
        <f t="shared" si="0"/>
        <v>13</v>
      </c>
      <c r="O3" s="56">
        <f t="shared" si="0"/>
        <v>14</v>
      </c>
      <c r="P3" s="56">
        <f t="shared" si="0"/>
        <v>15</v>
      </c>
      <c r="Q3" s="56">
        <f t="shared" si="0"/>
        <v>16</v>
      </c>
      <c r="R3" s="56">
        <f t="shared" si="0"/>
        <v>17</v>
      </c>
      <c r="S3" s="56">
        <f t="shared" si="0"/>
        <v>18</v>
      </c>
      <c r="T3" s="56">
        <f t="shared" si="0"/>
        <v>19</v>
      </c>
      <c r="U3" s="56">
        <f t="shared" si="0"/>
        <v>20</v>
      </c>
      <c r="V3" s="56">
        <f t="shared" si="0"/>
        <v>21</v>
      </c>
      <c r="W3" s="56">
        <f t="shared" si="0"/>
        <v>22</v>
      </c>
      <c r="X3" s="56">
        <f t="shared" si="0"/>
        <v>23</v>
      </c>
      <c r="Y3" s="56">
        <f t="shared" si="0"/>
        <v>24</v>
      </c>
      <c r="Z3" s="56">
        <f t="shared" si="0"/>
        <v>25</v>
      </c>
      <c r="AA3" s="56">
        <f t="shared" si="0"/>
        <v>26</v>
      </c>
      <c r="AB3" s="56">
        <f t="shared" si="0"/>
        <v>27</v>
      </c>
      <c r="AC3" s="56">
        <f t="shared" si="0"/>
        <v>28</v>
      </c>
      <c r="AD3" s="56">
        <f t="shared" si="0"/>
        <v>29</v>
      </c>
      <c r="AE3" s="56">
        <v>30</v>
      </c>
      <c r="AF3" s="56">
        <v>31</v>
      </c>
      <c r="AG3" s="30" t="s">
        <v>42</v>
      </c>
      <c r="AH3" s="32" t="s">
        <v>41</v>
      </c>
    </row>
    <row r="4" spans="1:34" s="5" customFormat="1" ht="20.100000000000001" customHeight="1" thickBot="1" x14ac:dyDescent="0.25">
      <c r="A4" s="63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29" t="s">
        <v>40</v>
      </c>
      <c r="AH4" s="29" t="s">
        <v>40</v>
      </c>
    </row>
    <row r="5" spans="1:34" s="5" customFormat="1" ht="20.100000000000001" customHeight="1" thickTop="1" x14ac:dyDescent="0.2">
      <c r="A5" s="8" t="s">
        <v>48</v>
      </c>
      <c r="B5" s="43">
        <f>[1]Dezembro!$C$5</f>
        <v>34.700000000000003</v>
      </c>
      <c r="C5" s="43">
        <f>[1]Dezembro!$C$6</f>
        <v>33.9</v>
      </c>
      <c r="D5" s="43">
        <f>[1]Dezembro!$C$7</f>
        <v>34.1</v>
      </c>
      <c r="E5" s="43">
        <f>[1]Dezembro!$C$8</f>
        <v>35.5</v>
      </c>
      <c r="F5" s="43">
        <f>[1]Dezembro!$C$9</f>
        <v>35.1</v>
      </c>
      <c r="G5" s="43">
        <f>[1]Dezembro!$C$10</f>
        <v>33.5</v>
      </c>
      <c r="H5" s="43">
        <f>[1]Dezembro!$C$11</f>
        <v>33.1</v>
      </c>
      <c r="I5" s="43">
        <f>[1]Dezembro!$C$12</f>
        <v>33.799999999999997</v>
      </c>
      <c r="J5" s="43">
        <f>[1]Dezembro!$C$13</f>
        <v>33.1</v>
      </c>
      <c r="K5" s="43">
        <f>[1]Dezembro!$C$14</f>
        <v>32.799999999999997</v>
      </c>
      <c r="L5" s="43">
        <f>[1]Dezembro!$C$15</f>
        <v>34.299999999999997</v>
      </c>
      <c r="M5" s="43">
        <f>[1]Dezembro!$C$16</f>
        <v>34.9</v>
      </c>
      <c r="N5" s="43">
        <f>[1]Dezembro!$C$17</f>
        <v>35</v>
      </c>
      <c r="O5" s="43">
        <f>[1]Dezembro!$C$18</f>
        <v>33.6</v>
      </c>
      <c r="P5" s="43">
        <f>[1]Dezembro!$C$19</f>
        <v>33.5</v>
      </c>
      <c r="Q5" s="43">
        <f>[1]Dezembro!$C$20</f>
        <v>34.299999999999997</v>
      </c>
      <c r="R5" s="43">
        <f>[1]Dezembro!$C$21</f>
        <v>35.9</v>
      </c>
      <c r="S5" s="43">
        <f>[1]Dezembro!$C$22</f>
        <v>35.5</v>
      </c>
      <c r="T5" s="43">
        <f>[1]Dezembro!$C$23</f>
        <v>36.799999999999997</v>
      </c>
      <c r="U5" s="43">
        <f>[1]Dezembro!$C$24</f>
        <v>38.200000000000003</v>
      </c>
      <c r="V5" s="43">
        <f>[1]Dezembro!$C$25</f>
        <v>37.200000000000003</v>
      </c>
      <c r="W5" s="43">
        <f>[1]Dezembro!$C$26</f>
        <v>35.1</v>
      </c>
      <c r="X5" s="43">
        <f>[1]Dezembro!$C$27</f>
        <v>35.9</v>
      </c>
      <c r="Y5" s="43">
        <f>[1]Dezembro!$C$28</f>
        <v>35.799999999999997</v>
      </c>
      <c r="Z5" s="43">
        <f>[1]Dezembro!$C$29</f>
        <v>36.700000000000003</v>
      </c>
      <c r="AA5" s="43">
        <f>[1]Dezembro!$C$30</f>
        <v>32.6</v>
      </c>
      <c r="AB5" s="43">
        <f>[1]Dezembro!$C$31</f>
        <v>34.799999999999997</v>
      </c>
      <c r="AC5" s="43">
        <f>[1]Dezembro!$C$32</f>
        <v>37.200000000000003</v>
      </c>
      <c r="AD5" s="43">
        <f>[1]Dezembro!$C$33</f>
        <v>35.5</v>
      </c>
      <c r="AE5" s="43">
        <f>[1]Dezembro!$C$34</f>
        <v>34.700000000000003</v>
      </c>
      <c r="AF5" s="43">
        <f>[1]Dezembro!$C$35</f>
        <v>32.1</v>
      </c>
      <c r="AG5" s="44">
        <f>MAX(B5:AF5)</f>
        <v>38.200000000000003</v>
      </c>
      <c r="AH5" s="45">
        <f>AVERAGE(B5:AF5)</f>
        <v>34.812903225806451</v>
      </c>
    </row>
    <row r="6" spans="1:34" ht="17.100000000000001" customHeight="1" x14ac:dyDescent="0.2">
      <c r="A6" s="9" t="s">
        <v>0</v>
      </c>
      <c r="B6" s="3">
        <f>[2]Dezembro!$C$5</f>
        <v>30.7</v>
      </c>
      <c r="C6" s="3">
        <f>[2]Dezembro!$C$6</f>
        <v>30.7</v>
      </c>
      <c r="D6" s="3">
        <f>[2]Dezembro!$C$7</f>
        <v>32</v>
      </c>
      <c r="E6" s="3">
        <f>[2]Dezembro!$C$8</f>
        <v>31.6</v>
      </c>
      <c r="F6" s="3">
        <f>[2]Dezembro!$C$9</f>
        <v>28.9</v>
      </c>
      <c r="G6" s="3">
        <f>[2]Dezembro!$C$10</f>
        <v>30.9</v>
      </c>
      <c r="H6" s="3">
        <f>[2]Dezembro!$C$11</f>
        <v>32.1</v>
      </c>
      <c r="I6" s="3">
        <f>[2]Dezembro!$C$12</f>
        <v>32.700000000000003</v>
      </c>
      <c r="J6" s="3">
        <f>[2]Dezembro!$C$13</f>
        <v>33</v>
      </c>
      <c r="K6" s="3">
        <f>[2]Dezembro!$C$14</f>
        <v>33.1</v>
      </c>
      <c r="L6" s="3">
        <f>[2]Dezembro!$C$15</f>
        <v>35</v>
      </c>
      <c r="M6" s="3">
        <f>[2]Dezembro!$C$16</f>
        <v>34.1</v>
      </c>
      <c r="N6" s="3">
        <f>[2]Dezembro!$C$17</f>
        <v>33.799999999999997</v>
      </c>
      <c r="O6" s="3">
        <f>[2]Dezembro!$C$18</f>
        <v>30.9</v>
      </c>
      <c r="P6" s="3">
        <f>[2]Dezembro!$C$19</f>
        <v>31.1</v>
      </c>
      <c r="Q6" s="3">
        <f>[2]Dezembro!$C$20</f>
        <v>32.4</v>
      </c>
      <c r="R6" s="3">
        <f>[2]Dezembro!$C$21</f>
        <v>32.299999999999997</v>
      </c>
      <c r="S6" s="3">
        <f>[2]Dezembro!$C$22</f>
        <v>34.700000000000003</v>
      </c>
      <c r="T6" s="3">
        <f>[2]Dezembro!$C$23</f>
        <v>36.6</v>
      </c>
      <c r="U6" s="3">
        <f>[2]Dezembro!$C$24</f>
        <v>37.6</v>
      </c>
      <c r="V6" s="3">
        <f>[2]Dezembro!$C$25</f>
        <v>37.5</v>
      </c>
      <c r="W6" s="3">
        <f>[2]Dezembro!$C$26</f>
        <v>36.700000000000003</v>
      </c>
      <c r="X6" s="3">
        <f>[2]Dezembro!$C$27</f>
        <v>36.9</v>
      </c>
      <c r="Y6" s="3">
        <f>[2]Dezembro!$C$28</f>
        <v>34.4</v>
      </c>
      <c r="Z6" s="3">
        <f>[2]Dezembro!$C$29</f>
        <v>30</v>
      </c>
      <c r="AA6" s="3">
        <f>[2]Dezembro!$C$30</f>
        <v>32.200000000000003</v>
      </c>
      <c r="AB6" s="3">
        <f>[2]Dezembro!$C$31</f>
        <v>33.700000000000003</v>
      </c>
      <c r="AC6" s="3">
        <f>[2]Dezembro!$C$32</f>
        <v>37</v>
      </c>
      <c r="AD6" s="3">
        <f>[2]Dezembro!$C$33</f>
        <v>35.799999999999997</v>
      </c>
      <c r="AE6" s="3">
        <f>[2]Dezembro!$C$34</f>
        <v>31.7</v>
      </c>
      <c r="AF6" s="3">
        <f>[2]Dezembro!$C$35</f>
        <v>26.1</v>
      </c>
      <c r="AG6" s="16">
        <f t="shared" ref="AG6:AG14" si="1">MAX(B6:AF6)</f>
        <v>37.6</v>
      </c>
      <c r="AH6" s="25">
        <f t="shared" ref="AH6:AH14" si="2">AVERAGE(B6:AF6)</f>
        <v>33.103225806451618</v>
      </c>
    </row>
    <row r="7" spans="1:34" ht="17.100000000000001" customHeight="1" x14ac:dyDescent="0.2">
      <c r="A7" s="9" t="s">
        <v>1</v>
      </c>
      <c r="B7" s="3">
        <f>[3]Dezembro!$C$5</f>
        <v>36.4</v>
      </c>
      <c r="C7" s="3">
        <f>[3]Dezembro!$C$6</f>
        <v>35.799999999999997</v>
      </c>
      <c r="D7" s="3">
        <f>[3]Dezembro!$C$7</f>
        <v>38.6</v>
      </c>
      <c r="E7" s="3">
        <f>[3]Dezembro!$C$8</f>
        <v>37.9</v>
      </c>
      <c r="F7" s="3">
        <f>[3]Dezembro!$C$9</f>
        <v>37.200000000000003</v>
      </c>
      <c r="G7" s="3">
        <f>[3]Dezembro!$C$10</f>
        <v>27.4</v>
      </c>
      <c r="H7" s="3">
        <f>[3]Dezembro!$C$11</f>
        <v>35.200000000000003</v>
      </c>
      <c r="I7" s="3">
        <f>[3]Dezembro!$C$12</f>
        <v>33.700000000000003</v>
      </c>
      <c r="J7" s="3">
        <f>[3]Dezembro!$C$13</f>
        <v>31.7</v>
      </c>
      <c r="K7" s="3">
        <f>[3]Dezembro!$C$14</f>
        <v>34.799999999999997</v>
      </c>
      <c r="L7" s="3">
        <f>[3]Dezembro!$C$15</f>
        <v>35.799999999999997</v>
      </c>
      <c r="M7" s="3">
        <f>[3]Dezembro!$C$16</f>
        <v>36</v>
      </c>
      <c r="N7" s="3">
        <f>[3]Dezembro!$C$17</f>
        <v>35.5</v>
      </c>
      <c r="O7" s="3">
        <f>[3]Dezembro!$C$18</f>
        <v>31.9</v>
      </c>
      <c r="P7" s="3">
        <f>[3]Dezembro!$C$19</f>
        <v>34.299999999999997</v>
      </c>
      <c r="Q7" s="3">
        <f>[3]Dezembro!$C$20</f>
        <v>34.6</v>
      </c>
      <c r="R7" s="3">
        <f>[3]Dezembro!$C$21</f>
        <v>35.700000000000003</v>
      </c>
      <c r="S7" s="3">
        <f>[3]Dezembro!$C$22</f>
        <v>36.6</v>
      </c>
      <c r="T7" s="3">
        <f>[3]Dezembro!$C$23</f>
        <v>38.799999999999997</v>
      </c>
      <c r="U7" s="3">
        <f>[3]Dezembro!$C$24</f>
        <v>38.299999999999997</v>
      </c>
      <c r="V7" s="3">
        <f>[3]Dezembro!$C$25</f>
        <v>37.6</v>
      </c>
      <c r="W7" s="3">
        <f>[3]Dezembro!$C$26</f>
        <v>35.6</v>
      </c>
      <c r="X7" s="3">
        <f>[3]Dezembro!$C$27</f>
        <v>37.200000000000003</v>
      </c>
      <c r="Y7" s="3">
        <f>[3]Dezembro!$C$28</f>
        <v>36.700000000000003</v>
      </c>
      <c r="Z7" s="3">
        <f>[3]Dezembro!$C$29</f>
        <v>35.799999999999997</v>
      </c>
      <c r="AA7" s="3">
        <f>[3]Dezembro!$C$30</f>
        <v>34.799999999999997</v>
      </c>
      <c r="AB7" s="3">
        <f>[3]Dezembro!$C$31</f>
        <v>37</v>
      </c>
      <c r="AC7" s="3">
        <f>[3]Dezembro!$C$32</f>
        <v>36.799999999999997</v>
      </c>
      <c r="AD7" s="3">
        <f>[3]Dezembro!$C$33</f>
        <v>34.799999999999997</v>
      </c>
      <c r="AE7" s="3">
        <f>[3]Dezembro!$C$34</f>
        <v>34.299999999999997</v>
      </c>
      <c r="AF7" s="3">
        <f>[3]Dezembro!$C$35</f>
        <v>27.3</v>
      </c>
      <c r="AG7" s="16">
        <f t="shared" si="1"/>
        <v>38.799999999999997</v>
      </c>
      <c r="AH7" s="25">
        <f t="shared" si="2"/>
        <v>35.29354838709677</v>
      </c>
    </row>
    <row r="8" spans="1:34" ht="17.100000000000001" customHeight="1" x14ac:dyDescent="0.2">
      <c r="A8" s="9" t="s">
        <v>50</v>
      </c>
      <c r="B8" s="3">
        <f>[4]Dezembro!$C$5</f>
        <v>31.2</v>
      </c>
      <c r="C8" s="3">
        <f>[4]Dezembro!$C$6</f>
        <v>33.299999999999997</v>
      </c>
      <c r="D8" s="3">
        <f>[4]Dezembro!$C$7</f>
        <v>36.1</v>
      </c>
      <c r="E8" s="3">
        <f>[4]Dezembro!$C$8</f>
        <v>34.700000000000003</v>
      </c>
      <c r="F8" s="3">
        <f>[4]Dezembro!$C$9</f>
        <v>29.4</v>
      </c>
      <c r="G8" s="3">
        <f>[4]Dezembro!$C$10</f>
        <v>33.4</v>
      </c>
      <c r="H8" s="3">
        <f>[4]Dezembro!$C$11</f>
        <v>35.200000000000003</v>
      </c>
      <c r="I8" s="3">
        <f>[4]Dezembro!$C$12</f>
        <v>33.4</v>
      </c>
      <c r="J8" s="3">
        <f>[4]Dezembro!$C$13</f>
        <v>33.9</v>
      </c>
      <c r="K8" s="3">
        <f>[4]Dezembro!$C$14</f>
        <v>35.299999999999997</v>
      </c>
      <c r="L8" s="3">
        <f>[4]Dezembro!$C$15</f>
        <v>36.6</v>
      </c>
      <c r="M8" s="3">
        <f>[4]Dezembro!$C$16</f>
        <v>35.200000000000003</v>
      </c>
      <c r="N8" s="3">
        <f>[4]Dezembro!$C$17</f>
        <v>35.200000000000003</v>
      </c>
      <c r="O8" s="3">
        <f>[4]Dezembro!$C$18</f>
        <v>31.9</v>
      </c>
      <c r="P8" s="3">
        <f>[4]Dezembro!$C$19</f>
        <v>33.4</v>
      </c>
      <c r="Q8" s="3">
        <f>[4]Dezembro!$C$20</f>
        <v>32.799999999999997</v>
      </c>
      <c r="R8" s="3">
        <f>[4]Dezembro!$C$21</f>
        <v>34.299999999999997</v>
      </c>
      <c r="S8" s="3">
        <f>[4]Dezembro!$C$22</f>
        <v>36</v>
      </c>
      <c r="T8" s="3">
        <f>[4]Dezembro!$C$23</f>
        <v>37.4</v>
      </c>
      <c r="U8" s="3">
        <f>[4]Dezembro!$C$24</f>
        <v>38</v>
      </c>
      <c r="V8" s="3">
        <f>[4]Dezembro!$C$25</f>
        <v>38.200000000000003</v>
      </c>
      <c r="W8" s="3">
        <f>[4]Dezembro!$C$26</f>
        <v>36.700000000000003</v>
      </c>
      <c r="X8" s="3">
        <f>[4]Dezembro!$C$27</f>
        <v>38.799999999999997</v>
      </c>
      <c r="Y8" s="3">
        <f>[4]Dezembro!$C$28</f>
        <v>35.299999999999997</v>
      </c>
      <c r="Z8" s="3">
        <f>[4]Dezembro!$C$29</f>
        <v>30.6</v>
      </c>
      <c r="AA8" s="3">
        <f>[4]Dezembro!$C$30</f>
        <v>34.200000000000003</v>
      </c>
      <c r="AB8" s="3">
        <f>[4]Dezembro!$C$31</f>
        <v>36.799999999999997</v>
      </c>
      <c r="AC8" s="3">
        <f>[4]Dezembro!$C$32</f>
        <v>38.4</v>
      </c>
      <c r="AD8" s="3">
        <f>[4]Dezembro!$C$33</f>
        <v>34.700000000000003</v>
      </c>
      <c r="AE8" s="3">
        <f>[4]Dezembro!$C$34</f>
        <v>31.4</v>
      </c>
      <c r="AF8" s="3">
        <f>[4]Dezembro!$C$35</f>
        <v>30</v>
      </c>
      <c r="AG8" s="16">
        <f t="shared" ref="AG8" si="3">MAX(B8:AF8)</f>
        <v>38.799999999999997</v>
      </c>
      <c r="AH8" s="25">
        <f t="shared" ref="AH8" si="4">AVERAGE(B8:AF8)</f>
        <v>34.574193548387093</v>
      </c>
    </row>
    <row r="9" spans="1:34" ht="17.100000000000001" customHeight="1" x14ac:dyDescent="0.2">
      <c r="A9" s="9" t="s">
        <v>2</v>
      </c>
      <c r="B9" s="3">
        <f>[5]Dezembro!$C$5</f>
        <v>32.6</v>
      </c>
      <c r="C9" s="3">
        <f>[5]Dezembro!$C$6</f>
        <v>32.299999999999997</v>
      </c>
      <c r="D9" s="3">
        <f>[5]Dezembro!$C$7</f>
        <v>34.299999999999997</v>
      </c>
      <c r="E9" s="3">
        <f>[5]Dezembro!$C$8</f>
        <v>34.9</v>
      </c>
      <c r="F9" s="3">
        <f>[5]Dezembro!$C$9</f>
        <v>33.4</v>
      </c>
      <c r="G9" s="3">
        <f>[5]Dezembro!$C$10</f>
        <v>28.7</v>
      </c>
      <c r="H9" s="3">
        <f>[5]Dezembro!$C$11</f>
        <v>32.6</v>
      </c>
      <c r="I9" s="3">
        <f>[5]Dezembro!$C$12</f>
        <v>29.1</v>
      </c>
      <c r="J9" s="3">
        <f>[5]Dezembro!$C$13</f>
        <v>28.9</v>
      </c>
      <c r="K9" s="3">
        <f>[5]Dezembro!$C$14</f>
        <v>30.9</v>
      </c>
      <c r="L9" s="3">
        <f>[5]Dezembro!$C$15</f>
        <v>33.200000000000003</v>
      </c>
      <c r="M9" s="3">
        <f>[5]Dezembro!$C$16</f>
        <v>32.5</v>
      </c>
      <c r="N9" s="3">
        <f>[5]Dezembro!$C$17</f>
        <v>33.700000000000003</v>
      </c>
      <c r="O9" s="3">
        <f>[5]Dezembro!$C$18</f>
        <v>29.6</v>
      </c>
      <c r="P9" s="3">
        <f>[5]Dezembro!$C$19</f>
        <v>31</v>
      </c>
      <c r="Q9" s="3">
        <f>[5]Dezembro!$C$20</f>
        <v>31.1</v>
      </c>
      <c r="R9" s="3">
        <f>[5]Dezembro!$C$21</f>
        <v>32.4</v>
      </c>
      <c r="S9" s="3">
        <f>[5]Dezembro!$C$22</f>
        <v>32.5</v>
      </c>
      <c r="T9" s="3">
        <f>[5]Dezembro!$C$23</f>
        <v>34.5</v>
      </c>
      <c r="U9" s="3">
        <f>[5]Dezembro!$C$24</f>
        <v>33.299999999999997</v>
      </c>
      <c r="V9" s="3">
        <f>[5]Dezembro!$C$25</f>
        <v>33.1</v>
      </c>
      <c r="W9" s="3">
        <f>[5]Dezembro!$C$26</f>
        <v>33</v>
      </c>
      <c r="X9" s="3">
        <f>[5]Dezembro!$C$27</f>
        <v>34.4</v>
      </c>
      <c r="Y9" s="3">
        <f>[5]Dezembro!$C$28</f>
        <v>32.5</v>
      </c>
      <c r="Z9" s="3">
        <f>[5]Dezembro!$C$29</f>
        <v>31.9</v>
      </c>
      <c r="AA9" s="3">
        <f>[5]Dezembro!$C$30</f>
        <v>33</v>
      </c>
      <c r="AB9" s="3">
        <f>[5]Dezembro!$C$31</f>
        <v>34.299999999999997</v>
      </c>
      <c r="AC9" s="3">
        <f>[5]Dezembro!$C$32</f>
        <v>33.5</v>
      </c>
      <c r="AD9" s="3">
        <f>[5]Dezembro!$C$33</f>
        <v>31.2</v>
      </c>
      <c r="AE9" s="3">
        <f>[5]Dezembro!$C$34</f>
        <v>29.4</v>
      </c>
      <c r="AF9" s="3">
        <f>[5]Dezembro!$C$35</f>
        <v>26.4</v>
      </c>
      <c r="AG9" s="16">
        <f t="shared" si="1"/>
        <v>34.9</v>
      </c>
      <c r="AH9" s="25">
        <f t="shared" si="2"/>
        <v>32.070967741935476</v>
      </c>
    </row>
    <row r="10" spans="1:34" ht="17.100000000000001" customHeight="1" x14ac:dyDescent="0.2">
      <c r="A10" s="9" t="s">
        <v>3</v>
      </c>
      <c r="B10" s="3">
        <f>[6]Dezembro!$C$5</f>
        <v>34.200000000000003</v>
      </c>
      <c r="C10" s="3">
        <f>[6]Dezembro!$C$6</f>
        <v>33.6</v>
      </c>
      <c r="D10" s="3">
        <f>[6]Dezembro!$C$7</f>
        <v>33.6</v>
      </c>
      <c r="E10" s="3">
        <f>[6]Dezembro!$C$8</f>
        <v>35.6</v>
      </c>
      <c r="F10" s="3">
        <f>[6]Dezembro!$C$9</f>
        <v>34.9</v>
      </c>
      <c r="G10" s="3">
        <f>[6]Dezembro!$C$10</f>
        <v>32.299999999999997</v>
      </c>
      <c r="H10" s="3">
        <f>[6]Dezembro!$C$11</f>
        <v>30</v>
      </c>
      <c r="I10" s="3">
        <f>[6]Dezembro!$C$12</f>
        <v>31.8</v>
      </c>
      <c r="J10" s="3">
        <f>[6]Dezembro!$C$13</f>
        <v>30.6</v>
      </c>
      <c r="K10" s="3">
        <f>[6]Dezembro!$C$14</f>
        <v>28.8</v>
      </c>
      <c r="L10" s="3">
        <f>[6]Dezembro!$C$15</f>
        <v>32</v>
      </c>
      <c r="M10" s="3">
        <f>[6]Dezembro!$C$16</f>
        <v>34</v>
      </c>
      <c r="N10" s="3">
        <f>[6]Dezembro!$C$17</f>
        <v>34.6</v>
      </c>
      <c r="O10" s="3">
        <f>[6]Dezembro!$C$18</f>
        <v>32.299999999999997</v>
      </c>
      <c r="P10" s="3">
        <f>[6]Dezembro!$C$19</f>
        <v>30.9</v>
      </c>
      <c r="Q10" s="3">
        <f>[6]Dezembro!$C$20</f>
        <v>33</v>
      </c>
      <c r="R10" s="3">
        <f>[6]Dezembro!$C$21</f>
        <v>34.1</v>
      </c>
      <c r="S10" s="3">
        <f>[6]Dezembro!$C$22</f>
        <v>33.799999999999997</v>
      </c>
      <c r="T10" s="3">
        <f>[6]Dezembro!$C$23</f>
        <v>35.200000000000003</v>
      </c>
      <c r="U10" s="3">
        <f>[6]Dezembro!$C$24</f>
        <v>33.9</v>
      </c>
      <c r="V10" s="3">
        <f>[6]Dezembro!$C$25</f>
        <v>33.9</v>
      </c>
      <c r="W10" s="3">
        <f>[6]Dezembro!$C$26</f>
        <v>32</v>
      </c>
      <c r="X10" s="3">
        <f>[6]Dezembro!$C$27</f>
        <v>34.299999999999997</v>
      </c>
      <c r="Y10" s="3">
        <f>[6]Dezembro!$C$28</f>
        <v>34.1</v>
      </c>
      <c r="Z10" s="3">
        <f>[6]Dezembro!$C$29</f>
        <v>33.700000000000003</v>
      </c>
      <c r="AA10" s="3">
        <f>[6]Dezembro!$C$30</f>
        <v>32.700000000000003</v>
      </c>
      <c r="AB10" s="3">
        <f>[6]Dezembro!$C$31</f>
        <v>30.8</v>
      </c>
      <c r="AC10" s="3">
        <f>[6]Dezembro!$C$32</f>
        <v>36.299999999999997</v>
      </c>
      <c r="AD10" s="3">
        <f>[6]Dezembro!$C$33</f>
        <v>31.6</v>
      </c>
      <c r="AE10" s="3">
        <f>[6]Dezembro!$C$34</f>
        <v>33</v>
      </c>
      <c r="AF10" s="3">
        <f>[6]Dezembro!$C$35</f>
        <v>30.4</v>
      </c>
      <c r="AG10" s="16">
        <f t="shared" si="1"/>
        <v>36.299999999999997</v>
      </c>
      <c r="AH10" s="25">
        <f t="shared" si="2"/>
        <v>32.967741935483872</v>
      </c>
    </row>
    <row r="11" spans="1:34" ht="17.100000000000001" customHeight="1" x14ac:dyDescent="0.2">
      <c r="A11" s="9" t="s">
        <v>4</v>
      </c>
      <c r="B11" s="3">
        <f>[7]Dezembro!$C$5</f>
        <v>30.3</v>
      </c>
      <c r="C11" s="3">
        <f>[7]Dezembro!$C$6</f>
        <v>30.6</v>
      </c>
      <c r="D11" s="3">
        <f>[7]Dezembro!$C$7</f>
        <v>31.4</v>
      </c>
      <c r="E11" s="3">
        <f>[7]Dezembro!$C$8</f>
        <v>31.7</v>
      </c>
      <c r="F11" s="3">
        <f>[7]Dezembro!$C$9</f>
        <v>31.3</v>
      </c>
      <c r="G11" s="3">
        <f>[7]Dezembro!$C$10</f>
        <v>30</v>
      </c>
      <c r="H11" s="3">
        <f>[7]Dezembro!$C$11</f>
        <v>29.9</v>
      </c>
      <c r="I11" s="3">
        <f>[7]Dezembro!$C$12</f>
        <v>29.1</v>
      </c>
      <c r="J11" s="3">
        <f>[7]Dezembro!$C$13</f>
        <v>29.3</v>
      </c>
      <c r="K11" s="3">
        <f>[7]Dezembro!$C$14</f>
        <v>26.4</v>
      </c>
      <c r="L11" s="3">
        <f>[7]Dezembro!$C$15</f>
        <v>30.7</v>
      </c>
      <c r="M11" s="3">
        <f>[7]Dezembro!$C$16</f>
        <v>30.1</v>
      </c>
      <c r="N11" s="3">
        <f>[7]Dezembro!$C$17</f>
        <v>29.5</v>
      </c>
      <c r="O11" s="3">
        <f>[7]Dezembro!$C$18</f>
        <v>27.6</v>
      </c>
      <c r="P11" s="3">
        <f>[7]Dezembro!$C$19</f>
        <v>28</v>
      </c>
      <c r="Q11" s="3">
        <f>[7]Dezembro!$C$20</f>
        <v>29.5</v>
      </c>
      <c r="R11" s="3">
        <f>[7]Dezembro!$C$21</f>
        <v>30.4</v>
      </c>
      <c r="S11" s="3">
        <f>[7]Dezembro!$C$22</f>
        <v>30.7</v>
      </c>
      <c r="T11" s="3">
        <f>[7]Dezembro!$C$23</f>
        <v>31.4</v>
      </c>
      <c r="U11" s="3">
        <f>[7]Dezembro!$C$24</f>
        <v>31</v>
      </c>
      <c r="V11" s="3">
        <f>[7]Dezembro!$C$25</f>
        <v>30.4</v>
      </c>
      <c r="W11" s="3">
        <f>[7]Dezembro!$C$26</f>
        <v>27.9</v>
      </c>
      <c r="X11" s="3">
        <f>[7]Dezembro!$C$27</f>
        <v>30.3</v>
      </c>
      <c r="Y11" s="3">
        <f>[7]Dezembro!$C$28</f>
        <v>28</v>
      </c>
      <c r="Z11" s="3">
        <f>[7]Dezembro!$C$29</f>
        <v>29.1</v>
      </c>
      <c r="AA11" s="3">
        <f>[7]Dezembro!$C$30</f>
        <v>30.9</v>
      </c>
      <c r="AB11" s="3">
        <f>[7]Dezembro!$C$31</f>
        <v>29.6</v>
      </c>
      <c r="AC11" s="3">
        <f>[7]Dezembro!$C$32</f>
        <v>30.2</v>
      </c>
      <c r="AD11" s="3">
        <f>[7]Dezembro!$C$33</f>
        <v>30.4</v>
      </c>
      <c r="AE11" s="3">
        <f>[7]Dezembro!$C$34</f>
        <v>27.5</v>
      </c>
      <c r="AF11" s="3">
        <f>[7]Dezembro!$C$35</f>
        <v>27.1</v>
      </c>
      <c r="AG11" s="16">
        <f t="shared" si="1"/>
        <v>31.7</v>
      </c>
      <c r="AH11" s="25">
        <f t="shared" si="2"/>
        <v>29.687096774193545</v>
      </c>
    </row>
    <row r="12" spans="1:34" ht="17.100000000000001" customHeight="1" x14ac:dyDescent="0.2">
      <c r="A12" s="9" t="s">
        <v>5</v>
      </c>
      <c r="B12" s="3">
        <f>[8]Dezembro!$C$5</f>
        <v>33.200000000000003</v>
      </c>
      <c r="C12" s="3">
        <f>[8]Dezembro!$C$6</f>
        <v>35.299999999999997</v>
      </c>
      <c r="D12" s="3">
        <f>[8]Dezembro!$C$7</f>
        <v>37.4</v>
      </c>
      <c r="E12" s="3">
        <f>[8]Dezembro!$C$8</f>
        <v>37.299999999999997</v>
      </c>
      <c r="F12" s="3">
        <f>[8]Dezembro!$C$9</f>
        <v>37.1</v>
      </c>
      <c r="G12" s="3">
        <f>[8]Dezembro!$C$10</f>
        <v>32.6</v>
      </c>
      <c r="H12" s="3">
        <f>[8]Dezembro!$C$11</f>
        <v>32</v>
      </c>
      <c r="I12" s="3">
        <f>[8]Dezembro!$C$12</f>
        <v>33</v>
      </c>
      <c r="J12" s="3">
        <f>[8]Dezembro!$C$13</f>
        <v>32.299999999999997</v>
      </c>
      <c r="K12" s="3">
        <f>[8]Dezembro!$C$14</f>
        <v>35.700000000000003</v>
      </c>
      <c r="L12" s="3">
        <f>[8]Dezembro!$C$15</f>
        <v>36.1</v>
      </c>
      <c r="M12" s="3">
        <f>[8]Dezembro!$C$16</f>
        <v>35.200000000000003</v>
      </c>
      <c r="N12" s="3">
        <f>[8]Dezembro!$C$17</f>
        <v>34.5</v>
      </c>
      <c r="O12" s="3">
        <f>[8]Dezembro!$C$18</f>
        <v>32.9</v>
      </c>
      <c r="P12" s="3">
        <f>[8]Dezembro!$C$19</f>
        <v>34.799999999999997</v>
      </c>
      <c r="Q12" s="3">
        <f>[8]Dezembro!$C$20</f>
        <v>35.799999999999997</v>
      </c>
      <c r="R12" s="3">
        <f>[8]Dezembro!$C$21</f>
        <v>37.299999999999997</v>
      </c>
      <c r="S12" s="3">
        <f>[8]Dezembro!$C$22</f>
        <v>36.799999999999997</v>
      </c>
      <c r="T12" s="3">
        <f>[8]Dezembro!$C$23</f>
        <v>38.200000000000003</v>
      </c>
      <c r="U12" s="3">
        <f>[8]Dezembro!$C$24</f>
        <v>38</v>
      </c>
      <c r="V12" s="3">
        <f>[8]Dezembro!$C$25</f>
        <v>37.5</v>
      </c>
      <c r="W12" s="3">
        <f>[8]Dezembro!$C$26</f>
        <v>37.4</v>
      </c>
      <c r="X12" s="3">
        <f>[8]Dezembro!$C$27</f>
        <v>38.799999999999997</v>
      </c>
      <c r="Y12" s="3">
        <f>[8]Dezembro!$C$28</f>
        <v>35.6</v>
      </c>
      <c r="Z12" s="3">
        <f>[8]Dezembro!$C$29</f>
        <v>30</v>
      </c>
      <c r="AA12" s="3">
        <f>[8]Dezembro!$C$30</f>
        <v>35.700000000000003</v>
      </c>
      <c r="AB12" s="3">
        <f>[8]Dezembro!$C$31</f>
        <v>37.299999999999997</v>
      </c>
      <c r="AC12" s="3">
        <f>[8]Dezembro!$C$32</f>
        <v>39</v>
      </c>
      <c r="AD12" s="3">
        <f>[8]Dezembro!$C$33</f>
        <v>31.4</v>
      </c>
      <c r="AE12" s="3">
        <f>[8]Dezembro!$C$34</f>
        <v>29.3</v>
      </c>
      <c r="AF12" s="3">
        <f>[8]Dezembro!$C$35</f>
        <v>27.2</v>
      </c>
      <c r="AG12" s="16">
        <f t="shared" si="1"/>
        <v>39</v>
      </c>
      <c r="AH12" s="25">
        <f t="shared" si="2"/>
        <v>34.990322580645156</v>
      </c>
    </row>
    <row r="13" spans="1:34" ht="17.100000000000001" customHeight="1" x14ac:dyDescent="0.2">
      <c r="A13" s="9" t="s">
        <v>6</v>
      </c>
      <c r="B13" s="3">
        <f>[9]Dezembro!$C$5</f>
        <v>31.7</v>
      </c>
      <c r="C13" s="3">
        <f>[9]Dezembro!$C$6</f>
        <v>34.5</v>
      </c>
      <c r="D13" s="3">
        <f>[9]Dezembro!$C$7</f>
        <v>37.200000000000003</v>
      </c>
      <c r="E13" s="3">
        <f>[9]Dezembro!$C$8</f>
        <v>36.9</v>
      </c>
      <c r="F13" s="3">
        <f>[9]Dezembro!$C$9</f>
        <v>35.700000000000003</v>
      </c>
      <c r="G13" s="3">
        <f>[9]Dezembro!$C$10</f>
        <v>34</v>
      </c>
      <c r="H13" s="3">
        <f>[9]Dezembro!$C$11</f>
        <v>33.6</v>
      </c>
      <c r="I13" s="3">
        <f>[9]Dezembro!$C$12</f>
        <v>31.6</v>
      </c>
      <c r="J13" s="3">
        <f>[9]Dezembro!$C$13</f>
        <v>31.5</v>
      </c>
      <c r="K13" s="3">
        <f>[9]Dezembro!$C$14</f>
        <v>32.200000000000003</v>
      </c>
      <c r="L13" s="3">
        <f>[9]Dezembro!$C$15</f>
        <v>34.5</v>
      </c>
      <c r="M13" s="3">
        <f>[9]Dezembro!$C$16</f>
        <v>35.4</v>
      </c>
      <c r="N13" s="3">
        <f>[9]Dezembro!$C$17</f>
        <v>32.200000000000003</v>
      </c>
      <c r="O13" s="3">
        <f>[9]Dezembro!$C$18</f>
        <v>32.200000000000003</v>
      </c>
      <c r="P13" s="3">
        <f>[9]Dezembro!$C$19</f>
        <v>32.700000000000003</v>
      </c>
      <c r="Q13" s="3">
        <f>[9]Dezembro!$C$20</f>
        <v>33.9</v>
      </c>
      <c r="R13" s="3">
        <f>[9]Dezembro!$C$21</f>
        <v>34.799999999999997</v>
      </c>
      <c r="S13" s="3">
        <f>[9]Dezembro!$C$22</f>
        <v>34.1</v>
      </c>
      <c r="T13" s="3">
        <f>[9]Dezembro!$C$23</f>
        <v>35.799999999999997</v>
      </c>
      <c r="U13" s="3">
        <f>[9]Dezembro!$C$24</f>
        <v>36.1</v>
      </c>
      <c r="V13" s="3">
        <f>[9]Dezembro!$C$25</f>
        <v>35.1</v>
      </c>
      <c r="W13" s="3">
        <f>[9]Dezembro!$C$26</f>
        <v>33.700000000000003</v>
      </c>
      <c r="X13" s="3">
        <f>[9]Dezembro!$C$27</f>
        <v>32.4</v>
      </c>
      <c r="Y13" s="3">
        <f>[9]Dezembro!$C$28</f>
        <v>33.299999999999997</v>
      </c>
      <c r="Z13" s="3">
        <f>[9]Dezembro!$C$29</f>
        <v>33.799999999999997</v>
      </c>
      <c r="AA13" s="3">
        <f>[9]Dezembro!$C$30</f>
        <v>34.799999999999997</v>
      </c>
      <c r="AB13" s="3">
        <f>[9]Dezembro!$C$31</f>
        <v>31.3</v>
      </c>
      <c r="AC13" s="3">
        <f>[9]Dezembro!$C$32</f>
        <v>33.6</v>
      </c>
      <c r="AD13" s="3">
        <f>[9]Dezembro!$C$33</f>
        <v>33.700000000000003</v>
      </c>
      <c r="AE13" s="3">
        <f>[9]Dezembro!$C$34</f>
        <v>28.5</v>
      </c>
      <c r="AF13" s="3">
        <f>[9]Dezembro!$C$35</f>
        <v>28.9</v>
      </c>
      <c r="AG13" s="16">
        <f t="shared" si="1"/>
        <v>37.200000000000003</v>
      </c>
      <c r="AH13" s="25">
        <f t="shared" si="2"/>
        <v>33.538709677419348</v>
      </c>
    </row>
    <row r="14" spans="1:34" ht="17.100000000000001" customHeight="1" x14ac:dyDescent="0.2">
      <c r="A14" s="9" t="s">
        <v>7</v>
      </c>
      <c r="B14" s="3">
        <f>[10]Dezembro!$C$5</f>
        <v>30.6</v>
      </c>
      <c r="C14" s="3">
        <f>[10]Dezembro!$C$6</f>
        <v>30.9</v>
      </c>
      <c r="D14" s="3">
        <f>[10]Dezembro!$C$7</f>
        <v>32.4</v>
      </c>
      <c r="E14" s="3">
        <f>[10]Dezembro!$C$8</f>
        <v>32.5</v>
      </c>
      <c r="F14" s="3">
        <f>[10]Dezembro!$C$9</f>
        <v>32.6</v>
      </c>
      <c r="G14" s="3">
        <f>[10]Dezembro!$C$10</f>
        <v>28.2</v>
      </c>
      <c r="H14" s="3">
        <f>[10]Dezembro!$C$11</f>
        <v>31.7</v>
      </c>
      <c r="I14" s="3">
        <f>[10]Dezembro!$C$12</f>
        <v>29.8</v>
      </c>
      <c r="J14" s="3">
        <f>[10]Dezembro!$C$13</f>
        <v>31.4</v>
      </c>
      <c r="K14" s="3">
        <f>[10]Dezembro!$C$14</f>
        <v>32.5</v>
      </c>
      <c r="L14" s="3">
        <f>[10]Dezembro!$C$15</f>
        <v>33</v>
      </c>
      <c r="M14" s="3">
        <f>[10]Dezembro!$C$16</f>
        <v>32.9</v>
      </c>
      <c r="N14" s="3">
        <f>[10]Dezembro!$C$17</f>
        <v>32.200000000000003</v>
      </c>
      <c r="O14" s="3">
        <f>[10]Dezembro!$C$18</f>
        <v>30.4</v>
      </c>
      <c r="P14" s="3">
        <f>[10]Dezembro!$C$19</f>
        <v>31</v>
      </c>
      <c r="Q14" s="3">
        <f>[10]Dezembro!$C$20</f>
        <v>29.7</v>
      </c>
      <c r="R14" s="3">
        <f>[10]Dezembro!$C$21</f>
        <v>31.9</v>
      </c>
      <c r="S14" s="3">
        <f>[10]Dezembro!$C$22</f>
        <v>32.6</v>
      </c>
      <c r="T14" s="3">
        <f>[10]Dezembro!$C$23</f>
        <v>34.6</v>
      </c>
      <c r="U14" s="3">
        <f>[10]Dezembro!$C$24</f>
        <v>35.9</v>
      </c>
      <c r="V14" s="3">
        <f>[10]Dezembro!$C$25</f>
        <v>35.4</v>
      </c>
      <c r="W14" s="3">
        <f>[10]Dezembro!$C$26</f>
        <v>34</v>
      </c>
      <c r="X14" s="3">
        <f>[10]Dezembro!$C$27</f>
        <v>35.6</v>
      </c>
      <c r="Y14" s="3">
        <f>[10]Dezembro!$C$28</f>
        <v>31.7</v>
      </c>
      <c r="Z14" s="3">
        <f>[10]Dezembro!$C$29</f>
        <v>32.299999999999997</v>
      </c>
      <c r="AA14" s="3">
        <f>[10]Dezembro!$C$30</f>
        <v>31.6</v>
      </c>
      <c r="AB14" s="3">
        <f>[10]Dezembro!$C$31</f>
        <v>33.799999999999997</v>
      </c>
      <c r="AC14" s="3">
        <f>[10]Dezembro!$C$32</f>
        <v>36.299999999999997</v>
      </c>
      <c r="AD14" s="3">
        <f>[10]Dezembro!$C$33</f>
        <v>34.299999999999997</v>
      </c>
      <c r="AE14" s="3">
        <f>[10]Dezembro!$C$34</f>
        <v>29.8</v>
      </c>
      <c r="AF14" s="3">
        <f>[10]Dezembro!$C$35</f>
        <v>27.6</v>
      </c>
      <c r="AG14" s="16">
        <f t="shared" si="1"/>
        <v>36.299999999999997</v>
      </c>
      <c r="AH14" s="25">
        <f t="shared" si="2"/>
        <v>32.232258064516124</v>
      </c>
    </row>
    <row r="15" spans="1:34" ht="17.100000000000001" customHeight="1" x14ac:dyDescent="0.2">
      <c r="A15" s="9" t="s">
        <v>8</v>
      </c>
      <c r="B15" s="3">
        <f>[11]Dezembro!$C$5</f>
        <v>30</v>
      </c>
      <c r="C15" s="3">
        <f>[11]Dezembro!$C$6</f>
        <v>30.4</v>
      </c>
      <c r="D15" s="3">
        <f>[11]Dezembro!$C$7</f>
        <v>30.8</v>
      </c>
      <c r="E15" s="3">
        <f>[11]Dezembro!$C$8</f>
        <v>32.200000000000003</v>
      </c>
      <c r="F15" s="3">
        <f>[11]Dezembro!$C$9</f>
        <v>29</v>
      </c>
      <c r="G15" s="3">
        <f>[11]Dezembro!$C$10</f>
        <v>31.4</v>
      </c>
      <c r="H15" s="3">
        <f>[11]Dezembro!$C$11</f>
        <v>33.700000000000003</v>
      </c>
      <c r="I15" s="3">
        <f>[11]Dezembro!$C$12</f>
        <v>32</v>
      </c>
      <c r="J15" s="3">
        <f>[11]Dezembro!$C$13</f>
        <v>32.4</v>
      </c>
      <c r="K15" s="3">
        <f>[11]Dezembro!$C$14</f>
        <v>32.299999999999997</v>
      </c>
      <c r="L15" s="3">
        <f>[11]Dezembro!$C$15</f>
        <v>33.200000000000003</v>
      </c>
      <c r="M15" s="3">
        <f>[11]Dezembro!$C$16</f>
        <v>34.5</v>
      </c>
      <c r="N15" s="3">
        <f>[11]Dezembro!$C$17</f>
        <v>31.4</v>
      </c>
      <c r="O15" s="3">
        <f>[11]Dezembro!$C$18</f>
        <v>29.2</v>
      </c>
      <c r="P15" s="3">
        <f>[11]Dezembro!$C$19</f>
        <v>30.1</v>
      </c>
      <c r="Q15" s="3">
        <f>[11]Dezembro!$C$20</f>
        <v>30.6</v>
      </c>
      <c r="R15" s="3">
        <f>[11]Dezembro!$C$21</f>
        <v>31.7</v>
      </c>
      <c r="S15" s="3">
        <f>[11]Dezembro!$C$22</f>
        <v>33.1</v>
      </c>
      <c r="T15" s="3">
        <f>[11]Dezembro!$C$23</f>
        <v>34.799999999999997</v>
      </c>
      <c r="U15" s="3">
        <f>[11]Dezembro!$C$24</f>
        <v>36.299999999999997</v>
      </c>
      <c r="V15" s="3">
        <f>[11]Dezembro!$C$25</f>
        <v>37.5</v>
      </c>
      <c r="W15" s="3">
        <f>[11]Dezembro!$C$26</f>
        <v>36.700000000000003</v>
      </c>
      <c r="X15" s="3">
        <f>[11]Dezembro!$C$27</f>
        <v>36.5</v>
      </c>
      <c r="Y15" s="3">
        <f>[11]Dezembro!$C$28</f>
        <v>34.700000000000003</v>
      </c>
      <c r="Z15" s="3">
        <f>[11]Dezembro!$C$29</f>
        <v>32.9</v>
      </c>
      <c r="AA15" s="3">
        <f>[11]Dezembro!$C$30</f>
        <v>31.8</v>
      </c>
      <c r="AB15" s="3">
        <f>[11]Dezembro!$C$31</f>
        <v>35.1</v>
      </c>
      <c r="AC15" s="3">
        <f>[11]Dezembro!$C$32</f>
        <v>38.5</v>
      </c>
      <c r="AD15" s="3">
        <f>[11]Dezembro!$C$33</f>
        <v>35.1</v>
      </c>
      <c r="AE15" s="3">
        <f>[11]Dezembro!$C$34</f>
        <v>31.2</v>
      </c>
      <c r="AF15" s="3">
        <f>[11]Dezembro!$C$35</f>
        <v>28.4</v>
      </c>
      <c r="AG15" s="16">
        <f>MAX(B15:AF15)</f>
        <v>38.5</v>
      </c>
      <c r="AH15" s="25">
        <f>AVERAGE(B15:AF15)</f>
        <v>32.822580645161288</v>
      </c>
    </row>
    <row r="16" spans="1:34" ht="17.100000000000001" customHeight="1" x14ac:dyDescent="0.2">
      <c r="A16" s="9" t="s">
        <v>9</v>
      </c>
      <c r="B16" s="3">
        <f>[12]Dezembro!$C$5</f>
        <v>31.3</v>
      </c>
      <c r="C16" s="3">
        <f>[12]Dezembro!$C$6</f>
        <v>31.3</v>
      </c>
      <c r="D16" s="3">
        <f>[12]Dezembro!$C$7</f>
        <v>32</v>
      </c>
      <c r="E16" s="3">
        <f>[12]Dezembro!$C$8</f>
        <v>33.6</v>
      </c>
      <c r="F16" s="3">
        <f>[12]Dezembro!$C$9</f>
        <v>33.700000000000003</v>
      </c>
      <c r="G16" s="3">
        <f>[12]Dezembro!$C$10</f>
        <v>30.1</v>
      </c>
      <c r="H16" s="3">
        <f>[12]Dezembro!$C$11</f>
        <v>33</v>
      </c>
      <c r="I16" s="3">
        <f>[12]Dezembro!$C$12</f>
        <v>28.8</v>
      </c>
      <c r="J16" s="3">
        <f>[12]Dezembro!$C$13</f>
        <v>32</v>
      </c>
      <c r="K16" s="3">
        <f>[12]Dezembro!$C$14</f>
        <v>32.4</v>
      </c>
      <c r="L16" s="3">
        <f>[12]Dezembro!$C$15</f>
        <v>33.9</v>
      </c>
      <c r="M16" s="3">
        <f>[12]Dezembro!$C$16</f>
        <v>35.5</v>
      </c>
      <c r="N16" s="3">
        <f>[12]Dezembro!$C$17</f>
        <v>34.6</v>
      </c>
      <c r="O16" s="3">
        <f>[12]Dezembro!$C$18</f>
        <v>30.2</v>
      </c>
      <c r="P16" s="3">
        <f>[12]Dezembro!$C$19</f>
        <v>31.3</v>
      </c>
      <c r="Q16" s="3">
        <f>[12]Dezembro!$C$20</f>
        <v>31.3</v>
      </c>
      <c r="R16" s="3">
        <f>[12]Dezembro!$C$21</f>
        <v>33.1</v>
      </c>
      <c r="S16" s="3">
        <f>[12]Dezembro!$C$22</f>
        <v>33.4</v>
      </c>
      <c r="T16" s="3">
        <f>[12]Dezembro!$C$23</f>
        <v>35.1</v>
      </c>
      <c r="U16" s="3">
        <f>[12]Dezembro!$C$24</f>
        <v>37</v>
      </c>
      <c r="V16" s="3">
        <f>[12]Dezembro!$C$25</f>
        <v>37</v>
      </c>
      <c r="W16" s="3">
        <f>[12]Dezembro!$C$26</f>
        <v>36.5</v>
      </c>
      <c r="X16" s="3">
        <f>[12]Dezembro!$C$27</f>
        <v>36.5</v>
      </c>
      <c r="Y16" s="3">
        <f>[12]Dezembro!$C$28</f>
        <v>33.9</v>
      </c>
      <c r="Z16" s="3">
        <f>[12]Dezembro!$C$29</f>
        <v>32.9</v>
      </c>
      <c r="AA16" s="3">
        <f>[12]Dezembro!$C$30</f>
        <v>31.6</v>
      </c>
      <c r="AB16" s="3">
        <f>[12]Dezembro!$C$31</f>
        <v>34</v>
      </c>
      <c r="AC16" s="3">
        <f>[12]Dezembro!$C$32</f>
        <v>35.700000000000003</v>
      </c>
      <c r="AD16" s="3">
        <f>[12]Dezembro!$C$33</f>
        <v>34.1</v>
      </c>
      <c r="AE16" s="3">
        <f>[12]Dezembro!$C$34</f>
        <v>30.1</v>
      </c>
      <c r="AF16" s="3">
        <f>[12]Dezembro!$C$35</f>
        <v>27.8</v>
      </c>
      <c r="AG16" s="16">
        <f>MAX(B16:AF16)</f>
        <v>37</v>
      </c>
      <c r="AH16" s="25">
        <f>AVERAGE(B16:AF16)</f>
        <v>33.022580645161291</v>
      </c>
    </row>
    <row r="17" spans="1:34" ht="17.100000000000001" customHeight="1" x14ac:dyDescent="0.2">
      <c r="A17" s="9" t="s">
        <v>51</v>
      </c>
      <c r="B17" s="3">
        <f>[13]Dezembro!$C$5</f>
        <v>33</v>
      </c>
      <c r="C17" s="3">
        <f>[13]Dezembro!$C$6</f>
        <v>34.200000000000003</v>
      </c>
      <c r="D17" s="3">
        <f>[13]Dezembro!$C$7</f>
        <v>35.799999999999997</v>
      </c>
      <c r="E17" s="3">
        <f>[13]Dezembro!$C$8</f>
        <v>34.5</v>
      </c>
      <c r="F17" s="3">
        <f>[13]Dezembro!$C$9</f>
        <v>33.700000000000003</v>
      </c>
      <c r="G17" s="3">
        <f>[13]Dezembro!$C$10</f>
        <v>29.8</v>
      </c>
      <c r="H17" s="3">
        <f>[13]Dezembro!$C$11</f>
        <v>34.4</v>
      </c>
      <c r="I17" s="3">
        <f>[13]Dezembro!$C$12</f>
        <v>33.4</v>
      </c>
      <c r="J17" s="3">
        <f>[13]Dezembro!$C$13</f>
        <v>33.299999999999997</v>
      </c>
      <c r="K17" s="3">
        <f>[13]Dezembro!$C$14</f>
        <v>36.299999999999997</v>
      </c>
      <c r="L17" s="3">
        <f>[13]Dezembro!$C$15</f>
        <v>35.9</v>
      </c>
      <c r="M17" s="3">
        <f>[13]Dezembro!$C$16</f>
        <v>33.9</v>
      </c>
      <c r="N17" s="3">
        <f>[13]Dezembro!$C$17</f>
        <v>35.799999999999997</v>
      </c>
      <c r="O17" s="3">
        <f>[13]Dezembro!$C$18</f>
        <v>32.1</v>
      </c>
      <c r="P17" s="3">
        <f>[13]Dezembro!$C$19</f>
        <v>33.1</v>
      </c>
      <c r="Q17" s="3">
        <f>[13]Dezembro!$C$20</f>
        <v>34.799999999999997</v>
      </c>
      <c r="R17" s="3">
        <f>[13]Dezembro!$C$21</f>
        <v>34.799999999999997</v>
      </c>
      <c r="S17" s="3">
        <f>[13]Dezembro!$C$22</f>
        <v>35.4</v>
      </c>
      <c r="T17" s="3">
        <f>[13]Dezembro!$C$23</f>
        <v>36.799999999999997</v>
      </c>
      <c r="U17" s="3">
        <f>[13]Dezembro!$C$24</f>
        <v>36.6</v>
      </c>
      <c r="V17" s="3">
        <f>[13]Dezembro!$C$25</f>
        <v>36.799999999999997</v>
      </c>
      <c r="W17" s="3">
        <f>[13]Dezembro!$C$26</f>
        <v>34.6</v>
      </c>
      <c r="X17" s="3">
        <f>[13]Dezembro!$C$27</f>
        <v>36.700000000000003</v>
      </c>
      <c r="Y17" s="3">
        <f>[13]Dezembro!$C$28</f>
        <v>35.200000000000003</v>
      </c>
      <c r="Z17" s="3">
        <f>[13]Dezembro!$C$29</f>
        <v>33</v>
      </c>
      <c r="AA17" s="3">
        <f>[13]Dezembro!$C$30</f>
        <v>35.5</v>
      </c>
      <c r="AB17" s="3">
        <f>[13]Dezembro!$C$31</f>
        <v>38.4</v>
      </c>
      <c r="AC17" s="3">
        <f>[13]Dezembro!$C$32</f>
        <v>36.700000000000003</v>
      </c>
      <c r="AD17" s="3">
        <f>[13]Dezembro!$C$33</f>
        <v>34.1</v>
      </c>
      <c r="AE17" s="3">
        <f>[13]Dezembro!$C$34</f>
        <v>31</v>
      </c>
      <c r="AF17" s="3">
        <f>[13]Dezembro!$C$35</f>
        <v>27.2</v>
      </c>
      <c r="AG17" s="16">
        <f>MAX(B17:AF17)</f>
        <v>38.4</v>
      </c>
      <c r="AH17" s="25">
        <f>AVERAGE(B17:AF17)</f>
        <v>34.412903225806453</v>
      </c>
    </row>
    <row r="18" spans="1:34" ht="17.100000000000001" customHeight="1" x14ac:dyDescent="0.2">
      <c r="A18" s="9" t="s">
        <v>10</v>
      </c>
      <c r="B18" s="3">
        <f>[14]Dezembro!$C$5</f>
        <v>30.8</v>
      </c>
      <c r="C18" s="3">
        <f>[14]Dezembro!$C$6</f>
        <v>31.2</v>
      </c>
      <c r="D18" s="3">
        <f>[14]Dezembro!$C$7</f>
        <v>32.6</v>
      </c>
      <c r="E18" s="3">
        <f>[14]Dezembro!$C$8</f>
        <v>33.200000000000003</v>
      </c>
      <c r="F18" s="3">
        <f>[14]Dezembro!$C$9</f>
        <v>31.6</v>
      </c>
      <c r="G18" s="3">
        <f>[14]Dezembro!$C$10</f>
        <v>29.5</v>
      </c>
      <c r="H18" s="3">
        <f>[14]Dezembro!$C$11</f>
        <v>33</v>
      </c>
      <c r="I18" s="3">
        <f>[14]Dezembro!$C$12</f>
        <v>32.700000000000003</v>
      </c>
      <c r="J18" s="3">
        <f>[14]Dezembro!$C$13</f>
        <v>32.1</v>
      </c>
      <c r="K18" s="3">
        <f>[14]Dezembro!$C$14</f>
        <v>33.6</v>
      </c>
      <c r="L18" s="3">
        <f>[14]Dezembro!$C$15</f>
        <v>34.200000000000003</v>
      </c>
      <c r="M18" s="3">
        <f>[14]Dezembro!$C$16</f>
        <v>35.5</v>
      </c>
      <c r="N18" s="3">
        <f>[14]Dezembro!$C$17</f>
        <v>34.4</v>
      </c>
      <c r="O18" s="3">
        <f>[14]Dezembro!$C$18</f>
        <v>29.8</v>
      </c>
      <c r="P18" s="3">
        <f>[14]Dezembro!$C$19</f>
        <v>30.8</v>
      </c>
      <c r="Q18" s="3">
        <f>[14]Dezembro!$C$20</f>
        <v>30.4</v>
      </c>
      <c r="R18" s="3">
        <f>[14]Dezembro!$C$21</f>
        <v>31.2</v>
      </c>
      <c r="S18" s="3">
        <f>[14]Dezembro!$C$22</f>
        <v>33.299999999999997</v>
      </c>
      <c r="T18" s="3">
        <f>[14]Dezembro!$C$23</f>
        <v>35.299999999999997</v>
      </c>
      <c r="U18" s="3">
        <f>[14]Dezembro!$C$24</f>
        <v>36.6</v>
      </c>
      <c r="V18" s="3">
        <f>[14]Dezembro!$C$25</f>
        <v>37.700000000000003</v>
      </c>
      <c r="W18" s="3">
        <f>[14]Dezembro!$C$26</f>
        <v>35.5</v>
      </c>
      <c r="X18" s="3">
        <f>[14]Dezembro!$C$27</f>
        <v>36.799999999999997</v>
      </c>
      <c r="Y18" s="3">
        <f>[14]Dezembro!$C$28</f>
        <v>34.200000000000003</v>
      </c>
      <c r="Z18" s="3">
        <f>[14]Dezembro!$C$29</f>
        <v>32.9</v>
      </c>
      <c r="AA18" s="3">
        <f>[14]Dezembro!$C$30</f>
        <v>31.9</v>
      </c>
      <c r="AB18" s="3">
        <f>[14]Dezembro!$C$31</f>
        <v>34.799999999999997</v>
      </c>
      <c r="AC18" s="3">
        <f>[14]Dezembro!$C$32</f>
        <v>37.700000000000003</v>
      </c>
      <c r="AD18" s="3">
        <f>[14]Dezembro!$C$33</f>
        <v>34.299999999999997</v>
      </c>
      <c r="AE18" s="3">
        <f>[14]Dezembro!$C$34</f>
        <v>31.1</v>
      </c>
      <c r="AF18" s="3">
        <f>[14]Dezembro!$C$35</f>
        <v>25.7</v>
      </c>
      <c r="AG18" s="16">
        <f t="shared" ref="AG18:AG28" si="5">MAX(B18:AF18)</f>
        <v>37.700000000000003</v>
      </c>
      <c r="AH18" s="25">
        <f t="shared" ref="AH18:AH28" si="6">AVERAGE(B18:AF18)</f>
        <v>33.045161290322582</v>
      </c>
    </row>
    <row r="19" spans="1:34" ht="17.100000000000001" customHeight="1" x14ac:dyDescent="0.2">
      <c r="A19" s="9" t="s">
        <v>11</v>
      </c>
      <c r="B19" s="3">
        <f>[15]Dezembro!$C$5</f>
        <v>33.9</v>
      </c>
      <c r="C19" s="3">
        <f>[15]Dezembro!$C$6</f>
        <v>32.5</v>
      </c>
      <c r="D19" s="3">
        <f>[15]Dezembro!$C$7</f>
        <v>34.700000000000003</v>
      </c>
      <c r="E19" s="3">
        <f>[15]Dezembro!$C$8</f>
        <v>34.6</v>
      </c>
      <c r="F19" s="3">
        <f>[15]Dezembro!$C$9</f>
        <v>34.4</v>
      </c>
      <c r="G19" s="3">
        <f>[15]Dezembro!$C$10</f>
        <v>25.8</v>
      </c>
      <c r="H19" s="3">
        <f>[15]Dezembro!$C$11</f>
        <v>33.4</v>
      </c>
      <c r="I19" s="3">
        <f>[15]Dezembro!$C$12</f>
        <v>32.9</v>
      </c>
      <c r="J19" s="3">
        <f>[15]Dezembro!$C$13</f>
        <v>31.4</v>
      </c>
      <c r="K19" s="3">
        <f>[15]Dezembro!$C$14</f>
        <v>32.9</v>
      </c>
      <c r="L19" s="3">
        <f>[15]Dezembro!$C$15</f>
        <v>34.200000000000003</v>
      </c>
      <c r="M19" s="3">
        <f>[15]Dezembro!$C$16</f>
        <v>34.700000000000003</v>
      </c>
      <c r="N19" s="3">
        <f>[15]Dezembro!$C$17</f>
        <v>33.200000000000003</v>
      </c>
      <c r="O19" s="3">
        <f>[15]Dezembro!$C$18</f>
        <v>30.4</v>
      </c>
      <c r="P19" s="3">
        <f>[15]Dezembro!$C$19</f>
        <v>31.2</v>
      </c>
      <c r="Q19" s="3">
        <f>[15]Dezembro!$C$20</f>
        <v>31.4</v>
      </c>
      <c r="R19" s="3">
        <f>[15]Dezembro!$C$21</f>
        <v>32.799999999999997</v>
      </c>
      <c r="S19" s="3">
        <f>[15]Dezembro!$C$22</f>
        <v>33.5</v>
      </c>
      <c r="T19" s="3">
        <f>[15]Dezembro!$C$23</f>
        <v>35.299999999999997</v>
      </c>
      <c r="U19" s="3">
        <f>[15]Dezembro!$C$24</f>
        <v>35.799999999999997</v>
      </c>
      <c r="V19" s="3">
        <f>[15]Dezembro!$C$25</f>
        <v>36.700000000000003</v>
      </c>
      <c r="W19" s="3">
        <f>[15]Dezembro!$C$26</f>
        <v>34.4</v>
      </c>
      <c r="X19" s="3">
        <f>[15]Dezembro!$C$27</f>
        <v>35.200000000000003</v>
      </c>
      <c r="Y19" s="3">
        <f>[15]Dezembro!$C$28</f>
        <v>34.6</v>
      </c>
      <c r="Z19" s="3">
        <f>[15]Dezembro!$C$29</f>
        <v>34.5</v>
      </c>
      <c r="AA19" s="3">
        <f>[15]Dezembro!$C$30</f>
        <v>32.200000000000003</v>
      </c>
      <c r="AB19" s="3">
        <f>[15]Dezembro!$C$31</f>
        <v>34</v>
      </c>
      <c r="AC19" s="3">
        <f>[15]Dezembro!$C$32</f>
        <v>33.9</v>
      </c>
      <c r="AD19" s="3">
        <f>[15]Dezembro!$C$33</f>
        <v>34</v>
      </c>
      <c r="AE19" s="3">
        <f>[15]Dezembro!$C$34</f>
        <v>31.8</v>
      </c>
      <c r="AF19" s="3">
        <f>[15]Dezembro!$C$35</f>
        <v>27.1</v>
      </c>
      <c r="AG19" s="16">
        <f t="shared" si="5"/>
        <v>36.700000000000003</v>
      </c>
      <c r="AH19" s="25">
        <f t="shared" si="6"/>
        <v>33.141935483870967</v>
      </c>
    </row>
    <row r="20" spans="1:34" ht="17.100000000000001" customHeight="1" x14ac:dyDescent="0.2">
      <c r="A20" s="9" t="s">
        <v>12</v>
      </c>
      <c r="B20" s="3">
        <f>[16]Dezembro!$C$5</f>
        <v>35.700000000000003</v>
      </c>
      <c r="C20" s="3">
        <f>[16]Dezembro!$C$6</f>
        <v>36.1</v>
      </c>
      <c r="D20" s="3">
        <f>[16]Dezembro!$C$7</f>
        <v>38</v>
      </c>
      <c r="E20" s="3">
        <f>[16]Dezembro!$C$8</f>
        <v>37</v>
      </c>
      <c r="F20" s="3">
        <f>[16]Dezembro!$C$9</f>
        <v>34.299999999999997</v>
      </c>
      <c r="G20" s="3">
        <f>[16]Dezembro!$C$10</f>
        <v>29.4</v>
      </c>
      <c r="H20" s="3">
        <f>[16]Dezembro!$C$11</f>
        <v>34.5</v>
      </c>
      <c r="I20" s="3">
        <f>[16]Dezembro!$C$12</f>
        <v>33.1</v>
      </c>
      <c r="J20" s="3">
        <f>[16]Dezembro!$C$13</f>
        <v>31.1</v>
      </c>
      <c r="K20" s="3">
        <f>[16]Dezembro!$C$14</f>
        <v>33.6</v>
      </c>
      <c r="L20" s="3">
        <f>[16]Dezembro!$C$15</f>
        <v>34.299999999999997</v>
      </c>
      <c r="M20" s="3">
        <f>[16]Dezembro!$C$16</f>
        <v>34</v>
      </c>
      <c r="N20" s="3">
        <f>[16]Dezembro!$C$17</f>
        <v>34.9</v>
      </c>
      <c r="O20" s="3">
        <f>[16]Dezembro!$C$18</f>
        <v>32.299999999999997</v>
      </c>
      <c r="P20" s="3">
        <f>[16]Dezembro!$C$19</f>
        <v>34.4</v>
      </c>
      <c r="Q20" s="3">
        <f>[16]Dezembro!$C$20</f>
        <v>33.799999999999997</v>
      </c>
      <c r="R20" s="3">
        <f>[16]Dezembro!$C$21</f>
        <v>35.1</v>
      </c>
      <c r="S20" s="3">
        <f>[16]Dezembro!$C$22</f>
        <v>35</v>
      </c>
      <c r="T20" s="3">
        <f>[16]Dezembro!$C$23</f>
        <v>36.5</v>
      </c>
      <c r="U20" s="3">
        <f>[16]Dezembro!$C$24</f>
        <v>36.299999999999997</v>
      </c>
      <c r="V20" s="3">
        <f>[16]Dezembro!$C$25</f>
        <v>36.5</v>
      </c>
      <c r="W20" s="3">
        <f>[16]Dezembro!$C$26</f>
        <v>35.5</v>
      </c>
      <c r="X20" s="3">
        <f>[16]Dezembro!$C$27</f>
        <v>36.299999999999997</v>
      </c>
      <c r="Y20" s="3">
        <f>[16]Dezembro!$C$28</f>
        <v>35.700000000000003</v>
      </c>
      <c r="Z20" s="3">
        <f>[16]Dezembro!$C$29</f>
        <v>35</v>
      </c>
      <c r="AA20" s="3">
        <f>[16]Dezembro!$C$30</f>
        <v>34.700000000000003</v>
      </c>
      <c r="AB20" s="3">
        <f>[16]Dezembro!$C$31</f>
        <v>35.799999999999997</v>
      </c>
      <c r="AC20" s="3">
        <f>[16]Dezembro!$C$32</f>
        <v>35.200000000000003</v>
      </c>
      <c r="AD20" s="3">
        <f>[16]Dezembro!$C$33</f>
        <v>34.799999999999997</v>
      </c>
      <c r="AE20" s="3">
        <f>[16]Dezembro!$C$34</f>
        <v>30.5</v>
      </c>
      <c r="AF20" s="3">
        <f>[16]Dezembro!$C$35</f>
        <v>25.3</v>
      </c>
      <c r="AG20" s="16">
        <f t="shared" si="5"/>
        <v>38</v>
      </c>
      <c r="AH20" s="25">
        <f t="shared" si="6"/>
        <v>34.345161290322579</v>
      </c>
    </row>
    <row r="21" spans="1:34" ht="17.100000000000001" customHeight="1" x14ac:dyDescent="0.2">
      <c r="A21" s="9" t="s">
        <v>13</v>
      </c>
      <c r="B21" s="3">
        <f>[17]Dezembro!$C$5</f>
        <v>32.6</v>
      </c>
      <c r="C21" s="3">
        <f>[17]Dezembro!$C$6</f>
        <v>34.9</v>
      </c>
      <c r="D21" s="3">
        <f>[17]Dezembro!$C$7</f>
        <v>36.299999999999997</v>
      </c>
      <c r="E21" s="3">
        <f>[17]Dezembro!$C$8</f>
        <v>36</v>
      </c>
      <c r="F21" s="3">
        <f>[17]Dezembro!$C$9</f>
        <v>36.1</v>
      </c>
      <c r="G21" s="3">
        <f>[17]Dezembro!$C$10</f>
        <v>34.299999999999997</v>
      </c>
      <c r="H21" s="3">
        <f>[17]Dezembro!$C$11</f>
        <v>33.5</v>
      </c>
      <c r="I21" s="3">
        <f>[17]Dezembro!$C$12</f>
        <v>32.4</v>
      </c>
      <c r="J21" s="3">
        <f>[17]Dezembro!$C$13</f>
        <v>32.200000000000003</v>
      </c>
      <c r="K21" s="3">
        <f>[17]Dezembro!$C$14</f>
        <v>34.700000000000003</v>
      </c>
      <c r="L21" s="3">
        <f>[17]Dezembro!$C$15</f>
        <v>37.1</v>
      </c>
      <c r="M21" s="3">
        <f>[17]Dezembro!$C$16</f>
        <v>35.299999999999997</v>
      </c>
      <c r="N21" s="3">
        <f>[17]Dezembro!$C$17</f>
        <v>35.299999999999997</v>
      </c>
      <c r="O21" s="3">
        <f>[17]Dezembro!$C$18</f>
        <v>33.1</v>
      </c>
      <c r="P21" s="3">
        <f>[17]Dezembro!$C$19</f>
        <v>34.4</v>
      </c>
      <c r="Q21" s="3">
        <f>[17]Dezembro!$C$20</f>
        <v>35.6</v>
      </c>
      <c r="R21" s="3">
        <f>[17]Dezembro!$C$21</f>
        <v>37</v>
      </c>
      <c r="S21" s="3">
        <f>[17]Dezembro!$C$22</f>
        <v>36.9</v>
      </c>
      <c r="T21" s="3">
        <f>[17]Dezembro!$C$23</f>
        <v>37.4</v>
      </c>
      <c r="U21" s="3">
        <f>[17]Dezembro!$C$24</f>
        <v>37.5</v>
      </c>
      <c r="V21" s="3">
        <f>[17]Dezembro!$C$25</f>
        <v>36.9</v>
      </c>
      <c r="W21" s="3">
        <f>[17]Dezembro!$C$26</f>
        <v>37.1</v>
      </c>
      <c r="X21" s="3">
        <f>[17]Dezembro!$C$27</f>
        <v>36.700000000000003</v>
      </c>
      <c r="Y21" s="3">
        <f>[17]Dezembro!$C$28</f>
        <v>35.4</v>
      </c>
      <c r="Z21" s="3">
        <f>[17]Dezembro!$C$29</f>
        <v>33.5</v>
      </c>
      <c r="AA21" s="3">
        <f>[17]Dezembro!$C$30</f>
        <v>36.6</v>
      </c>
      <c r="AB21" s="3">
        <f>[17]Dezembro!$C$31</f>
        <v>37.200000000000003</v>
      </c>
      <c r="AC21" s="3">
        <f>[17]Dezembro!$C$32</f>
        <v>36.799999999999997</v>
      </c>
      <c r="AD21" s="3">
        <f>[17]Dezembro!$C$33</f>
        <v>36.700000000000003</v>
      </c>
      <c r="AE21" s="3">
        <f>[17]Dezembro!$C$34</f>
        <v>29</v>
      </c>
      <c r="AF21" s="3">
        <f>[17]Dezembro!$C$35</f>
        <v>27.1</v>
      </c>
      <c r="AG21" s="16">
        <f t="shared" si="5"/>
        <v>37.5</v>
      </c>
      <c r="AH21" s="25">
        <f t="shared" si="6"/>
        <v>35.019354838709674</v>
      </c>
    </row>
    <row r="22" spans="1:34" ht="17.100000000000001" customHeight="1" x14ac:dyDescent="0.2">
      <c r="A22" s="9" t="s">
        <v>14</v>
      </c>
      <c r="B22" s="3">
        <f>[18]Dezembro!$C$5</f>
        <v>31.7</v>
      </c>
      <c r="C22" s="3">
        <f>[18]Dezembro!$C$6</f>
        <v>28.6</v>
      </c>
      <c r="D22" s="3">
        <f>[18]Dezembro!$C$7</f>
        <v>28</v>
      </c>
      <c r="E22" s="3">
        <f>[18]Dezembro!$C$8</f>
        <v>30.7</v>
      </c>
      <c r="F22" s="3">
        <f>[18]Dezembro!$C$9</f>
        <v>33.5</v>
      </c>
      <c r="G22" s="3">
        <f>[18]Dezembro!$C$10</f>
        <v>32.700000000000003</v>
      </c>
      <c r="H22" s="3">
        <f>[18]Dezembro!$C$11</f>
        <v>28.8</v>
      </c>
      <c r="I22" s="3">
        <f>[18]Dezembro!$C$12</f>
        <v>28.6</v>
      </c>
      <c r="J22" s="3">
        <f>[18]Dezembro!$C$13</f>
        <v>26</v>
      </c>
      <c r="K22" s="3">
        <f>[18]Dezembro!$C$14</f>
        <v>25.2</v>
      </c>
      <c r="L22" s="3">
        <f>[18]Dezembro!$C$15</f>
        <v>22.6</v>
      </c>
      <c r="M22" s="3">
        <f>[18]Dezembro!$C$16</f>
        <v>29.2</v>
      </c>
      <c r="N22" s="3">
        <f>[18]Dezembro!$C$17</f>
        <v>29.5</v>
      </c>
      <c r="O22" s="3">
        <f>[18]Dezembro!$C$18</f>
        <v>28.8</v>
      </c>
      <c r="P22" s="3">
        <f>[18]Dezembro!$C$19</f>
        <v>27</v>
      </c>
      <c r="Q22" s="3">
        <f>[18]Dezembro!$C$20</f>
        <v>28.6</v>
      </c>
      <c r="R22" s="3">
        <f>[18]Dezembro!$C$21</f>
        <v>30.2</v>
      </c>
      <c r="S22" s="3">
        <f>[18]Dezembro!$C$22</f>
        <v>31.2</v>
      </c>
      <c r="T22" s="3">
        <f>[18]Dezembro!$C$23</f>
        <v>31</v>
      </c>
      <c r="U22" s="3">
        <f>[18]Dezembro!$C$24</f>
        <v>30.3</v>
      </c>
      <c r="V22" s="3">
        <f>[18]Dezembro!$C$25</f>
        <v>31.6</v>
      </c>
      <c r="W22" s="3">
        <f>[18]Dezembro!$C$26</f>
        <v>30.3</v>
      </c>
      <c r="X22" s="3">
        <f>[18]Dezembro!$C$27</f>
        <v>31.4</v>
      </c>
      <c r="Y22" s="3">
        <f>[18]Dezembro!$C$28</f>
        <v>33.9</v>
      </c>
      <c r="Z22" s="3">
        <f>[18]Dezembro!$C$29</f>
        <v>31.1</v>
      </c>
      <c r="AA22" s="3">
        <f>[18]Dezembro!$C$30</f>
        <v>30.9</v>
      </c>
      <c r="AB22" s="3">
        <f>[18]Dezembro!$C$31</f>
        <v>31.2</v>
      </c>
      <c r="AC22" s="3">
        <f>[18]Dezembro!$C$32</f>
        <v>33.1</v>
      </c>
      <c r="AD22" s="3">
        <f>[18]Dezembro!$C$33</f>
        <v>28.4</v>
      </c>
      <c r="AE22" s="3">
        <f>[18]Dezembro!$C$34</f>
        <v>27.7</v>
      </c>
      <c r="AF22" s="3">
        <f>[18]Dezembro!$C$35</f>
        <v>25.5</v>
      </c>
      <c r="AG22" s="16">
        <f t="shared" si="5"/>
        <v>33.9</v>
      </c>
      <c r="AH22" s="25">
        <f t="shared" si="6"/>
        <v>29.590322580645164</v>
      </c>
    </row>
    <row r="23" spans="1:34" ht="17.100000000000001" customHeight="1" x14ac:dyDescent="0.2">
      <c r="A23" s="9" t="s">
        <v>15</v>
      </c>
      <c r="B23" s="3">
        <f>[19]Dezembro!$C$5</f>
        <v>28.1</v>
      </c>
      <c r="C23" s="3">
        <f>[19]Dezembro!$C$6</f>
        <v>29.8</v>
      </c>
      <c r="D23" s="3">
        <f>[19]Dezembro!$C$7</f>
        <v>32.299999999999997</v>
      </c>
      <c r="E23" s="3">
        <f>[19]Dezembro!$C$8</f>
        <v>32</v>
      </c>
      <c r="F23" s="3">
        <f>[19]Dezembro!$C$9</f>
        <v>27.2</v>
      </c>
      <c r="G23" s="3">
        <f>[19]Dezembro!$C$10</f>
        <v>28.9</v>
      </c>
      <c r="H23" s="3">
        <f>[19]Dezembro!$C$11</f>
        <v>31.1</v>
      </c>
      <c r="I23" s="3">
        <f>[19]Dezembro!$C$12</f>
        <v>29.4</v>
      </c>
      <c r="J23" s="3">
        <f>[19]Dezembro!$C$13</f>
        <v>30</v>
      </c>
      <c r="K23" s="3">
        <f>[19]Dezembro!$C$14</f>
        <v>31.3</v>
      </c>
      <c r="L23" s="3">
        <f>[19]Dezembro!$C$15</f>
        <v>32.700000000000003</v>
      </c>
      <c r="M23" s="3">
        <f>[19]Dezembro!$C$16</f>
        <v>31.9</v>
      </c>
      <c r="N23" s="3">
        <f>[19]Dezembro!$C$17</f>
        <v>31.9</v>
      </c>
      <c r="O23" s="3">
        <f>[19]Dezembro!$C$18</f>
        <v>27.5</v>
      </c>
      <c r="P23" s="3">
        <f>[19]Dezembro!$C$19</f>
        <v>28.7</v>
      </c>
      <c r="Q23" s="3">
        <f>[19]Dezembro!$C$20</f>
        <v>29.4</v>
      </c>
      <c r="R23" s="3">
        <f>[19]Dezembro!$C$21</f>
        <v>29.4</v>
      </c>
      <c r="S23" s="3">
        <f>[19]Dezembro!$C$22</f>
        <v>31.1</v>
      </c>
      <c r="T23" s="3">
        <f>[19]Dezembro!$C$23</f>
        <v>33</v>
      </c>
      <c r="U23" s="3">
        <f>[19]Dezembro!$C$24</f>
        <v>34.4</v>
      </c>
      <c r="V23" s="3">
        <f>[19]Dezembro!$C$25</f>
        <v>33.299999999999997</v>
      </c>
      <c r="W23" s="3">
        <f>[19]Dezembro!$C$26</f>
        <v>33.6</v>
      </c>
      <c r="X23" s="3">
        <f>[19]Dezembro!$C$27</f>
        <v>35.200000000000003</v>
      </c>
      <c r="Y23" s="3">
        <f>[19]Dezembro!$C$28</f>
        <v>32.1</v>
      </c>
      <c r="Z23" s="3">
        <f>[19]Dezembro!$C$29</f>
        <v>27.9</v>
      </c>
      <c r="AA23" s="3">
        <f>[19]Dezembro!$C$30</f>
        <v>32.299999999999997</v>
      </c>
      <c r="AB23" s="3">
        <f>[19]Dezembro!$C$31</f>
        <v>33.700000000000003</v>
      </c>
      <c r="AC23" s="3">
        <f>[19]Dezembro!$C$32</f>
        <v>35.4</v>
      </c>
      <c r="AD23" s="3">
        <f>[19]Dezembro!$C$33</f>
        <v>33.299999999999997</v>
      </c>
      <c r="AE23" s="3">
        <f>[19]Dezembro!$C$34</f>
        <v>29.8</v>
      </c>
      <c r="AF23" s="3">
        <f>[19]Dezembro!$C$35</f>
        <v>25.4</v>
      </c>
      <c r="AG23" s="16">
        <f t="shared" si="5"/>
        <v>35.4</v>
      </c>
      <c r="AH23" s="25">
        <f t="shared" si="6"/>
        <v>31.035483870967735</v>
      </c>
    </row>
    <row r="24" spans="1:34" ht="17.100000000000001" customHeight="1" x14ac:dyDescent="0.2">
      <c r="A24" s="9" t="s">
        <v>16</v>
      </c>
      <c r="B24" s="3">
        <f>[20]Dezembro!$C$5</f>
        <v>32.700000000000003</v>
      </c>
      <c r="C24" s="3">
        <f>[20]Dezembro!$C$6</f>
        <v>36.1</v>
      </c>
      <c r="D24" s="3">
        <f>[20]Dezembro!$C$7</f>
        <v>39.1</v>
      </c>
      <c r="E24" s="3">
        <f>[20]Dezembro!$C$8</f>
        <v>36.799999999999997</v>
      </c>
      <c r="F24" s="3">
        <f>[20]Dezembro!$C$9</f>
        <v>28.4</v>
      </c>
      <c r="G24" s="3">
        <f>[20]Dezembro!$C$10</f>
        <v>34.299999999999997</v>
      </c>
      <c r="H24" s="3">
        <f>[20]Dezembro!$C$11</f>
        <v>35.200000000000003</v>
      </c>
      <c r="I24" s="3">
        <f>[20]Dezembro!$C$12</f>
        <v>33.1</v>
      </c>
      <c r="J24" s="3">
        <f>[20]Dezembro!$C$13</f>
        <v>35.6</v>
      </c>
      <c r="K24" s="3">
        <f>[20]Dezembro!$C$14</f>
        <v>36.9</v>
      </c>
      <c r="L24" s="3">
        <f>[20]Dezembro!$C$15</f>
        <v>38.700000000000003</v>
      </c>
      <c r="M24" s="3">
        <f>[20]Dezembro!$C$16</f>
        <v>39.4</v>
      </c>
      <c r="N24" s="3">
        <f>[20]Dezembro!$C$17</f>
        <v>34.799999999999997</v>
      </c>
      <c r="O24" s="3">
        <f>[20]Dezembro!$C$18</f>
        <v>33.4</v>
      </c>
      <c r="P24" s="3">
        <f>[20]Dezembro!$C$19</f>
        <v>36.5</v>
      </c>
      <c r="Q24" s="3">
        <f>[20]Dezembro!$C$20</f>
        <v>34</v>
      </c>
      <c r="R24" s="3">
        <f>[20]Dezembro!$C$21</f>
        <v>34.5</v>
      </c>
      <c r="S24" s="3">
        <f>[20]Dezembro!$C$22</f>
        <v>37.200000000000003</v>
      </c>
      <c r="T24" s="3">
        <f>[20]Dezembro!$C$23</f>
        <v>40.6</v>
      </c>
      <c r="U24" s="3">
        <f>[20]Dezembro!$C$24</f>
        <v>39.4</v>
      </c>
      <c r="V24" s="3">
        <f>[20]Dezembro!$C$25</f>
        <v>40.700000000000003</v>
      </c>
      <c r="W24" s="3">
        <f>[20]Dezembro!$C$26</f>
        <v>39.4</v>
      </c>
      <c r="X24" s="3">
        <f>[20]Dezembro!$C$27</f>
        <v>41.4</v>
      </c>
      <c r="Y24" s="3">
        <f>[20]Dezembro!$C$28</f>
        <v>36.299999999999997</v>
      </c>
      <c r="Z24" s="3">
        <f>[20]Dezembro!$C$29</f>
        <v>31.6</v>
      </c>
      <c r="AA24" s="3">
        <f>[20]Dezembro!$C$30</f>
        <v>36.5</v>
      </c>
      <c r="AB24" s="3">
        <f>[20]Dezembro!$C$31</f>
        <v>40.200000000000003</v>
      </c>
      <c r="AC24" s="3">
        <f>[20]Dezembro!$C$32</f>
        <v>39.9</v>
      </c>
      <c r="AD24" s="3">
        <f>[20]Dezembro!$C$33</f>
        <v>37.9</v>
      </c>
      <c r="AE24" s="3">
        <f>[20]Dezembro!$C$34</f>
        <v>32.9</v>
      </c>
      <c r="AF24" s="3">
        <f>[20]Dezembro!$C$35</f>
        <v>29.5</v>
      </c>
      <c r="AG24" s="16">
        <f t="shared" si="5"/>
        <v>41.4</v>
      </c>
      <c r="AH24" s="25">
        <f t="shared" si="6"/>
        <v>36.225806451612911</v>
      </c>
    </row>
    <row r="25" spans="1:34" ht="17.100000000000001" customHeight="1" x14ac:dyDescent="0.2">
      <c r="A25" s="9" t="s">
        <v>17</v>
      </c>
      <c r="B25" s="3">
        <f>[21]Dezembro!$C$5</f>
        <v>33</v>
      </c>
      <c r="C25" s="3">
        <f>[21]Dezembro!$C$6</f>
        <v>32.700000000000003</v>
      </c>
      <c r="D25" s="3">
        <f>[21]Dezembro!$C$7</f>
        <v>34.299999999999997</v>
      </c>
      <c r="E25" s="3">
        <f>[21]Dezembro!$C$8</f>
        <v>34.9</v>
      </c>
      <c r="F25" s="3">
        <f>[21]Dezembro!$C$9</f>
        <v>35.5</v>
      </c>
      <c r="G25" s="3">
        <f>[21]Dezembro!$C$10</f>
        <v>27.7</v>
      </c>
      <c r="H25" s="3">
        <f>[21]Dezembro!$C$11</f>
        <v>32.700000000000003</v>
      </c>
      <c r="I25" s="3">
        <f>[21]Dezembro!$C$12</f>
        <v>33.200000000000003</v>
      </c>
      <c r="J25" s="3">
        <f>[21]Dezembro!$C$13</f>
        <v>31.6</v>
      </c>
      <c r="K25" s="3">
        <f>[21]Dezembro!$C$14</f>
        <v>33.6</v>
      </c>
      <c r="L25" s="3">
        <f>[21]Dezembro!$C$15</f>
        <v>34.4</v>
      </c>
      <c r="M25" s="3">
        <f>[21]Dezembro!$C$16</f>
        <v>35.4</v>
      </c>
      <c r="N25" s="3">
        <f>[21]Dezembro!$C$17</f>
        <v>34.700000000000003</v>
      </c>
      <c r="O25" s="3">
        <f>[21]Dezembro!$C$18</f>
        <v>30.6</v>
      </c>
      <c r="P25" s="3">
        <f>[21]Dezembro!$C$19</f>
        <v>36.5</v>
      </c>
      <c r="Q25" s="3">
        <f>[21]Dezembro!$C$20</f>
        <v>32.700000000000003</v>
      </c>
      <c r="R25" s="3">
        <f>[21]Dezembro!$C$21</f>
        <v>34</v>
      </c>
      <c r="S25" s="3">
        <f>[21]Dezembro!$C$22</f>
        <v>33.700000000000003</v>
      </c>
      <c r="T25" s="3">
        <f>[21]Dezembro!$C$23</f>
        <v>36.299999999999997</v>
      </c>
      <c r="U25" s="3">
        <f>[21]Dezembro!$C$24</f>
        <v>37.299999999999997</v>
      </c>
      <c r="V25" s="3">
        <f>[21]Dezembro!$C$25</f>
        <v>38</v>
      </c>
      <c r="W25" s="3">
        <f>[21]Dezembro!$C$26</f>
        <v>35.799999999999997</v>
      </c>
      <c r="X25" s="3">
        <f>[21]Dezembro!$C$27</f>
        <v>36.9</v>
      </c>
      <c r="Y25" s="3">
        <f>[21]Dezembro!$C$28</f>
        <v>34.200000000000003</v>
      </c>
      <c r="Z25" s="3">
        <f>[21]Dezembro!$C$29</f>
        <v>34.700000000000003</v>
      </c>
      <c r="AA25" s="3">
        <f>[21]Dezembro!$C$30</f>
        <v>31.8</v>
      </c>
      <c r="AB25" s="3">
        <f>[21]Dezembro!$C$31</f>
        <v>34.1</v>
      </c>
      <c r="AC25" s="3">
        <f>[21]Dezembro!$C$32</f>
        <v>34.799999999999997</v>
      </c>
      <c r="AD25" s="3">
        <f>[21]Dezembro!$C$33</f>
        <v>34</v>
      </c>
      <c r="AE25" s="3">
        <f>[21]Dezembro!$C$34</f>
        <v>31.2</v>
      </c>
      <c r="AF25" s="3">
        <f>[21]Dezembro!$C$35</f>
        <v>29.5</v>
      </c>
      <c r="AG25" s="16">
        <f t="shared" si="5"/>
        <v>38</v>
      </c>
      <c r="AH25" s="25">
        <f t="shared" si="6"/>
        <v>33.864516129032253</v>
      </c>
    </row>
    <row r="26" spans="1:34" ht="17.100000000000001" customHeight="1" x14ac:dyDescent="0.2">
      <c r="A26" s="9" t="s">
        <v>18</v>
      </c>
      <c r="B26" s="3">
        <f>[22]Dezembro!$C$5</f>
        <v>29.5</v>
      </c>
      <c r="C26" s="3">
        <f>[22]Dezembro!$C$6</f>
        <v>31.1</v>
      </c>
      <c r="D26" s="3">
        <f>[22]Dezembro!$C$7</f>
        <v>33.1</v>
      </c>
      <c r="E26" s="3">
        <f>[22]Dezembro!$C$8</f>
        <v>33.4</v>
      </c>
      <c r="F26" s="3">
        <f>[22]Dezembro!$C$9</f>
        <v>32.299999999999997</v>
      </c>
      <c r="G26" s="3">
        <f>[22]Dezembro!$C$10</f>
        <v>30</v>
      </c>
      <c r="H26" s="3">
        <f>[22]Dezembro!$C$11</f>
        <v>31</v>
      </c>
      <c r="I26" s="3">
        <f>[22]Dezembro!$C$12</f>
        <v>27.8</v>
      </c>
      <c r="J26" s="3">
        <f>[22]Dezembro!$C$13</f>
        <v>31.6</v>
      </c>
      <c r="K26" s="3">
        <f>[22]Dezembro!$C$14</f>
        <v>33.6</v>
      </c>
      <c r="L26" s="3">
        <f>[22]Dezembro!$C$15</f>
        <v>34.4</v>
      </c>
      <c r="M26" s="3">
        <f>[22]Dezembro!$C$16</f>
        <v>31.8</v>
      </c>
      <c r="N26" s="3">
        <f>[22]Dezembro!$C$17</f>
        <v>30.3</v>
      </c>
      <c r="O26" s="3">
        <f>[22]Dezembro!$C$18</f>
        <v>28.2</v>
      </c>
      <c r="P26" s="3">
        <f>[22]Dezembro!$C$19</f>
        <v>28.4</v>
      </c>
      <c r="Q26" s="3">
        <f>[22]Dezembro!$C$20</f>
        <v>30.2</v>
      </c>
      <c r="R26" s="3">
        <f>[22]Dezembro!$C$21</f>
        <v>31.6</v>
      </c>
      <c r="S26" s="3">
        <f>[22]Dezembro!$C$22</f>
        <v>31.3</v>
      </c>
      <c r="T26" s="3">
        <f>[22]Dezembro!$C$23</f>
        <v>32.9</v>
      </c>
      <c r="U26" s="3">
        <f>[22]Dezembro!$C$24</f>
        <v>32.200000000000003</v>
      </c>
      <c r="V26" s="3">
        <f>[22]Dezembro!$C$25</f>
        <v>30.5</v>
      </c>
      <c r="W26" s="3">
        <f>[22]Dezembro!$C$26</f>
        <v>30.3</v>
      </c>
      <c r="X26" s="3">
        <f>[22]Dezembro!$C$27</f>
        <v>31</v>
      </c>
      <c r="Y26" s="3">
        <f>[22]Dezembro!$C$28</f>
        <v>30.6</v>
      </c>
      <c r="Z26" s="3">
        <f>[22]Dezembro!$C$29</f>
        <v>31.6</v>
      </c>
      <c r="AA26" s="3">
        <f>[22]Dezembro!$C$30</f>
        <v>32.299999999999997</v>
      </c>
      <c r="AB26" s="3">
        <f>[22]Dezembro!$C$31</f>
        <v>30.3</v>
      </c>
      <c r="AC26" s="3">
        <f>[22]Dezembro!$C$32</f>
        <v>31.5</v>
      </c>
      <c r="AD26" s="3">
        <f>[22]Dezembro!$C$33</f>
        <v>31.1</v>
      </c>
      <c r="AE26" s="3">
        <f>[22]Dezembro!$C$34</f>
        <v>26.5</v>
      </c>
      <c r="AF26" s="3">
        <f>[22]Dezembro!$C$35</f>
        <v>25.1</v>
      </c>
      <c r="AG26" s="16">
        <f t="shared" si="5"/>
        <v>34.4</v>
      </c>
      <c r="AH26" s="25">
        <f t="shared" si="6"/>
        <v>30.822580645161288</v>
      </c>
    </row>
    <row r="27" spans="1:34" ht="17.100000000000001" customHeight="1" x14ac:dyDescent="0.2">
      <c r="A27" s="9" t="s">
        <v>19</v>
      </c>
      <c r="B27" s="3">
        <f>[23]Dezembro!$C$5</f>
        <v>28.7</v>
      </c>
      <c r="C27" s="3">
        <f>[23]Dezembro!$C$6</f>
        <v>29.5</v>
      </c>
      <c r="D27" s="3">
        <f>[23]Dezembro!$C$7</f>
        <v>30.7</v>
      </c>
      <c r="E27" s="3">
        <f>[23]Dezembro!$C$8</f>
        <v>31.5</v>
      </c>
      <c r="F27" s="3">
        <f>[23]Dezembro!$C$9</f>
        <v>27.8</v>
      </c>
      <c r="G27" s="3">
        <f>[23]Dezembro!$C$10</f>
        <v>31.3</v>
      </c>
      <c r="H27" s="3">
        <f>[23]Dezembro!$C$11</f>
        <v>30.9</v>
      </c>
      <c r="I27" s="3">
        <f>[23]Dezembro!$C$12</f>
        <v>30.5</v>
      </c>
      <c r="J27" s="3">
        <f>[23]Dezembro!$C$13</f>
        <v>30.2</v>
      </c>
      <c r="K27" s="3">
        <f>[23]Dezembro!$C$14</f>
        <v>31.2</v>
      </c>
      <c r="L27" s="3">
        <f>[23]Dezembro!$C$15</f>
        <v>31.9</v>
      </c>
      <c r="M27" s="3">
        <f>[23]Dezembro!$C$16</f>
        <v>31.7</v>
      </c>
      <c r="N27" s="3">
        <f>[23]Dezembro!$C$17</f>
        <v>30.7</v>
      </c>
      <c r="O27" s="3">
        <f>[23]Dezembro!$C$18</f>
        <v>29.8</v>
      </c>
      <c r="P27" s="3">
        <f>[23]Dezembro!$C$19</f>
        <v>29.3</v>
      </c>
      <c r="Q27" s="3">
        <f>[23]Dezembro!$C$20</f>
        <v>31.1</v>
      </c>
      <c r="R27" s="3">
        <f>[23]Dezembro!$C$21</f>
        <v>30.8</v>
      </c>
      <c r="S27" s="3">
        <f>[23]Dezembro!$C$22</f>
        <v>31.6</v>
      </c>
      <c r="T27" s="3">
        <f>[23]Dezembro!$C$23</f>
        <v>31.7</v>
      </c>
      <c r="U27" s="3">
        <f>[23]Dezembro!$C$24</f>
        <v>32.4</v>
      </c>
      <c r="V27" s="3">
        <f>[23]Dezembro!$C$25</f>
        <v>32.799999999999997</v>
      </c>
      <c r="W27" s="3">
        <f>[23]Dezembro!$C$26</f>
        <v>32.4</v>
      </c>
      <c r="X27" s="3">
        <f>[23]Dezembro!$C$27</f>
        <v>32.5</v>
      </c>
      <c r="Y27" s="3">
        <f>[23]Dezembro!$C$28</f>
        <v>31.4</v>
      </c>
      <c r="Z27" s="3">
        <f>[23]Dezembro!$C$29</f>
        <v>30.5</v>
      </c>
      <c r="AA27" s="3">
        <f>[23]Dezembro!$C$30</f>
        <v>31</v>
      </c>
      <c r="AB27" s="3">
        <f>[23]Dezembro!$C$31</f>
        <v>31.8</v>
      </c>
      <c r="AC27" s="3">
        <f>[23]Dezembro!$C$32</f>
        <v>32.200000000000003</v>
      </c>
      <c r="AD27" s="3">
        <f>[23]Dezembro!$C$33</f>
        <v>31.7</v>
      </c>
      <c r="AE27" s="3">
        <f>[23]Dezembro!$C$34</f>
        <v>30</v>
      </c>
      <c r="AF27" s="3">
        <f>[23]Dezembro!$C$35</f>
        <v>29.6</v>
      </c>
      <c r="AG27" s="16">
        <f t="shared" si="5"/>
        <v>32.799999999999997</v>
      </c>
      <c r="AH27" s="25">
        <f t="shared" si="6"/>
        <v>30.941935483870971</v>
      </c>
    </row>
    <row r="28" spans="1:34" ht="17.100000000000001" customHeight="1" x14ac:dyDescent="0.2">
      <c r="A28" s="9" t="s">
        <v>31</v>
      </c>
      <c r="B28" s="3">
        <f>[24]Dezembro!$C$5</f>
        <v>33.200000000000003</v>
      </c>
      <c r="C28" s="3">
        <f>[24]Dezembro!$C$6</f>
        <v>32.299999999999997</v>
      </c>
      <c r="D28" s="3">
        <f>[24]Dezembro!$C$7</f>
        <v>34.4</v>
      </c>
      <c r="E28" s="3">
        <f>[24]Dezembro!$C$8</f>
        <v>34.299999999999997</v>
      </c>
      <c r="F28" s="3">
        <f>[24]Dezembro!$C$9</f>
        <v>34.5</v>
      </c>
      <c r="G28" s="3">
        <f>[24]Dezembro!$C$10</f>
        <v>28</v>
      </c>
      <c r="H28" s="3">
        <f>[24]Dezembro!$C$11</f>
        <v>32.6</v>
      </c>
      <c r="I28" s="3">
        <f>[24]Dezembro!$C$12</f>
        <v>30.2</v>
      </c>
      <c r="J28" s="3">
        <f>[24]Dezembro!$C$13</f>
        <v>29.5</v>
      </c>
      <c r="K28" s="3">
        <f>[24]Dezembro!$C$14</f>
        <v>32.700000000000003</v>
      </c>
      <c r="L28" s="3">
        <f>[24]Dezembro!$C$15</f>
        <v>33.299999999999997</v>
      </c>
      <c r="M28" s="3">
        <f>[24]Dezembro!$C$16</f>
        <v>33.6</v>
      </c>
      <c r="N28" s="3">
        <f>[24]Dezembro!$C$17</f>
        <v>33</v>
      </c>
      <c r="O28" s="3">
        <f>[24]Dezembro!$C$18</f>
        <v>29.5</v>
      </c>
      <c r="P28" s="3">
        <f>[24]Dezembro!$C$19</f>
        <v>31</v>
      </c>
      <c r="Q28" s="3">
        <f>[24]Dezembro!$C$20</f>
        <v>31.1</v>
      </c>
      <c r="R28" s="3">
        <f>[24]Dezembro!$C$21</f>
        <v>32.4</v>
      </c>
      <c r="S28" s="3">
        <f>[24]Dezembro!$C$22</f>
        <v>32.700000000000003</v>
      </c>
      <c r="T28" s="3">
        <f>[24]Dezembro!$C$23</f>
        <v>34.9</v>
      </c>
      <c r="U28" s="3">
        <f>[24]Dezembro!$C$24</f>
        <v>34.200000000000003</v>
      </c>
      <c r="V28" s="3">
        <f>[24]Dezembro!$C$25</f>
        <v>34.799999999999997</v>
      </c>
      <c r="W28" s="3">
        <f>[24]Dezembro!$C$26</f>
        <v>34.5</v>
      </c>
      <c r="X28" s="3">
        <f>[24]Dezembro!$C$27</f>
        <v>35.4</v>
      </c>
      <c r="Y28" s="3">
        <f>[24]Dezembro!$C$28</f>
        <v>33.299999999999997</v>
      </c>
      <c r="Z28" s="3">
        <f>[24]Dezembro!$C$29</f>
        <v>32</v>
      </c>
      <c r="AA28" s="3">
        <f>[24]Dezembro!$C$30</f>
        <v>31.7</v>
      </c>
      <c r="AB28" s="3">
        <f>[24]Dezembro!$C$31</f>
        <v>34.299999999999997</v>
      </c>
      <c r="AC28" s="3">
        <f>[24]Dezembro!$C$32</f>
        <v>34.200000000000003</v>
      </c>
      <c r="AD28" s="3">
        <f>[24]Dezembro!$C$33</f>
        <v>32.200000000000003</v>
      </c>
      <c r="AE28" s="3">
        <f>[24]Dezembro!$C$34</f>
        <v>30.7</v>
      </c>
      <c r="AF28" s="3">
        <f>[24]Dezembro!$C$35</f>
        <v>27.9</v>
      </c>
      <c r="AG28" s="16">
        <f t="shared" si="5"/>
        <v>35.4</v>
      </c>
      <c r="AH28" s="25">
        <f t="shared" si="6"/>
        <v>32.529032258064518</v>
      </c>
    </row>
    <row r="29" spans="1:34" ht="17.100000000000001" customHeight="1" x14ac:dyDescent="0.2">
      <c r="A29" s="9" t="s">
        <v>20</v>
      </c>
      <c r="B29" s="3">
        <f>[25]Dezembro!$C$5</f>
        <v>33.4</v>
      </c>
      <c r="C29" s="3">
        <f>[25]Dezembro!$C$6</f>
        <v>33.700000000000003</v>
      </c>
      <c r="D29" s="3">
        <f>[25]Dezembro!$C$7</f>
        <v>33.700000000000003</v>
      </c>
      <c r="E29" s="3">
        <f>[25]Dezembro!$C$8</f>
        <v>33.700000000000003</v>
      </c>
      <c r="F29" s="3">
        <f>[25]Dezembro!$C$9</f>
        <v>34.4</v>
      </c>
      <c r="G29" s="3">
        <f>[25]Dezembro!$C$10</f>
        <v>34.299999999999997</v>
      </c>
      <c r="H29" s="3">
        <f>[25]Dezembro!$C$11</f>
        <v>32.6</v>
      </c>
      <c r="I29" s="3">
        <f>[25]Dezembro!$C$12</f>
        <v>32.299999999999997</v>
      </c>
      <c r="J29" s="3">
        <f>[25]Dezembro!$C$13</f>
        <v>32.299999999999997</v>
      </c>
      <c r="K29" s="3">
        <f>[25]Dezembro!$C$14</f>
        <v>31.6</v>
      </c>
      <c r="L29" s="3">
        <f>[25]Dezembro!$C$15</f>
        <v>32.6</v>
      </c>
      <c r="M29" s="3">
        <f>[25]Dezembro!$C$16</f>
        <v>34.299999999999997</v>
      </c>
      <c r="N29" s="3">
        <f>[25]Dezembro!$C$17</f>
        <v>35.299999999999997</v>
      </c>
      <c r="O29" s="3">
        <f>[25]Dezembro!$C$18</f>
        <v>33.1</v>
      </c>
      <c r="P29" s="3">
        <f>[25]Dezembro!$C$19</f>
        <v>32.700000000000003</v>
      </c>
      <c r="Q29" s="3">
        <f>[25]Dezembro!$C$20</f>
        <v>33.6</v>
      </c>
      <c r="R29" s="3">
        <f>[25]Dezembro!$C$21</f>
        <v>34.9</v>
      </c>
      <c r="S29" s="3">
        <f>[25]Dezembro!$C$22</f>
        <v>34.4</v>
      </c>
      <c r="T29" s="3">
        <f>[25]Dezembro!$C$23</f>
        <v>36</v>
      </c>
      <c r="U29" s="3">
        <f>[25]Dezembro!$C$24</f>
        <v>36.5</v>
      </c>
      <c r="V29" s="3">
        <f>[25]Dezembro!$C$25</f>
        <v>36.4</v>
      </c>
      <c r="W29" s="3">
        <f>[25]Dezembro!$C$26</f>
        <v>34.4</v>
      </c>
      <c r="X29" s="3">
        <f>[25]Dezembro!$C$27</f>
        <v>35.6</v>
      </c>
      <c r="Y29" s="3">
        <f>[25]Dezembro!$C$28</f>
        <v>36.1</v>
      </c>
      <c r="Z29" s="3">
        <f>[25]Dezembro!$C$29</f>
        <v>37</v>
      </c>
      <c r="AA29" s="3">
        <f>[25]Dezembro!$C$30</f>
        <v>33.799999999999997</v>
      </c>
      <c r="AB29" s="3">
        <f>[25]Dezembro!$C$31</f>
        <v>35.4</v>
      </c>
      <c r="AC29" s="3">
        <f>[25]Dezembro!$C$32</f>
        <v>36.4</v>
      </c>
      <c r="AD29" s="3">
        <f>[25]Dezembro!$C$33</f>
        <v>36.4</v>
      </c>
      <c r="AE29" s="3">
        <f>[25]Dezembro!$C$34</f>
        <v>32.299999999999997</v>
      </c>
      <c r="AF29" s="3">
        <f>[25]Dezembro!$C$35</f>
        <v>30.8</v>
      </c>
      <c r="AG29" s="16">
        <f>MAX(B29:AF29)</f>
        <v>37</v>
      </c>
      <c r="AH29" s="25">
        <f>AVERAGE(B29:AF29)</f>
        <v>34.193548387096769</v>
      </c>
    </row>
    <row r="30" spans="1:34" s="5" customFormat="1" ht="17.100000000000001" customHeight="1" x14ac:dyDescent="0.2">
      <c r="A30" s="13" t="s">
        <v>34</v>
      </c>
      <c r="B30" s="21">
        <f>MAX(B5:B29)</f>
        <v>36.4</v>
      </c>
      <c r="C30" s="21">
        <f t="shared" ref="C30:AH30" si="7">MAX(C5:C29)</f>
        <v>36.1</v>
      </c>
      <c r="D30" s="21">
        <f t="shared" si="7"/>
        <v>39.1</v>
      </c>
      <c r="E30" s="21">
        <f t="shared" si="7"/>
        <v>37.9</v>
      </c>
      <c r="F30" s="21">
        <f t="shared" si="7"/>
        <v>37.200000000000003</v>
      </c>
      <c r="G30" s="21">
        <f t="shared" si="7"/>
        <v>34.299999999999997</v>
      </c>
      <c r="H30" s="21">
        <f t="shared" si="7"/>
        <v>35.200000000000003</v>
      </c>
      <c r="I30" s="21">
        <f t="shared" si="7"/>
        <v>33.799999999999997</v>
      </c>
      <c r="J30" s="21">
        <f t="shared" si="7"/>
        <v>35.6</v>
      </c>
      <c r="K30" s="21">
        <f t="shared" si="7"/>
        <v>36.9</v>
      </c>
      <c r="L30" s="21">
        <f t="shared" si="7"/>
        <v>38.700000000000003</v>
      </c>
      <c r="M30" s="21">
        <f t="shared" si="7"/>
        <v>39.4</v>
      </c>
      <c r="N30" s="21">
        <f t="shared" si="7"/>
        <v>35.799999999999997</v>
      </c>
      <c r="O30" s="21">
        <f t="shared" si="7"/>
        <v>33.6</v>
      </c>
      <c r="P30" s="21">
        <f t="shared" si="7"/>
        <v>36.5</v>
      </c>
      <c r="Q30" s="21">
        <f t="shared" si="7"/>
        <v>35.799999999999997</v>
      </c>
      <c r="R30" s="21">
        <f t="shared" si="7"/>
        <v>37.299999999999997</v>
      </c>
      <c r="S30" s="21">
        <f t="shared" si="7"/>
        <v>37.200000000000003</v>
      </c>
      <c r="T30" s="21">
        <f t="shared" si="7"/>
        <v>40.6</v>
      </c>
      <c r="U30" s="21">
        <f t="shared" si="7"/>
        <v>39.4</v>
      </c>
      <c r="V30" s="21">
        <f t="shared" si="7"/>
        <v>40.700000000000003</v>
      </c>
      <c r="W30" s="21">
        <f t="shared" si="7"/>
        <v>39.4</v>
      </c>
      <c r="X30" s="21">
        <f t="shared" si="7"/>
        <v>41.4</v>
      </c>
      <c r="Y30" s="21">
        <f t="shared" si="7"/>
        <v>36.700000000000003</v>
      </c>
      <c r="Z30" s="21">
        <f t="shared" si="7"/>
        <v>37</v>
      </c>
      <c r="AA30" s="21">
        <f t="shared" si="7"/>
        <v>36.6</v>
      </c>
      <c r="AB30" s="21">
        <f t="shared" si="7"/>
        <v>40.200000000000003</v>
      </c>
      <c r="AC30" s="21">
        <f t="shared" si="7"/>
        <v>39.9</v>
      </c>
      <c r="AD30" s="21">
        <f t="shared" si="7"/>
        <v>37.9</v>
      </c>
      <c r="AE30" s="21">
        <f t="shared" si="7"/>
        <v>34.700000000000003</v>
      </c>
      <c r="AF30" s="54">
        <f t="shared" si="7"/>
        <v>32.1</v>
      </c>
      <c r="AG30" s="21">
        <f t="shared" si="7"/>
        <v>41.4</v>
      </c>
      <c r="AH30" s="21">
        <f t="shared" si="7"/>
        <v>36.225806451612911</v>
      </c>
    </row>
    <row r="31" spans="1:34" x14ac:dyDescent="0.2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25"/>
      <c r="AH31" s="33"/>
    </row>
  </sheetData>
  <mergeCells count="34">
    <mergeCell ref="A1:AH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AF3:AF4"/>
    <mergeCell ref="F3:F4"/>
    <mergeCell ref="S3:S4"/>
    <mergeCell ref="J3:J4"/>
    <mergeCell ref="E3:E4"/>
    <mergeCell ref="K3:K4"/>
    <mergeCell ref="U3:U4"/>
    <mergeCell ref="L3:L4"/>
    <mergeCell ref="M3:M4"/>
    <mergeCell ref="G3:G4"/>
    <mergeCell ref="T3:T4"/>
    <mergeCell ref="N3:N4"/>
    <mergeCell ref="H3:H4"/>
    <mergeCell ref="I3:I4"/>
    <mergeCell ref="O3:O4"/>
    <mergeCell ref="AE3:AE4"/>
    <mergeCell ref="V3:V4"/>
    <mergeCell ref="A2:A4"/>
    <mergeCell ref="C3:C4"/>
    <mergeCell ref="D3:D4"/>
    <mergeCell ref="B3:B4"/>
    <mergeCell ref="B2:AH2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0"/>
  <sheetViews>
    <sheetView workbookViewId="0">
      <selection activeCell="AG30" sqref="AG30"/>
    </sheetView>
  </sheetViews>
  <sheetFormatPr defaultRowHeight="12.75" x14ac:dyDescent="0.2"/>
  <cols>
    <col min="1" max="1" width="19.140625" style="2" customWidth="1"/>
    <col min="2" max="30" width="5.42578125" style="2" bestFit="1" customWidth="1"/>
    <col min="31" max="32" width="5.5703125" style="2" customWidth="1"/>
    <col min="33" max="33" width="7" style="18" bestFit="1" customWidth="1"/>
    <col min="34" max="34" width="7.28515625" style="1" bestFit="1" customWidth="1"/>
  </cols>
  <sheetData>
    <row r="1" spans="1:34" ht="20.100000000000001" customHeight="1" thickBot="1" x14ac:dyDescent="0.25">
      <c r="A1" s="64" t="s">
        <v>24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</row>
    <row r="2" spans="1:34" s="4" customFormat="1" ht="20.100000000000001" customHeight="1" x14ac:dyDescent="0.2">
      <c r="A2" s="61" t="s">
        <v>21</v>
      </c>
      <c r="B2" s="58" t="s">
        <v>49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</row>
    <row r="3" spans="1:34" s="5" customFormat="1" ht="20.100000000000001" customHeight="1" x14ac:dyDescent="0.2">
      <c r="A3" s="62"/>
      <c r="B3" s="56">
        <v>1</v>
      </c>
      <c r="C3" s="56">
        <f>SUM(B3+1)</f>
        <v>2</v>
      </c>
      <c r="D3" s="56">
        <f t="shared" ref="D3:AD3" si="0">SUM(C3+1)</f>
        <v>3</v>
      </c>
      <c r="E3" s="56">
        <f t="shared" si="0"/>
        <v>4</v>
      </c>
      <c r="F3" s="56">
        <f t="shared" si="0"/>
        <v>5</v>
      </c>
      <c r="G3" s="56">
        <f t="shared" si="0"/>
        <v>6</v>
      </c>
      <c r="H3" s="56">
        <f t="shared" si="0"/>
        <v>7</v>
      </c>
      <c r="I3" s="56">
        <f t="shared" si="0"/>
        <v>8</v>
      </c>
      <c r="J3" s="56">
        <f t="shared" si="0"/>
        <v>9</v>
      </c>
      <c r="K3" s="56">
        <f t="shared" si="0"/>
        <v>10</v>
      </c>
      <c r="L3" s="56">
        <f t="shared" si="0"/>
        <v>11</v>
      </c>
      <c r="M3" s="56">
        <f t="shared" si="0"/>
        <v>12</v>
      </c>
      <c r="N3" s="56">
        <f t="shared" si="0"/>
        <v>13</v>
      </c>
      <c r="O3" s="56">
        <f t="shared" si="0"/>
        <v>14</v>
      </c>
      <c r="P3" s="56">
        <f t="shared" si="0"/>
        <v>15</v>
      </c>
      <c r="Q3" s="56">
        <f t="shared" si="0"/>
        <v>16</v>
      </c>
      <c r="R3" s="56">
        <f t="shared" si="0"/>
        <v>17</v>
      </c>
      <c r="S3" s="56">
        <f t="shared" si="0"/>
        <v>18</v>
      </c>
      <c r="T3" s="56">
        <f t="shared" si="0"/>
        <v>19</v>
      </c>
      <c r="U3" s="56">
        <f t="shared" si="0"/>
        <v>20</v>
      </c>
      <c r="V3" s="56">
        <f t="shared" si="0"/>
        <v>21</v>
      </c>
      <c r="W3" s="56">
        <f t="shared" si="0"/>
        <v>22</v>
      </c>
      <c r="X3" s="56">
        <f t="shared" si="0"/>
        <v>23</v>
      </c>
      <c r="Y3" s="56">
        <f t="shared" si="0"/>
        <v>24</v>
      </c>
      <c r="Z3" s="56">
        <f t="shared" si="0"/>
        <v>25</v>
      </c>
      <c r="AA3" s="56">
        <f t="shared" si="0"/>
        <v>26</v>
      </c>
      <c r="AB3" s="56">
        <f t="shared" si="0"/>
        <v>27</v>
      </c>
      <c r="AC3" s="56">
        <f t="shared" si="0"/>
        <v>28</v>
      </c>
      <c r="AD3" s="56">
        <f t="shared" si="0"/>
        <v>29</v>
      </c>
      <c r="AE3" s="56">
        <v>30</v>
      </c>
      <c r="AF3" s="56">
        <v>31</v>
      </c>
      <c r="AG3" s="30" t="s">
        <v>43</v>
      </c>
      <c r="AH3" s="32" t="s">
        <v>41</v>
      </c>
    </row>
    <row r="4" spans="1:34" s="5" customFormat="1" ht="20.100000000000001" customHeight="1" thickBot="1" x14ac:dyDescent="0.25">
      <c r="A4" s="63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29" t="s">
        <v>40</v>
      </c>
      <c r="AH4" s="29" t="s">
        <v>40</v>
      </c>
    </row>
    <row r="5" spans="1:34" s="5" customFormat="1" ht="20.100000000000001" customHeight="1" thickTop="1" x14ac:dyDescent="0.2">
      <c r="A5" s="8" t="s">
        <v>48</v>
      </c>
      <c r="B5" s="43">
        <f>[1]Dezembro!$D$5</f>
        <v>21.4</v>
      </c>
      <c r="C5" s="43">
        <f>[1]Dezembro!$D$6</f>
        <v>20.3</v>
      </c>
      <c r="D5" s="43">
        <f>[1]Dezembro!$D$7</f>
        <v>15.9</v>
      </c>
      <c r="E5" s="43">
        <f>[1]Dezembro!$D$8</f>
        <v>18.2</v>
      </c>
      <c r="F5" s="43">
        <f>[1]Dezembro!$D$9</f>
        <v>19.5</v>
      </c>
      <c r="G5" s="43">
        <f>[1]Dezembro!$D$10</f>
        <v>20.5</v>
      </c>
      <c r="H5" s="43">
        <f>[1]Dezembro!$D$11</f>
        <v>21.3</v>
      </c>
      <c r="I5" s="43">
        <f>[1]Dezembro!$D$12</f>
        <v>23.1</v>
      </c>
      <c r="J5" s="43">
        <f>[1]Dezembro!$D$13</f>
        <v>21.9</v>
      </c>
      <c r="K5" s="43">
        <f>[1]Dezembro!$D$14</f>
        <v>22.2</v>
      </c>
      <c r="L5" s="43">
        <f>[1]Dezembro!$D$15</f>
        <v>20.7</v>
      </c>
      <c r="M5" s="43">
        <f>[1]Dezembro!$D$16</f>
        <v>20</v>
      </c>
      <c r="N5" s="43">
        <f>[1]Dezembro!$D$17</f>
        <v>17.8</v>
      </c>
      <c r="O5" s="43">
        <f>[1]Dezembro!$D$18</f>
        <v>23</v>
      </c>
      <c r="P5" s="43">
        <f>[1]Dezembro!$D$19</f>
        <v>19.100000000000001</v>
      </c>
      <c r="Q5" s="43">
        <f>[1]Dezembro!$D$20</f>
        <v>16.899999999999999</v>
      </c>
      <c r="R5" s="43">
        <f>[1]Dezembro!$D$21</f>
        <v>18.8</v>
      </c>
      <c r="S5" s="43">
        <f>[1]Dezembro!$D$22</f>
        <v>18.600000000000001</v>
      </c>
      <c r="T5" s="43">
        <f>[1]Dezembro!$D$23</f>
        <v>18</v>
      </c>
      <c r="U5" s="43">
        <f>[1]Dezembro!$D$24</f>
        <v>21.3</v>
      </c>
      <c r="V5" s="43">
        <f>[1]Dezembro!$D$25</f>
        <v>20.6</v>
      </c>
      <c r="W5" s="43">
        <f>[1]Dezembro!$D$26</f>
        <v>21.4</v>
      </c>
      <c r="X5" s="43">
        <f>[1]Dezembro!$D$27</f>
        <v>20.9</v>
      </c>
      <c r="Y5" s="43">
        <f>[1]Dezembro!$D$28</f>
        <v>22.1</v>
      </c>
      <c r="Z5" s="43">
        <f>[1]Dezembro!$D$29</f>
        <v>22.5</v>
      </c>
      <c r="AA5" s="43">
        <f>[1]Dezembro!$D$30</f>
        <v>22.5</v>
      </c>
      <c r="AB5" s="43">
        <f>[1]Dezembro!$D$31</f>
        <v>22</v>
      </c>
      <c r="AC5" s="43">
        <f>[1]Dezembro!$D$32</f>
        <v>22.9</v>
      </c>
      <c r="AD5" s="43">
        <f>[1]Dezembro!$D$33</f>
        <v>22.5</v>
      </c>
      <c r="AE5" s="43">
        <f>[1]Dezembro!$D$34</f>
        <v>23</v>
      </c>
      <c r="AF5" s="43">
        <f>[1]Dezembro!$D$35</f>
        <v>22.5</v>
      </c>
      <c r="AG5" s="44">
        <f>MIN(B5:AF5)</f>
        <v>15.9</v>
      </c>
      <c r="AH5" s="45">
        <f>AVERAGE(B5:AF5)</f>
        <v>20.690322580645162</v>
      </c>
    </row>
    <row r="6" spans="1:34" ht="17.100000000000001" customHeight="1" x14ac:dyDescent="0.2">
      <c r="A6" s="9" t="s">
        <v>0</v>
      </c>
      <c r="B6" s="3">
        <f>[2]Dezembro!$D$5</f>
        <v>17.8</v>
      </c>
      <c r="C6" s="3">
        <f>[2]Dezembro!$D$6</f>
        <v>12.4</v>
      </c>
      <c r="D6" s="3">
        <f>[2]Dezembro!$D$7</f>
        <v>11.5</v>
      </c>
      <c r="E6" s="3">
        <f>[2]Dezembro!$D$8</f>
        <v>16.8</v>
      </c>
      <c r="F6" s="3">
        <f>[2]Dezembro!$D$9</f>
        <v>19.899999999999999</v>
      </c>
      <c r="G6" s="3">
        <f>[2]Dezembro!$D$10</f>
        <v>19.399999999999999</v>
      </c>
      <c r="H6" s="3">
        <f>[2]Dezembro!$D$11</f>
        <v>19</v>
      </c>
      <c r="I6" s="3">
        <f>[2]Dezembro!$D$12</f>
        <v>20.2</v>
      </c>
      <c r="J6" s="3">
        <f>[2]Dezembro!$D$13</f>
        <v>19.2</v>
      </c>
      <c r="K6" s="3">
        <f>[2]Dezembro!$D$14</f>
        <v>19</v>
      </c>
      <c r="L6" s="3">
        <f>[2]Dezembro!$D$15</f>
        <v>18.399999999999999</v>
      </c>
      <c r="M6" s="3">
        <f>[2]Dezembro!$D$16</f>
        <v>20.9</v>
      </c>
      <c r="N6" s="3">
        <f>[2]Dezembro!$D$17</f>
        <v>19.600000000000001</v>
      </c>
      <c r="O6" s="3">
        <f>[2]Dezembro!$D$18</f>
        <v>18</v>
      </c>
      <c r="P6" s="3">
        <f>[2]Dezembro!$D$19</f>
        <v>12.9</v>
      </c>
      <c r="Q6" s="3">
        <f>[2]Dezembro!$D$20</f>
        <v>13.6</v>
      </c>
      <c r="R6" s="3">
        <f>[2]Dezembro!$D$21</f>
        <v>14.9</v>
      </c>
      <c r="S6" s="3">
        <f>[2]Dezembro!$D$22</f>
        <v>15.8</v>
      </c>
      <c r="T6" s="3">
        <f>[2]Dezembro!$D$23</f>
        <v>15.8</v>
      </c>
      <c r="U6" s="3">
        <f>[2]Dezembro!$D$24</f>
        <v>14.8</v>
      </c>
      <c r="V6" s="3">
        <f>[2]Dezembro!$D$25</f>
        <v>18.8</v>
      </c>
      <c r="W6" s="3">
        <f>[2]Dezembro!$D$26</f>
        <v>19.8</v>
      </c>
      <c r="X6" s="3">
        <f>[2]Dezembro!$D$27</f>
        <v>19.899999999999999</v>
      </c>
      <c r="Y6" s="3">
        <f>[2]Dezembro!$D$28</f>
        <v>21</v>
      </c>
      <c r="Z6" s="3">
        <f>[2]Dezembro!$D$29</f>
        <v>21.4</v>
      </c>
      <c r="AA6" s="3">
        <f>[2]Dezembro!$D$30</f>
        <v>21.1</v>
      </c>
      <c r="AB6" s="3">
        <f>[2]Dezembro!$D$31</f>
        <v>20.6</v>
      </c>
      <c r="AC6" s="3">
        <f>[2]Dezembro!$D$32</f>
        <v>20.5</v>
      </c>
      <c r="AD6" s="3">
        <f>[2]Dezembro!$D$33</f>
        <v>20.100000000000001</v>
      </c>
      <c r="AE6" s="3">
        <f>[2]Dezembro!$D$34</f>
        <v>20.2</v>
      </c>
      <c r="AF6" s="3">
        <f>[2]Dezembro!$D$35</f>
        <v>20.7</v>
      </c>
      <c r="AG6" s="16">
        <f t="shared" ref="AG6:AG14" si="1">MIN(B6:AF6)</f>
        <v>11.5</v>
      </c>
      <c r="AH6" s="25">
        <f>AVERAGE(B6:AF6)</f>
        <v>18.193548387096779</v>
      </c>
    </row>
    <row r="7" spans="1:34" ht="17.100000000000001" customHeight="1" x14ac:dyDescent="0.2">
      <c r="A7" s="9" t="s">
        <v>1</v>
      </c>
      <c r="B7" s="3">
        <f>[3]Dezembro!$D$5</f>
        <v>21.9</v>
      </c>
      <c r="C7" s="3">
        <f>[3]Dezembro!$D$6</f>
        <v>20.8</v>
      </c>
      <c r="D7" s="3">
        <f>[3]Dezembro!$D$7</f>
        <v>21.1</v>
      </c>
      <c r="E7" s="3">
        <f>[3]Dezembro!$D$8</f>
        <v>22.2</v>
      </c>
      <c r="F7" s="3">
        <f>[3]Dezembro!$D$9</f>
        <v>22</v>
      </c>
      <c r="G7" s="3">
        <f>[3]Dezembro!$D$10</f>
        <v>21.4</v>
      </c>
      <c r="H7" s="3">
        <f>[3]Dezembro!$D$11</f>
        <v>21.1</v>
      </c>
      <c r="I7" s="3">
        <f>[3]Dezembro!$D$12</f>
        <v>23</v>
      </c>
      <c r="J7" s="3">
        <f>[3]Dezembro!$D$13</f>
        <v>22.7</v>
      </c>
      <c r="K7" s="3">
        <f>[3]Dezembro!$D$14</f>
        <v>23.9</v>
      </c>
      <c r="L7" s="3">
        <f>[3]Dezembro!$D$15</f>
        <v>23.1</v>
      </c>
      <c r="M7" s="3">
        <f>[3]Dezembro!$D$16</f>
        <v>24.1</v>
      </c>
      <c r="N7" s="3">
        <f>[3]Dezembro!$D$17</f>
        <v>22.9</v>
      </c>
      <c r="O7" s="3">
        <f>[3]Dezembro!$D$18</f>
        <v>21.7</v>
      </c>
      <c r="P7" s="3">
        <f>[3]Dezembro!$D$19</f>
        <v>15.1</v>
      </c>
      <c r="Q7" s="3">
        <f>[3]Dezembro!$D$20</f>
        <v>17.3</v>
      </c>
      <c r="R7" s="3">
        <f>[3]Dezembro!$D$21</f>
        <v>17.7</v>
      </c>
      <c r="S7" s="3">
        <f>[3]Dezembro!$D$22</f>
        <v>20.6</v>
      </c>
      <c r="T7" s="3">
        <f>[3]Dezembro!$D$23</f>
        <v>19.7</v>
      </c>
      <c r="U7" s="3">
        <f>[3]Dezembro!$D$24</f>
        <v>23.2</v>
      </c>
      <c r="V7" s="3">
        <f>[3]Dezembro!$D$25</f>
        <v>22</v>
      </c>
      <c r="W7" s="3">
        <f>[3]Dezembro!$D$26</f>
        <v>20.8</v>
      </c>
      <c r="X7" s="3">
        <f>[3]Dezembro!$D$27</f>
        <v>22.2</v>
      </c>
      <c r="Y7" s="3">
        <f>[3]Dezembro!$D$28</f>
        <v>24.2</v>
      </c>
      <c r="Z7" s="3">
        <f>[3]Dezembro!$D$29</f>
        <v>22.9</v>
      </c>
      <c r="AA7" s="3">
        <f>[3]Dezembro!$D$30</f>
        <v>23.4</v>
      </c>
      <c r="AB7" s="3">
        <f>[3]Dezembro!$D$31</f>
        <v>24.7</v>
      </c>
      <c r="AC7" s="3">
        <f>[3]Dezembro!$D$32</f>
        <v>24.5</v>
      </c>
      <c r="AD7" s="3">
        <f>[3]Dezembro!$D$33</f>
        <v>23.9</v>
      </c>
      <c r="AE7" s="3">
        <f>[3]Dezembro!$D$34</f>
        <v>23.4</v>
      </c>
      <c r="AF7" s="3">
        <f>[3]Dezembro!$D$35</f>
        <v>23</v>
      </c>
      <c r="AG7" s="16">
        <f t="shared" si="1"/>
        <v>15.1</v>
      </c>
      <c r="AH7" s="25">
        <f t="shared" ref="AH7:AH13" si="2">AVERAGE(B7:AF7)</f>
        <v>21.951612903225808</v>
      </c>
    </row>
    <row r="8" spans="1:34" ht="17.100000000000001" customHeight="1" x14ac:dyDescent="0.2">
      <c r="A8" s="9" t="s">
        <v>50</v>
      </c>
      <c r="B8" s="3">
        <f>[4]Dezembro!$D$5</f>
        <v>20</v>
      </c>
      <c r="C8" s="3">
        <f>[4]Dezembro!$D$6</f>
        <v>13.4</v>
      </c>
      <c r="D8" s="3">
        <f>[4]Dezembro!$D$7</f>
        <v>13.6</v>
      </c>
      <c r="E8" s="3">
        <f>[4]Dezembro!$D$8</f>
        <v>18.3</v>
      </c>
      <c r="F8" s="3">
        <f>[4]Dezembro!$D$9</f>
        <v>19</v>
      </c>
      <c r="G8" s="3">
        <f>[4]Dezembro!$D$10</f>
        <v>20</v>
      </c>
      <c r="H8" s="3">
        <f>[4]Dezembro!$D$11</f>
        <v>20.100000000000001</v>
      </c>
      <c r="I8" s="3">
        <f>[4]Dezembro!$D$12</f>
        <v>21.8</v>
      </c>
      <c r="J8" s="3">
        <f>[4]Dezembro!$D$13</f>
        <v>21</v>
      </c>
      <c r="K8" s="3">
        <f>[4]Dezembro!$D$14</f>
        <v>20.6</v>
      </c>
      <c r="L8" s="3">
        <f>[4]Dezembro!$D$15</f>
        <v>18.2</v>
      </c>
      <c r="M8" s="3">
        <f>[4]Dezembro!$D$16</f>
        <v>20.9</v>
      </c>
      <c r="N8" s="3">
        <f>[4]Dezembro!$D$17</f>
        <v>20.9</v>
      </c>
      <c r="O8" s="3">
        <f>[4]Dezembro!$D$18</f>
        <v>19.899999999999999</v>
      </c>
      <c r="P8" s="3">
        <f>[4]Dezembro!$D$19</f>
        <v>12.2</v>
      </c>
      <c r="Q8" s="3">
        <f>[4]Dezembro!$D$20</f>
        <v>13.3</v>
      </c>
      <c r="R8" s="3">
        <f>[4]Dezembro!$D$21</f>
        <v>14.8</v>
      </c>
      <c r="S8" s="3">
        <f>[4]Dezembro!$D$22</f>
        <v>17.5</v>
      </c>
      <c r="T8" s="3">
        <f>[4]Dezembro!$D$23</f>
        <v>17.5</v>
      </c>
      <c r="U8" s="3">
        <f>[4]Dezembro!$D$24</f>
        <v>18</v>
      </c>
      <c r="V8" s="3">
        <f>[4]Dezembro!$D$25</f>
        <v>20.399999999999999</v>
      </c>
      <c r="W8" s="3">
        <f>[4]Dezembro!$D$26</f>
        <v>21</v>
      </c>
      <c r="X8" s="3">
        <f>[4]Dezembro!$D$27</f>
        <v>22.6</v>
      </c>
      <c r="Y8" s="3">
        <f>[4]Dezembro!$D$28</f>
        <v>22.8</v>
      </c>
      <c r="Z8" s="3">
        <f>[4]Dezembro!$D$29</f>
        <v>20.100000000000001</v>
      </c>
      <c r="AA8" s="3">
        <f>[4]Dezembro!$D$30</f>
        <v>20.8</v>
      </c>
      <c r="AB8" s="3">
        <f>[4]Dezembro!$D$31</f>
        <v>21.2</v>
      </c>
      <c r="AC8" s="3">
        <f>[4]Dezembro!$D$32</f>
        <v>22.1</v>
      </c>
      <c r="AD8" s="3">
        <f>[4]Dezembro!$D$33</f>
        <v>22.5</v>
      </c>
      <c r="AE8" s="3">
        <f>[4]Dezembro!$D$34</f>
        <v>22.1</v>
      </c>
      <c r="AF8" s="3">
        <f>[4]Dezembro!$D$35</f>
        <v>23.2</v>
      </c>
      <c r="AG8" s="16">
        <f t="shared" ref="AG8" si="3">MIN(B8:AF8)</f>
        <v>12.2</v>
      </c>
      <c r="AH8" s="25">
        <f t="shared" ref="AH8" si="4">AVERAGE(B8:AF8)</f>
        <v>19.348387096774196</v>
      </c>
    </row>
    <row r="9" spans="1:34" ht="17.100000000000001" customHeight="1" x14ac:dyDescent="0.2">
      <c r="A9" s="9" t="s">
        <v>2</v>
      </c>
      <c r="B9" s="3">
        <f>[5]Dezembro!$D$5</f>
        <v>20.399999999999999</v>
      </c>
      <c r="C9" s="3">
        <f>[5]Dezembro!$D$6</f>
        <v>18.399999999999999</v>
      </c>
      <c r="D9" s="3">
        <f>[5]Dezembro!$D$7</f>
        <v>20.9</v>
      </c>
      <c r="E9" s="3">
        <f>[5]Dezembro!$D$8</f>
        <v>23.3</v>
      </c>
      <c r="F9" s="3">
        <f>[5]Dezembro!$D$9</f>
        <v>19.899999999999999</v>
      </c>
      <c r="G9" s="3">
        <f>[5]Dezembro!$D$10</f>
        <v>18.899999999999999</v>
      </c>
      <c r="H9" s="3">
        <f>[5]Dezembro!$D$11</f>
        <v>19.100000000000001</v>
      </c>
      <c r="I9" s="3">
        <f>[5]Dezembro!$D$12</f>
        <v>21.9</v>
      </c>
      <c r="J9" s="3">
        <f>[5]Dezembro!$D$13</f>
        <v>21.1</v>
      </c>
      <c r="K9" s="3">
        <f>[5]Dezembro!$D$14</f>
        <v>22.5</v>
      </c>
      <c r="L9" s="3">
        <f>[5]Dezembro!$D$15</f>
        <v>20.7</v>
      </c>
      <c r="M9" s="3">
        <f>[5]Dezembro!$D$16</f>
        <v>23.9</v>
      </c>
      <c r="N9" s="3">
        <f>[5]Dezembro!$D$17</f>
        <v>20.9</v>
      </c>
      <c r="O9" s="3">
        <f>[5]Dezembro!$D$18</f>
        <v>20.3</v>
      </c>
      <c r="P9" s="3">
        <f>[5]Dezembro!$D$19</f>
        <v>16.3</v>
      </c>
      <c r="Q9" s="3">
        <f>[5]Dezembro!$D$20</f>
        <v>17.7</v>
      </c>
      <c r="R9" s="3">
        <f>[5]Dezembro!$D$21</f>
        <v>17.2</v>
      </c>
      <c r="S9" s="3">
        <f>[5]Dezembro!$D$22</f>
        <v>21</v>
      </c>
      <c r="T9" s="3">
        <f>[5]Dezembro!$D$23</f>
        <v>20.9</v>
      </c>
      <c r="U9" s="3">
        <f>[5]Dezembro!$D$24</f>
        <v>22.4</v>
      </c>
      <c r="V9" s="3">
        <f>[5]Dezembro!$D$25</f>
        <v>22.6</v>
      </c>
      <c r="W9" s="3">
        <f>[5]Dezembro!$D$26</f>
        <v>19.899999999999999</v>
      </c>
      <c r="X9" s="3">
        <f>[5]Dezembro!$D$27</f>
        <v>20.5</v>
      </c>
      <c r="Y9" s="3">
        <f>[5]Dezembro!$D$28</f>
        <v>22</v>
      </c>
      <c r="Z9" s="3">
        <f>[5]Dezembro!$D$29</f>
        <v>21.6</v>
      </c>
      <c r="AA9" s="3">
        <f>[5]Dezembro!$D$30</f>
        <v>21.6</v>
      </c>
      <c r="AB9" s="3">
        <f>[5]Dezembro!$D$31</f>
        <v>23.8</v>
      </c>
      <c r="AC9" s="3">
        <f>[5]Dezembro!$D$32</f>
        <v>22.4</v>
      </c>
      <c r="AD9" s="3">
        <f>[5]Dezembro!$D$33</f>
        <v>21.3</v>
      </c>
      <c r="AE9" s="3">
        <f>[5]Dezembro!$D$34</f>
        <v>20.399999999999999</v>
      </c>
      <c r="AF9" s="3">
        <f>[5]Dezembro!$D$35</f>
        <v>20.9</v>
      </c>
      <c r="AG9" s="16">
        <f t="shared" si="1"/>
        <v>16.3</v>
      </c>
      <c r="AH9" s="25">
        <f t="shared" si="2"/>
        <v>20.79677419354838</v>
      </c>
    </row>
    <row r="10" spans="1:34" ht="17.100000000000001" customHeight="1" x14ac:dyDescent="0.2">
      <c r="A10" s="9" t="s">
        <v>3</v>
      </c>
      <c r="B10" s="3">
        <f>[6]Dezembro!$D$5</f>
        <v>20.9</v>
      </c>
      <c r="C10" s="3">
        <f>[6]Dezembro!$D$6</f>
        <v>20</v>
      </c>
      <c r="D10" s="3">
        <f>[6]Dezembro!$D$7</f>
        <v>18.100000000000001</v>
      </c>
      <c r="E10" s="3">
        <f>[6]Dezembro!$D$8</f>
        <v>17.899999999999999</v>
      </c>
      <c r="F10" s="3">
        <f>[6]Dezembro!$D$9</f>
        <v>21.9</v>
      </c>
      <c r="G10" s="3">
        <f>[6]Dezembro!$D$10</f>
        <v>20.7</v>
      </c>
      <c r="H10" s="3">
        <f>[6]Dezembro!$D$11</f>
        <v>21.4</v>
      </c>
      <c r="I10" s="3">
        <f>[6]Dezembro!$D$12</f>
        <v>21.9</v>
      </c>
      <c r="J10" s="3">
        <f>[6]Dezembro!$D$13</f>
        <v>21.5</v>
      </c>
      <c r="K10" s="3">
        <f>[6]Dezembro!$D$14</f>
        <v>21.8</v>
      </c>
      <c r="L10" s="3">
        <f>[6]Dezembro!$D$15</f>
        <v>20.7</v>
      </c>
      <c r="M10" s="3">
        <f>[6]Dezembro!$D$16</f>
        <v>19.8</v>
      </c>
      <c r="N10" s="3">
        <f>[6]Dezembro!$D$17</f>
        <v>18.3</v>
      </c>
      <c r="O10" s="3">
        <f>[6]Dezembro!$D$18</f>
        <v>21.4</v>
      </c>
      <c r="P10" s="3">
        <f>[6]Dezembro!$D$19</f>
        <v>21.5</v>
      </c>
      <c r="Q10" s="3">
        <f>[6]Dezembro!$D$20</f>
        <v>16.2</v>
      </c>
      <c r="R10" s="3">
        <f>[6]Dezembro!$D$21</f>
        <v>17.2</v>
      </c>
      <c r="S10" s="3">
        <f>[6]Dezembro!$D$22</f>
        <v>20.399999999999999</v>
      </c>
      <c r="T10" s="3">
        <f>[6]Dezembro!$D$23</f>
        <v>22</v>
      </c>
      <c r="U10" s="3">
        <f>[6]Dezembro!$D$24</f>
        <v>20.3</v>
      </c>
      <c r="V10" s="3">
        <f>[6]Dezembro!$D$25</f>
        <v>20.3</v>
      </c>
      <c r="W10" s="3">
        <f>[6]Dezembro!$D$26</f>
        <v>20.6</v>
      </c>
      <c r="X10" s="3">
        <f>[6]Dezembro!$D$27</f>
        <v>20.399999999999999</v>
      </c>
      <c r="Y10" s="3">
        <f>[6]Dezembro!$D$28</f>
        <v>19.8</v>
      </c>
      <c r="Z10" s="3">
        <f>[6]Dezembro!$D$29</f>
        <v>21.3</v>
      </c>
      <c r="AA10" s="3">
        <f>[6]Dezembro!$D$30</f>
        <v>22.4</v>
      </c>
      <c r="AB10" s="3">
        <f>[6]Dezembro!$D$31</f>
        <v>22.8</v>
      </c>
      <c r="AC10" s="3">
        <f>[6]Dezembro!$D$32</f>
        <v>21.9</v>
      </c>
      <c r="AD10" s="3">
        <f>[6]Dezembro!$D$33</f>
        <v>19.899999999999999</v>
      </c>
      <c r="AE10" s="3">
        <f>[6]Dezembro!$D$34</f>
        <v>21.5</v>
      </c>
      <c r="AF10" s="3">
        <f>[6]Dezembro!$D$35</f>
        <v>21.5</v>
      </c>
      <c r="AG10" s="16">
        <f t="shared" si="1"/>
        <v>16.2</v>
      </c>
      <c r="AH10" s="25">
        <f>AVERAGE(B10:AF10)</f>
        <v>20.525806451612901</v>
      </c>
    </row>
    <row r="11" spans="1:34" ht="17.100000000000001" customHeight="1" x14ac:dyDescent="0.2">
      <c r="A11" s="9" t="s">
        <v>4</v>
      </c>
      <c r="B11" s="3">
        <f>[7]Dezembro!$D$5</f>
        <v>19</v>
      </c>
      <c r="C11" s="3">
        <f>[7]Dezembro!$D$6</f>
        <v>18.899999999999999</v>
      </c>
      <c r="D11" s="3">
        <f>[7]Dezembro!$D$7</f>
        <v>18.100000000000001</v>
      </c>
      <c r="E11" s="3">
        <f>[7]Dezembro!$D$8</f>
        <v>17.600000000000001</v>
      </c>
      <c r="F11" s="3">
        <f>[7]Dezembro!$D$9</f>
        <v>20.5</v>
      </c>
      <c r="G11" s="3">
        <f>[7]Dezembro!$D$10</f>
        <v>19.600000000000001</v>
      </c>
      <c r="H11" s="3">
        <f>[7]Dezembro!$D$11</f>
        <v>20</v>
      </c>
      <c r="I11" s="3">
        <f>[7]Dezembro!$D$12</f>
        <v>20.5</v>
      </c>
      <c r="J11" s="3">
        <f>[7]Dezembro!$D$13</f>
        <v>19.7</v>
      </c>
      <c r="K11" s="3">
        <f>[7]Dezembro!$D$14</f>
        <v>19.8</v>
      </c>
      <c r="L11" s="3">
        <f>[7]Dezembro!$D$15</f>
        <v>18.899999999999999</v>
      </c>
      <c r="M11" s="3">
        <f>[7]Dezembro!$D$16</f>
        <v>19.5</v>
      </c>
      <c r="N11" s="3">
        <f>[7]Dezembro!$D$17</f>
        <v>19.600000000000001</v>
      </c>
      <c r="O11" s="3">
        <f>[7]Dezembro!$D$18</f>
        <v>19.8</v>
      </c>
      <c r="P11" s="3">
        <f>[7]Dezembro!$D$19</f>
        <v>18.8</v>
      </c>
      <c r="Q11" s="3">
        <f>[7]Dezembro!$D$20</f>
        <v>17.399999999999999</v>
      </c>
      <c r="R11" s="3">
        <f>[7]Dezembro!$D$21</f>
        <v>17.100000000000001</v>
      </c>
      <c r="S11" s="3">
        <f>[7]Dezembro!$D$22</f>
        <v>16.8</v>
      </c>
      <c r="T11" s="3">
        <f>[7]Dezembro!$D$23</f>
        <v>19.3</v>
      </c>
      <c r="U11" s="3">
        <f>[7]Dezembro!$D$24</f>
        <v>19.5</v>
      </c>
      <c r="V11" s="3">
        <f>[7]Dezembro!$D$25</f>
        <v>20.3</v>
      </c>
      <c r="W11" s="3">
        <f>[7]Dezembro!$D$26</f>
        <v>19.2</v>
      </c>
      <c r="X11" s="3">
        <f>[7]Dezembro!$D$27</f>
        <v>18.8</v>
      </c>
      <c r="Y11" s="3">
        <f>[7]Dezembro!$D$28</f>
        <v>17.899999999999999</v>
      </c>
      <c r="Z11" s="3">
        <f>[7]Dezembro!$D$29</f>
        <v>19.7</v>
      </c>
      <c r="AA11" s="3">
        <f>[7]Dezembro!$D$30</f>
        <v>19.5</v>
      </c>
      <c r="AB11" s="3">
        <f>[7]Dezembro!$D$31</f>
        <v>20.100000000000001</v>
      </c>
      <c r="AC11" s="3">
        <f>[7]Dezembro!$D$32</f>
        <v>20.8</v>
      </c>
      <c r="AD11" s="3">
        <f>[7]Dezembro!$D$33</f>
        <v>19.100000000000001</v>
      </c>
      <c r="AE11" s="3">
        <f>[7]Dezembro!$D$34</f>
        <v>19.600000000000001</v>
      </c>
      <c r="AF11" s="3">
        <f>[7]Dezembro!$D$35</f>
        <v>19.3</v>
      </c>
      <c r="AG11" s="16">
        <f t="shared" si="1"/>
        <v>16.8</v>
      </c>
      <c r="AH11" s="25">
        <f t="shared" si="2"/>
        <v>19.183870967741932</v>
      </c>
    </row>
    <row r="12" spans="1:34" ht="17.100000000000001" customHeight="1" x14ac:dyDescent="0.2">
      <c r="A12" s="9" t="s">
        <v>5</v>
      </c>
      <c r="B12" s="3">
        <f>[8]Dezembro!$D$5</f>
        <v>22.4</v>
      </c>
      <c r="C12" s="3">
        <f>[8]Dezembro!$D$6</f>
        <v>23.3</v>
      </c>
      <c r="D12" s="14">
        <f>[8]Dezembro!$D$7</f>
        <v>26.3</v>
      </c>
      <c r="E12" s="14">
        <f>[8]Dezembro!$D$8</f>
        <v>24.5</v>
      </c>
      <c r="F12" s="14">
        <f>[8]Dezembro!$D$9</f>
        <v>24</v>
      </c>
      <c r="G12" s="14">
        <f>[8]Dezembro!$D$10</f>
        <v>21.7</v>
      </c>
      <c r="H12" s="14">
        <f>[8]Dezembro!$D$11</f>
        <v>22.7</v>
      </c>
      <c r="I12" s="14">
        <f>[8]Dezembro!$D$12</f>
        <v>24.1</v>
      </c>
      <c r="J12" s="14">
        <f>[8]Dezembro!$D$13</f>
        <v>22.7</v>
      </c>
      <c r="K12" s="14">
        <f>[8]Dezembro!$D$14</f>
        <v>24.3</v>
      </c>
      <c r="L12" s="14">
        <f>[8]Dezembro!$D$15</f>
        <v>25.5</v>
      </c>
      <c r="M12" s="14">
        <f>[8]Dezembro!$D$16</f>
        <v>25.3</v>
      </c>
      <c r="N12" s="14">
        <f>[8]Dezembro!$D$17</f>
        <v>24.3</v>
      </c>
      <c r="O12" s="14">
        <f>[8]Dezembro!$D$18</f>
        <v>23.1</v>
      </c>
      <c r="P12" s="3">
        <f>[8]Dezembro!$D$19</f>
        <v>18.399999999999999</v>
      </c>
      <c r="Q12" s="3">
        <f>[8]Dezembro!$D$20</f>
        <v>20.7</v>
      </c>
      <c r="R12" s="3">
        <f>[8]Dezembro!$D$21</f>
        <v>21.2</v>
      </c>
      <c r="S12" s="3">
        <f>[8]Dezembro!$D$22</f>
        <v>21.1</v>
      </c>
      <c r="T12" s="3">
        <f>[8]Dezembro!$D$23</f>
        <v>26.1</v>
      </c>
      <c r="U12" s="3">
        <f>[8]Dezembro!$D$24</f>
        <v>26.6</v>
      </c>
      <c r="V12" s="3">
        <f>[8]Dezembro!$D$25</f>
        <v>27.1</v>
      </c>
      <c r="W12" s="3">
        <f>[8]Dezembro!$D$26</f>
        <v>24.1</v>
      </c>
      <c r="X12" s="3">
        <f>[8]Dezembro!$D$27</f>
        <v>25.8</v>
      </c>
      <c r="Y12" s="3">
        <f>[8]Dezembro!$D$28</f>
        <v>23.7</v>
      </c>
      <c r="Z12" s="3">
        <f>[8]Dezembro!$D$29</f>
        <v>20.399999999999999</v>
      </c>
      <c r="AA12" s="3">
        <f>[8]Dezembro!$D$30</f>
        <v>22.6</v>
      </c>
      <c r="AB12" s="3">
        <f>[8]Dezembro!$D$31</f>
        <v>25.5</v>
      </c>
      <c r="AC12" s="3">
        <f>[8]Dezembro!$D$32</f>
        <v>23.4</v>
      </c>
      <c r="AD12" s="3">
        <f>[8]Dezembro!$D$33</f>
        <v>25.6</v>
      </c>
      <c r="AE12" s="3">
        <f>[8]Dezembro!$D$34</f>
        <v>23.9</v>
      </c>
      <c r="AF12" s="3">
        <f>[8]Dezembro!$D$35</f>
        <v>23.4</v>
      </c>
      <c r="AG12" s="16">
        <f t="shared" si="1"/>
        <v>18.399999999999999</v>
      </c>
      <c r="AH12" s="25">
        <f>AVERAGE(B12:AF12)</f>
        <v>23.670967741935485</v>
      </c>
    </row>
    <row r="13" spans="1:34" ht="17.100000000000001" customHeight="1" x14ac:dyDescent="0.2">
      <c r="A13" s="9" t="s">
        <v>6</v>
      </c>
      <c r="B13" s="14">
        <f>[9]Dezembro!$D$5</f>
        <v>21.2</v>
      </c>
      <c r="C13" s="14">
        <f>[9]Dezembro!$D$6</f>
        <v>22.1</v>
      </c>
      <c r="D13" s="14">
        <f>[9]Dezembro!$D$7</f>
        <v>19.7</v>
      </c>
      <c r="E13" s="14">
        <f>[9]Dezembro!$D$8</f>
        <v>19.3</v>
      </c>
      <c r="F13" s="14">
        <f>[9]Dezembro!$D$9</f>
        <v>22.7</v>
      </c>
      <c r="G13" s="14">
        <f>[9]Dezembro!$D$10</f>
        <v>21.5</v>
      </c>
      <c r="H13" s="14">
        <f>[9]Dezembro!$D$11</f>
        <v>20.6</v>
      </c>
      <c r="I13" s="14">
        <f>[9]Dezembro!$D$12</f>
        <v>22.4</v>
      </c>
      <c r="J13" s="14">
        <f>[9]Dezembro!$D$13</f>
        <v>22.1</v>
      </c>
      <c r="K13" s="14">
        <f>[9]Dezembro!$D$14</f>
        <v>21.5</v>
      </c>
      <c r="L13" s="14">
        <f>[9]Dezembro!$D$15</f>
        <v>21.5</v>
      </c>
      <c r="M13" s="14">
        <f>[9]Dezembro!$D$16</f>
        <v>21.8</v>
      </c>
      <c r="N13" s="14">
        <f>[9]Dezembro!$D$17</f>
        <v>22.6</v>
      </c>
      <c r="O13" s="14">
        <f>[9]Dezembro!$D$18</f>
        <v>21.6</v>
      </c>
      <c r="P13" s="14">
        <f>[9]Dezembro!$D$19</f>
        <v>20.100000000000001</v>
      </c>
      <c r="Q13" s="14">
        <f>[9]Dezembro!$D$20</f>
        <v>14.7</v>
      </c>
      <c r="R13" s="14">
        <f>[9]Dezembro!$D$21</f>
        <v>16.7</v>
      </c>
      <c r="S13" s="14">
        <f>[9]Dezembro!$D$22</f>
        <v>17.8</v>
      </c>
      <c r="T13" s="14">
        <f>[9]Dezembro!$D$23</f>
        <v>18</v>
      </c>
      <c r="U13" s="14">
        <f>[9]Dezembro!$D$24</f>
        <v>19.8</v>
      </c>
      <c r="V13" s="14">
        <f>[9]Dezembro!$D$25</f>
        <v>21.1</v>
      </c>
      <c r="W13" s="14">
        <f>[9]Dezembro!$D$26</f>
        <v>20.8</v>
      </c>
      <c r="X13" s="14">
        <f>[9]Dezembro!$D$27</f>
        <v>20</v>
      </c>
      <c r="Y13" s="14">
        <f>[9]Dezembro!$D$28</f>
        <v>19.7</v>
      </c>
      <c r="Z13" s="14">
        <f>[9]Dezembro!$D$29</f>
        <v>21.4</v>
      </c>
      <c r="AA13" s="14">
        <f>[9]Dezembro!$D$30</f>
        <v>21.3</v>
      </c>
      <c r="AB13" s="14">
        <f>[9]Dezembro!$D$31</f>
        <v>23.1</v>
      </c>
      <c r="AC13" s="14">
        <f>[9]Dezembro!$D$32</f>
        <v>24.5</v>
      </c>
      <c r="AD13" s="14">
        <f>[9]Dezembro!$D$33</f>
        <v>22.3</v>
      </c>
      <c r="AE13" s="14">
        <f>[9]Dezembro!$D$34</f>
        <v>21.8</v>
      </c>
      <c r="AF13" s="14">
        <f>[9]Dezembro!$D$35</f>
        <v>21.9</v>
      </c>
      <c r="AG13" s="16">
        <f t="shared" si="1"/>
        <v>14.7</v>
      </c>
      <c r="AH13" s="25">
        <f t="shared" si="2"/>
        <v>20.825806451612902</v>
      </c>
    </row>
    <row r="14" spans="1:34" ht="17.100000000000001" customHeight="1" x14ac:dyDescent="0.2">
      <c r="A14" s="9" t="s">
        <v>7</v>
      </c>
      <c r="B14" s="14">
        <f>[10]Dezembro!$D$5</f>
        <v>18.8</v>
      </c>
      <c r="C14" s="14">
        <f>[10]Dezembro!$D$6</f>
        <v>12.8</v>
      </c>
      <c r="D14" s="14">
        <f>[10]Dezembro!$D$7</f>
        <v>16.8</v>
      </c>
      <c r="E14" s="14">
        <f>[10]Dezembro!$D$8</f>
        <v>19.399999999999999</v>
      </c>
      <c r="F14" s="14">
        <f>[10]Dezembro!$D$9</f>
        <v>20.399999999999999</v>
      </c>
      <c r="G14" s="14">
        <f>[10]Dezembro!$D$10</f>
        <v>19.2</v>
      </c>
      <c r="H14" s="14">
        <f>[10]Dezembro!$D$11</f>
        <v>19.899999999999999</v>
      </c>
      <c r="I14" s="14">
        <f>[10]Dezembro!$D$12</f>
        <v>20.9</v>
      </c>
      <c r="J14" s="14">
        <f>[10]Dezembro!$D$13</f>
        <v>20</v>
      </c>
      <c r="K14" s="14">
        <f>[10]Dezembro!$D$14</f>
        <v>21.1</v>
      </c>
      <c r="L14" s="14">
        <f>[10]Dezembro!$D$15</f>
        <v>22.1</v>
      </c>
      <c r="M14" s="14">
        <f>[10]Dezembro!$D$16</f>
        <v>21.2</v>
      </c>
      <c r="N14" s="14">
        <f>[10]Dezembro!$D$17</f>
        <v>21.1</v>
      </c>
      <c r="O14" s="14">
        <f>[10]Dezembro!$D$18</f>
        <v>19.100000000000001</v>
      </c>
      <c r="P14" s="14">
        <f>[10]Dezembro!$D$19</f>
        <v>15.7</v>
      </c>
      <c r="Q14" s="14">
        <f>[10]Dezembro!$D$20</f>
        <v>15.6</v>
      </c>
      <c r="R14" s="14">
        <f>[10]Dezembro!$D$21</f>
        <v>17.100000000000001</v>
      </c>
      <c r="S14" s="14">
        <f>[10]Dezembro!$D$22</f>
        <v>18.8</v>
      </c>
      <c r="T14" s="14">
        <f>[10]Dezembro!$D$23</f>
        <v>18.8</v>
      </c>
      <c r="U14" s="14">
        <f>[10]Dezembro!$D$24</f>
        <v>19</v>
      </c>
      <c r="V14" s="14">
        <f>[10]Dezembro!$D$25</f>
        <v>23.1</v>
      </c>
      <c r="W14" s="14">
        <f>[10]Dezembro!$D$26</f>
        <v>19.2</v>
      </c>
      <c r="X14" s="14">
        <f>[10]Dezembro!$D$27</f>
        <v>22.3</v>
      </c>
      <c r="Y14" s="14">
        <f>[10]Dezembro!$D$28</f>
        <v>22.4</v>
      </c>
      <c r="Z14" s="14">
        <f>[10]Dezembro!$D$29</f>
        <v>21</v>
      </c>
      <c r="AA14" s="14">
        <f>[10]Dezembro!$D$30</f>
        <v>21</v>
      </c>
      <c r="AB14" s="14">
        <f>[10]Dezembro!$D$31</f>
        <v>22.5</v>
      </c>
      <c r="AC14" s="14">
        <f>[10]Dezembro!$D$32</f>
        <v>23</v>
      </c>
      <c r="AD14" s="14">
        <f>[10]Dezembro!$D$33</f>
        <v>22.3</v>
      </c>
      <c r="AE14" s="14">
        <f>[10]Dezembro!$D$34</f>
        <v>20.399999999999999</v>
      </c>
      <c r="AF14" s="14">
        <f>[10]Dezembro!$D$35</f>
        <v>21</v>
      </c>
      <c r="AG14" s="16">
        <f t="shared" si="1"/>
        <v>12.8</v>
      </c>
      <c r="AH14" s="25">
        <f>AVERAGE(B14:AF14)</f>
        <v>19.870967741935484</v>
      </c>
    </row>
    <row r="15" spans="1:34" ht="17.100000000000001" customHeight="1" x14ac:dyDescent="0.2">
      <c r="A15" s="9" t="s">
        <v>8</v>
      </c>
      <c r="B15" s="14">
        <f>[11]Dezembro!$D$5</f>
        <v>19.5</v>
      </c>
      <c r="C15" s="14">
        <f>[11]Dezembro!$D$6</f>
        <v>13.6</v>
      </c>
      <c r="D15" s="14">
        <f>[11]Dezembro!$D$7</f>
        <v>13.5</v>
      </c>
      <c r="E15" s="14">
        <f>[11]Dezembro!$D$8</f>
        <v>18.600000000000001</v>
      </c>
      <c r="F15" s="14">
        <f>[11]Dezembro!$D$9</f>
        <v>20.2</v>
      </c>
      <c r="G15" s="14">
        <f>[11]Dezembro!$D$10</f>
        <v>20</v>
      </c>
      <c r="H15" s="14">
        <f>[11]Dezembro!$D$11</f>
        <v>20.7</v>
      </c>
      <c r="I15" s="14">
        <f>[11]Dezembro!$D$12</f>
        <v>21.6</v>
      </c>
      <c r="J15" s="14">
        <f>[11]Dezembro!$D$13</f>
        <v>20.5</v>
      </c>
      <c r="K15" s="14">
        <f>[11]Dezembro!$D$14</f>
        <v>19.8</v>
      </c>
      <c r="L15" s="14">
        <f>[11]Dezembro!$D$15</f>
        <v>19.600000000000001</v>
      </c>
      <c r="M15" s="14">
        <f>[11]Dezembro!$D$16</f>
        <v>22.5</v>
      </c>
      <c r="N15" s="14">
        <f>[11]Dezembro!$D$17</f>
        <v>20.2</v>
      </c>
      <c r="O15" s="14">
        <f>[11]Dezembro!$D$18</f>
        <v>18.2</v>
      </c>
      <c r="P15" s="14">
        <f>[11]Dezembro!$D$19</f>
        <v>14.6</v>
      </c>
      <c r="Q15" s="14">
        <f>[11]Dezembro!$D$20</f>
        <v>15</v>
      </c>
      <c r="R15" s="14">
        <f>[11]Dezembro!$D$21</f>
        <v>16.7</v>
      </c>
      <c r="S15" s="14">
        <f>[11]Dezembro!$D$22</f>
        <v>15.7</v>
      </c>
      <c r="T15" s="14">
        <f>[11]Dezembro!$D$23</f>
        <v>17.3</v>
      </c>
      <c r="U15" s="14">
        <f>[11]Dezembro!$D$24</f>
        <v>16</v>
      </c>
      <c r="V15" s="14">
        <f>[11]Dezembro!$D$25</f>
        <v>15.6</v>
      </c>
      <c r="W15" s="14">
        <f>[11]Dezembro!$D$26</f>
        <v>20.2</v>
      </c>
      <c r="X15" s="14">
        <f>[11]Dezembro!$D$27</f>
        <v>21.7</v>
      </c>
      <c r="Y15" s="14">
        <f>[11]Dezembro!$D$28</f>
        <v>22.9</v>
      </c>
      <c r="Z15" s="14">
        <f>[11]Dezembro!$D$29</f>
        <v>21.2</v>
      </c>
      <c r="AA15" s="14">
        <f>[11]Dezembro!$D$30</f>
        <v>21.8</v>
      </c>
      <c r="AB15" s="14">
        <f>[11]Dezembro!$D$31</f>
        <v>21.7</v>
      </c>
      <c r="AC15" s="14">
        <f>[11]Dezembro!$D$32</f>
        <v>20.2</v>
      </c>
      <c r="AD15" s="14">
        <f>[11]Dezembro!$D$33</f>
        <v>21.1</v>
      </c>
      <c r="AE15" s="14">
        <f>[11]Dezembro!$D$34</f>
        <v>21.8</v>
      </c>
      <c r="AF15" s="14">
        <f>[11]Dezembro!$D$35</f>
        <v>20.9</v>
      </c>
      <c r="AG15" s="16">
        <f>MIN(B15:AF15)</f>
        <v>13.5</v>
      </c>
      <c r="AH15" s="25">
        <f>AVERAGE(B15:AF15)</f>
        <v>19.125806451612902</v>
      </c>
    </row>
    <row r="16" spans="1:34" ht="17.100000000000001" customHeight="1" x14ac:dyDescent="0.2">
      <c r="A16" s="9" t="s">
        <v>9</v>
      </c>
      <c r="B16" s="14">
        <f>[12]Dezembro!$D$5</f>
        <v>20.3</v>
      </c>
      <c r="C16" s="14">
        <f>[12]Dezembro!$D$6</f>
        <v>16.3</v>
      </c>
      <c r="D16" s="14">
        <f>[12]Dezembro!$D$7</f>
        <v>18.399999999999999</v>
      </c>
      <c r="E16" s="14">
        <f>[12]Dezembro!$D$8</f>
        <v>19.3</v>
      </c>
      <c r="F16" s="14">
        <f>[12]Dezembro!$D$9</f>
        <v>21.7</v>
      </c>
      <c r="G16" s="14">
        <f>[12]Dezembro!$D$10</f>
        <v>19.8</v>
      </c>
      <c r="H16" s="14">
        <f>[12]Dezembro!$D$11</f>
        <v>21.6</v>
      </c>
      <c r="I16" s="14">
        <f>[12]Dezembro!$D$12</f>
        <v>22.5</v>
      </c>
      <c r="J16" s="14">
        <f>[12]Dezembro!$D$13</f>
        <v>21.6</v>
      </c>
      <c r="K16" s="14">
        <f>[12]Dezembro!$D$14</f>
        <v>22.1</v>
      </c>
      <c r="L16" s="14">
        <f>[12]Dezembro!$D$15</f>
        <v>22.1</v>
      </c>
      <c r="M16" s="14">
        <f>[12]Dezembro!$D$16</f>
        <v>22.3</v>
      </c>
      <c r="N16" s="14">
        <f>[12]Dezembro!$D$17</f>
        <v>23.3</v>
      </c>
      <c r="O16" s="14">
        <f>[12]Dezembro!$D$18</f>
        <v>21</v>
      </c>
      <c r="P16" s="14">
        <f>[12]Dezembro!$D$19</f>
        <v>17.2</v>
      </c>
      <c r="Q16" s="14">
        <f>[12]Dezembro!$D$20</f>
        <v>17.5</v>
      </c>
      <c r="R16" s="14">
        <f>[12]Dezembro!$D$21</f>
        <v>21.7</v>
      </c>
      <c r="S16" s="14">
        <f>[12]Dezembro!$D$22</f>
        <v>21.4</v>
      </c>
      <c r="T16" s="14">
        <f>[12]Dezembro!$D$23</f>
        <v>19.7</v>
      </c>
      <c r="U16" s="14">
        <f>[12]Dezembro!$D$24</f>
        <v>23.4</v>
      </c>
      <c r="V16" s="14">
        <f>[12]Dezembro!$D$25</f>
        <v>23.2</v>
      </c>
      <c r="W16" s="14">
        <f>[12]Dezembro!$D$26</f>
        <v>20.7</v>
      </c>
      <c r="X16" s="14">
        <f>[12]Dezembro!$D$27</f>
        <v>22.3</v>
      </c>
      <c r="Y16" s="14">
        <f>[12]Dezembro!$D$28</f>
        <v>23.5</v>
      </c>
      <c r="Z16" s="14">
        <f>[12]Dezembro!$D$29</f>
        <v>21</v>
      </c>
      <c r="AA16" s="14">
        <f>[12]Dezembro!$D$30</f>
        <v>22</v>
      </c>
      <c r="AB16" s="14">
        <f>[12]Dezembro!$D$31</f>
        <v>22.9</v>
      </c>
      <c r="AC16" s="14">
        <f>[12]Dezembro!$D$32</f>
        <v>24.9</v>
      </c>
      <c r="AD16" s="14">
        <f>[12]Dezembro!$D$33</f>
        <v>22.1</v>
      </c>
      <c r="AE16" s="14">
        <f>[12]Dezembro!$D$34</f>
        <v>21.3</v>
      </c>
      <c r="AF16" s="14">
        <f>[12]Dezembro!$D$35</f>
        <v>21.9</v>
      </c>
      <c r="AG16" s="16">
        <f t="shared" ref="AG16:AG28" si="5">MIN(B16:AF16)</f>
        <v>16.3</v>
      </c>
      <c r="AH16" s="25">
        <f t="shared" ref="AH16:AH28" si="6">AVERAGE(B16:AF16)</f>
        <v>21.258064516129025</v>
      </c>
    </row>
    <row r="17" spans="1:34" ht="17.100000000000001" customHeight="1" x14ac:dyDescent="0.2">
      <c r="A17" s="9" t="s">
        <v>51</v>
      </c>
      <c r="B17" s="14">
        <f>[13]Dezembro!$D$5</f>
        <v>21.5</v>
      </c>
      <c r="C17" s="14">
        <f>[13]Dezembro!$D$6</f>
        <v>17.2</v>
      </c>
      <c r="D17" s="14">
        <f>[13]Dezembro!$D$7</f>
        <v>16.2</v>
      </c>
      <c r="E17" s="14">
        <f>[13]Dezembro!$D$8</f>
        <v>21.5</v>
      </c>
      <c r="F17" s="14">
        <f>[13]Dezembro!$D$9</f>
        <v>21.3</v>
      </c>
      <c r="G17" s="14">
        <f>[13]Dezembro!$D$10</f>
        <v>20.8</v>
      </c>
      <c r="H17" s="14">
        <f>[13]Dezembro!$D$11</f>
        <v>20.8</v>
      </c>
      <c r="I17" s="14">
        <f>[13]Dezembro!$D$12</f>
        <v>23.7</v>
      </c>
      <c r="J17" s="14">
        <f>[13]Dezembro!$D$13</f>
        <v>21.8</v>
      </c>
      <c r="K17" s="14">
        <f>[13]Dezembro!$D$14</f>
        <v>22.6</v>
      </c>
      <c r="L17" s="14">
        <f>[13]Dezembro!$D$15</f>
        <v>21.5</v>
      </c>
      <c r="M17" s="14">
        <f>[13]Dezembro!$D$16</f>
        <v>23.1</v>
      </c>
      <c r="N17" s="14">
        <f>[13]Dezembro!$D$17</f>
        <v>21.5</v>
      </c>
      <c r="O17" s="14">
        <f>[13]Dezembro!$D$18</f>
        <v>21</v>
      </c>
      <c r="P17" s="14">
        <f>[13]Dezembro!$D$19</f>
        <v>13.7</v>
      </c>
      <c r="Q17" s="14">
        <f>[13]Dezembro!$D$20</f>
        <v>14.6</v>
      </c>
      <c r="R17" s="14">
        <f>[13]Dezembro!$D$21</f>
        <v>16.7</v>
      </c>
      <c r="S17" s="14">
        <f>[13]Dezembro!$D$22</f>
        <v>18.899999999999999</v>
      </c>
      <c r="T17" s="14">
        <f>[13]Dezembro!$D$23</f>
        <v>18.399999999999999</v>
      </c>
      <c r="U17" s="14">
        <f>[13]Dezembro!$D$24</f>
        <v>21.3</v>
      </c>
      <c r="V17" s="14">
        <f>[13]Dezembro!$D$25</f>
        <v>23</v>
      </c>
      <c r="W17" s="14">
        <f>[13]Dezembro!$D$26</f>
        <v>20.9</v>
      </c>
      <c r="X17" s="14">
        <f>[13]Dezembro!$D$27</f>
        <v>23.8</v>
      </c>
      <c r="Y17" s="14">
        <f>[13]Dezembro!$D$28</f>
        <v>23.4</v>
      </c>
      <c r="Z17" s="14">
        <f>[13]Dezembro!$D$29</f>
        <v>22.5</v>
      </c>
      <c r="AA17" s="14">
        <f>[13]Dezembro!$D$30</f>
        <v>22</v>
      </c>
      <c r="AB17" s="14">
        <f>[13]Dezembro!$D$31</f>
        <v>23.4</v>
      </c>
      <c r="AC17" s="14">
        <f>[13]Dezembro!$D$32</f>
        <v>23.4</v>
      </c>
      <c r="AD17" s="14">
        <f>[13]Dezembro!$D$33</f>
        <v>22.4</v>
      </c>
      <c r="AE17" s="14">
        <f>[13]Dezembro!$D$34</f>
        <v>22.1</v>
      </c>
      <c r="AF17" s="14">
        <f>[13]Dezembro!$D$35</f>
        <v>23</v>
      </c>
      <c r="AG17" s="16">
        <f t="shared" ref="AG17" si="7">MIN(B17:AF17)</f>
        <v>13.7</v>
      </c>
      <c r="AH17" s="25">
        <f t="shared" ref="AH17" si="8">AVERAGE(B17:AF17)</f>
        <v>20.903225806451609</v>
      </c>
    </row>
    <row r="18" spans="1:34" ht="17.100000000000001" customHeight="1" x14ac:dyDescent="0.2">
      <c r="A18" s="9" t="s">
        <v>10</v>
      </c>
      <c r="B18" s="14">
        <f>[14]Dezembro!$D$5</f>
        <v>19.100000000000001</v>
      </c>
      <c r="C18" s="14">
        <f>[14]Dezembro!$D$6</f>
        <v>14.2</v>
      </c>
      <c r="D18" s="14">
        <f>[14]Dezembro!$D$7</f>
        <v>14.6</v>
      </c>
      <c r="E18" s="14">
        <f>[14]Dezembro!$D$8</f>
        <v>20.7</v>
      </c>
      <c r="F18" s="14">
        <f>[14]Dezembro!$D$9</f>
        <v>22.1</v>
      </c>
      <c r="G18" s="14">
        <f>[14]Dezembro!$D$10</f>
        <v>19.3</v>
      </c>
      <c r="H18" s="14">
        <f>[14]Dezembro!$D$11</f>
        <v>21</v>
      </c>
      <c r="I18" s="14">
        <f>[14]Dezembro!$D$12</f>
        <v>22.1</v>
      </c>
      <c r="J18" s="14">
        <f>[14]Dezembro!$D$13</f>
        <v>20</v>
      </c>
      <c r="K18" s="14">
        <f>[14]Dezembro!$D$14</f>
        <v>21</v>
      </c>
      <c r="L18" s="14">
        <f>[14]Dezembro!$D$15</f>
        <v>20.8</v>
      </c>
      <c r="M18" s="14">
        <f>[14]Dezembro!$D$16</f>
        <v>22.3</v>
      </c>
      <c r="N18" s="14">
        <f>[14]Dezembro!$D$17</f>
        <v>20.2</v>
      </c>
      <c r="O18" s="14">
        <f>[14]Dezembro!$D$18</f>
        <v>19.2</v>
      </c>
      <c r="P18" s="14">
        <f>[14]Dezembro!$D$19</f>
        <v>15.2</v>
      </c>
      <c r="Q18" s="14">
        <f>[14]Dezembro!$D$20</f>
        <v>15.4</v>
      </c>
      <c r="R18" s="14">
        <f>[14]Dezembro!$D$21</f>
        <v>16.899999999999999</v>
      </c>
      <c r="S18" s="14">
        <f>[14]Dezembro!$D$22</f>
        <v>17.399999999999999</v>
      </c>
      <c r="T18" s="14">
        <f>[14]Dezembro!$D$23</f>
        <v>18.5</v>
      </c>
      <c r="U18" s="14">
        <f>[14]Dezembro!$D$24</f>
        <v>17.7</v>
      </c>
      <c r="V18" s="14">
        <f>[14]Dezembro!$D$25</f>
        <v>20.100000000000001</v>
      </c>
      <c r="W18" s="14">
        <f>[14]Dezembro!$D$26</f>
        <v>20.6</v>
      </c>
      <c r="X18" s="14">
        <f>[14]Dezembro!$D$27</f>
        <v>22.7</v>
      </c>
      <c r="Y18" s="14">
        <f>[14]Dezembro!$D$28</f>
        <v>23.3</v>
      </c>
      <c r="Z18" s="14">
        <f>[14]Dezembro!$D$29</f>
        <v>22</v>
      </c>
      <c r="AA18" s="14">
        <f>[14]Dezembro!$D$30</f>
        <v>22</v>
      </c>
      <c r="AB18" s="14">
        <f>[14]Dezembro!$D$31</f>
        <v>23.5</v>
      </c>
      <c r="AC18" s="14">
        <f>[14]Dezembro!$D$32</f>
        <v>21.8</v>
      </c>
      <c r="AD18" s="14">
        <f>[14]Dezembro!$D$33</f>
        <v>22.1</v>
      </c>
      <c r="AE18" s="14">
        <f>[14]Dezembro!$D$34</f>
        <v>21.5</v>
      </c>
      <c r="AF18" s="14">
        <f>[14]Dezembro!$D$35</f>
        <v>21.9</v>
      </c>
      <c r="AG18" s="16">
        <f t="shared" si="5"/>
        <v>14.2</v>
      </c>
      <c r="AH18" s="25">
        <f t="shared" si="6"/>
        <v>19.974193548387095</v>
      </c>
    </row>
    <row r="19" spans="1:34" ht="17.100000000000001" customHeight="1" x14ac:dyDescent="0.2">
      <c r="A19" s="9" t="s">
        <v>11</v>
      </c>
      <c r="B19" s="14">
        <f>[15]Dezembro!$D$5</f>
        <v>19.3</v>
      </c>
      <c r="C19" s="14">
        <f>[15]Dezembro!$D$6</f>
        <v>15</v>
      </c>
      <c r="D19" s="14">
        <f>[15]Dezembro!$D$7</f>
        <v>13.5</v>
      </c>
      <c r="E19" s="14">
        <f>[15]Dezembro!$D$8</f>
        <v>16.3</v>
      </c>
      <c r="F19" s="14">
        <f>[15]Dezembro!$D$9</f>
        <v>19.600000000000001</v>
      </c>
      <c r="G19" s="14">
        <f>[15]Dezembro!$D$10</f>
        <v>20.2</v>
      </c>
      <c r="H19" s="14">
        <f>[15]Dezembro!$D$11</f>
        <v>18.600000000000001</v>
      </c>
      <c r="I19" s="14">
        <f>[15]Dezembro!$D$12</f>
        <v>20.6</v>
      </c>
      <c r="J19" s="14">
        <f>[15]Dezembro!$D$13</f>
        <v>20.3</v>
      </c>
      <c r="K19" s="14">
        <f>[15]Dezembro!$D$14</f>
        <v>20.399999999999999</v>
      </c>
      <c r="L19" s="14">
        <f>[15]Dezembro!$D$15</f>
        <v>19.5</v>
      </c>
      <c r="M19" s="14">
        <f>[15]Dezembro!$D$16</f>
        <v>20.399999999999999</v>
      </c>
      <c r="N19" s="14">
        <f>[15]Dezembro!$D$17</f>
        <v>21.5</v>
      </c>
      <c r="O19" s="14">
        <f>[15]Dezembro!$D$18</f>
        <v>20.100000000000001</v>
      </c>
      <c r="P19" s="14">
        <f>[15]Dezembro!$D$19</f>
        <v>12.7</v>
      </c>
      <c r="Q19" s="14">
        <f>[15]Dezembro!$D$20</f>
        <v>12.3</v>
      </c>
      <c r="R19" s="14">
        <f>[15]Dezembro!$D$21</f>
        <v>15.2</v>
      </c>
      <c r="S19" s="14">
        <f>[15]Dezembro!$D$22</f>
        <v>15.6</v>
      </c>
      <c r="T19" s="14">
        <f>[15]Dezembro!$D$23</f>
        <v>15.4</v>
      </c>
      <c r="U19" s="14">
        <f>[15]Dezembro!$D$24</f>
        <v>18.3</v>
      </c>
      <c r="V19" s="14">
        <f>[15]Dezembro!$D$25</f>
        <v>20.8</v>
      </c>
      <c r="W19" s="14">
        <f>[15]Dezembro!$D$26</f>
        <v>18.399999999999999</v>
      </c>
      <c r="X19" s="14">
        <f>[15]Dezembro!$D$27</f>
        <v>20.399999999999999</v>
      </c>
      <c r="Y19" s="14">
        <f>[15]Dezembro!$D$28</f>
        <v>20.3</v>
      </c>
      <c r="Z19" s="14">
        <f>[15]Dezembro!$D$29</f>
        <v>21.4</v>
      </c>
      <c r="AA19" s="14">
        <f>[15]Dezembro!$D$30</f>
        <v>21.4</v>
      </c>
      <c r="AB19" s="14">
        <f>[15]Dezembro!$D$31</f>
        <v>24.8</v>
      </c>
      <c r="AC19" s="14">
        <f>[15]Dezembro!$D$32</f>
        <v>26.1</v>
      </c>
      <c r="AD19" s="14">
        <f>[15]Dezembro!$D$33</f>
        <v>24.9</v>
      </c>
      <c r="AE19" s="14">
        <f>[15]Dezembro!$D$34</f>
        <v>23.1</v>
      </c>
      <c r="AF19" s="14">
        <f>[15]Dezembro!$D$35</f>
        <v>23.5</v>
      </c>
      <c r="AG19" s="16">
        <f t="shared" si="5"/>
        <v>12.3</v>
      </c>
      <c r="AH19" s="25">
        <f t="shared" si="6"/>
        <v>19.351612903225806</v>
      </c>
    </row>
    <row r="20" spans="1:34" ht="17.100000000000001" customHeight="1" x14ac:dyDescent="0.2">
      <c r="A20" s="9" t="s">
        <v>12</v>
      </c>
      <c r="B20" s="14">
        <f>[16]Dezembro!$D$5</f>
        <v>22.5</v>
      </c>
      <c r="C20" s="14">
        <f>[16]Dezembro!$D$6</f>
        <v>19.600000000000001</v>
      </c>
      <c r="D20" s="14">
        <f>[16]Dezembro!$D$7</f>
        <v>18</v>
      </c>
      <c r="E20" s="14">
        <f>[16]Dezembro!$D$8</f>
        <v>20.5</v>
      </c>
      <c r="F20" s="14">
        <f>[16]Dezembro!$D$9</f>
        <v>20.9</v>
      </c>
      <c r="G20" s="14">
        <f>[16]Dezembro!$D$10</f>
        <v>20.9</v>
      </c>
      <c r="H20" s="14">
        <f>[16]Dezembro!$D$11</f>
        <v>20.8</v>
      </c>
      <c r="I20" s="14">
        <f>[16]Dezembro!$D$12</f>
        <v>22.7</v>
      </c>
      <c r="J20" s="14">
        <f>[16]Dezembro!$D$13</f>
        <v>22.7</v>
      </c>
      <c r="K20" s="14">
        <f>[16]Dezembro!$D$14</f>
        <v>22.8</v>
      </c>
      <c r="L20" s="14">
        <f>[16]Dezembro!$D$15</f>
        <v>23</v>
      </c>
      <c r="M20" s="14">
        <f>[16]Dezembro!$D$16</f>
        <v>23.1</v>
      </c>
      <c r="N20" s="14">
        <f>[16]Dezembro!$D$17</f>
        <v>22.9</v>
      </c>
      <c r="O20" s="14">
        <f>[16]Dezembro!$D$18</f>
        <v>22.6</v>
      </c>
      <c r="P20" s="14">
        <f>[16]Dezembro!$D$19</f>
        <v>15.1</v>
      </c>
      <c r="Q20" s="14">
        <f>[16]Dezembro!$D$20</f>
        <v>16.600000000000001</v>
      </c>
      <c r="R20" s="14">
        <f>[16]Dezembro!$D$21</f>
        <v>17.3</v>
      </c>
      <c r="S20" s="14">
        <f>[16]Dezembro!$D$22</f>
        <v>20.9</v>
      </c>
      <c r="T20" s="14">
        <f>[16]Dezembro!$D$23</f>
        <v>19.600000000000001</v>
      </c>
      <c r="U20" s="14">
        <f>[16]Dezembro!$D$24</f>
        <v>21.2</v>
      </c>
      <c r="V20" s="14">
        <f>[16]Dezembro!$D$25</f>
        <v>23.2</v>
      </c>
      <c r="W20" s="14">
        <f>[16]Dezembro!$D$26</f>
        <v>20</v>
      </c>
      <c r="X20" s="14">
        <f>[16]Dezembro!$D$27</f>
        <v>22.4</v>
      </c>
      <c r="Y20" s="14">
        <f>[16]Dezembro!$D$28</f>
        <v>21.9</v>
      </c>
      <c r="Z20" s="14">
        <f>[16]Dezembro!$D$29</f>
        <v>23.2</v>
      </c>
      <c r="AA20" s="14">
        <f>[16]Dezembro!$D$30</f>
        <v>23.1</v>
      </c>
      <c r="AB20" s="14">
        <f>[16]Dezembro!$D$31</f>
        <v>25</v>
      </c>
      <c r="AC20" s="14">
        <f>[16]Dezembro!$D$32</f>
        <v>23.5</v>
      </c>
      <c r="AD20" s="14">
        <f>[16]Dezembro!$D$33</f>
        <v>23.9</v>
      </c>
      <c r="AE20" s="14">
        <f>[16]Dezembro!$D$34</f>
        <v>23.2</v>
      </c>
      <c r="AF20" s="14">
        <f>[16]Dezembro!$D$35</f>
        <v>22.8</v>
      </c>
      <c r="AG20" s="16">
        <f t="shared" si="5"/>
        <v>15.1</v>
      </c>
      <c r="AH20" s="25">
        <f t="shared" si="6"/>
        <v>21.480645161290322</v>
      </c>
    </row>
    <row r="21" spans="1:34" ht="17.100000000000001" customHeight="1" x14ac:dyDescent="0.2">
      <c r="A21" s="9" t="s">
        <v>13</v>
      </c>
      <c r="B21" s="14">
        <f>[17]Dezembro!$D$5</f>
        <v>23.4</v>
      </c>
      <c r="C21" s="14">
        <f>[17]Dezembro!$D$6</f>
        <v>21.1</v>
      </c>
      <c r="D21" s="14">
        <f>[17]Dezembro!$D$7</f>
        <v>22.4</v>
      </c>
      <c r="E21" s="14">
        <f>[17]Dezembro!$D$8</f>
        <v>21.8</v>
      </c>
      <c r="F21" s="14">
        <f>[17]Dezembro!$D$9</f>
        <v>24.2</v>
      </c>
      <c r="G21" s="14">
        <f>[17]Dezembro!$D$10</f>
        <v>22.2</v>
      </c>
      <c r="H21" s="14">
        <f>[17]Dezembro!$D$11</f>
        <v>22.1</v>
      </c>
      <c r="I21" s="14">
        <f>[17]Dezembro!$D$12</f>
        <v>24.7</v>
      </c>
      <c r="J21" s="14">
        <f>[17]Dezembro!$D$13</f>
        <v>23.1</v>
      </c>
      <c r="K21" s="14">
        <f>[17]Dezembro!$D$14</f>
        <v>23.3</v>
      </c>
      <c r="L21" s="14">
        <f>[17]Dezembro!$D$15</f>
        <v>23.5</v>
      </c>
      <c r="M21" s="14">
        <f>[17]Dezembro!$D$16</f>
        <v>24.8</v>
      </c>
      <c r="N21" s="14">
        <f>[17]Dezembro!$D$17</f>
        <v>23.8</v>
      </c>
      <c r="O21" s="14">
        <f>[17]Dezembro!$D$18</f>
        <v>22.8</v>
      </c>
      <c r="P21" s="14">
        <f>[17]Dezembro!$D$19</f>
        <v>14.7</v>
      </c>
      <c r="Q21" s="14">
        <f>[17]Dezembro!$D$20</f>
        <v>16.3</v>
      </c>
      <c r="R21" s="14">
        <f>[17]Dezembro!$D$21</f>
        <v>17.7</v>
      </c>
      <c r="S21" s="14">
        <f>[17]Dezembro!$D$22</f>
        <v>19.399999999999999</v>
      </c>
      <c r="T21" s="14">
        <f>[17]Dezembro!$D$23</f>
        <v>20</v>
      </c>
      <c r="U21" s="14">
        <f>[17]Dezembro!$D$24</f>
        <v>22.3</v>
      </c>
      <c r="V21" s="14">
        <f>[17]Dezembro!$D$25</f>
        <v>23.5</v>
      </c>
      <c r="W21" s="14">
        <f>[17]Dezembro!$D$26</f>
        <v>21.3</v>
      </c>
      <c r="X21" s="14">
        <f>[17]Dezembro!$D$27</f>
        <v>22.3</v>
      </c>
      <c r="Y21" s="14">
        <f>[17]Dezembro!$D$28</f>
        <v>22</v>
      </c>
      <c r="Z21" s="14">
        <f>[17]Dezembro!$D$29</f>
        <v>22.4</v>
      </c>
      <c r="AA21" s="14">
        <f>[17]Dezembro!$D$30</f>
        <v>22.3</v>
      </c>
      <c r="AB21" s="14">
        <f>[17]Dezembro!$D$31</f>
        <v>22.9</v>
      </c>
      <c r="AC21" s="14">
        <f>[17]Dezembro!$D$32</f>
        <v>25</v>
      </c>
      <c r="AD21" s="14">
        <f>[17]Dezembro!$D$33</f>
        <v>23</v>
      </c>
      <c r="AE21" s="14">
        <f>[17]Dezembro!$D$34</f>
        <v>22.8</v>
      </c>
      <c r="AF21" s="14">
        <f>[17]Dezembro!$D$35</f>
        <v>23.4</v>
      </c>
      <c r="AG21" s="16">
        <f t="shared" si="5"/>
        <v>14.7</v>
      </c>
      <c r="AH21" s="25">
        <f t="shared" si="6"/>
        <v>22.08064516129032</v>
      </c>
    </row>
    <row r="22" spans="1:34" ht="17.100000000000001" customHeight="1" x14ac:dyDescent="0.2">
      <c r="A22" s="9" t="s">
        <v>14</v>
      </c>
      <c r="B22" s="14">
        <f>[18]Dezembro!$D$5</f>
        <v>22</v>
      </c>
      <c r="C22" s="14">
        <f>[18]Dezembro!$D$6</f>
        <v>21.8</v>
      </c>
      <c r="D22" s="14">
        <f>[18]Dezembro!$D$7</f>
        <v>21</v>
      </c>
      <c r="E22" s="14">
        <f>[18]Dezembro!$D$8</f>
        <v>19.600000000000001</v>
      </c>
      <c r="F22" s="14">
        <f>[18]Dezembro!$D$9</f>
        <v>23.2</v>
      </c>
      <c r="G22" s="14">
        <f>[18]Dezembro!$D$10</f>
        <v>22.3</v>
      </c>
      <c r="H22" s="14">
        <f>[18]Dezembro!$D$11</f>
        <v>22</v>
      </c>
      <c r="I22" s="14">
        <f>[18]Dezembro!$D$12</f>
        <v>20.9</v>
      </c>
      <c r="J22" s="14">
        <f>[18]Dezembro!$D$13</f>
        <v>22.8</v>
      </c>
      <c r="K22" s="14">
        <f>[18]Dezembro!$D$14</f>
        <v>20.7</v>
      </c>
      <c r="L22" s="14">
        <f>[18]Dezembro!$D$15</f>
        <v>19.600000000000001</v>
      </c>
      <c r="M22" s="14">
        <f>[18]Dezembro!$D$16</f>
        <v>20.3</v>
      </c>
      <c r="N22" s="14">
        <f>[18]Dezembro!$D$17</f>
        <v>19.399999999999999</v>
      </c>
      <c r="O22" s="14">
        <f>[18]Dezembro!$D$18</f>
        <v>23.2</v>
      </c>
      <c r="P22" s="14">
        <f>[18]Dezembro!$D$19</f>
        <v>21.6</v>
      </c>
      <c r="Q22" s="14">
        <f>[18]Dezembro!$D$20</f>
        <v>17.899999999999999</v>
      </c>
      <c r="R22" s="14">
        <f>[18]Dezembro!$D$21</f>
        <v>18.899999999999999</v>
      </c>
      <c r="S22" s="14">
        <f>[18]Dezembro!$D$22</f>
        <v>21.4</v>
      </c>
      <c r="T22" s="14">
        <f>[18]Dezembro!$D$23</f>
        <v>21.3</v>
      </c>
      <c r="U22" s="14">
        <f>[18]Dezembro!$D$24</f>
        <v>23</v>
      </c>
      <c r="V22" s="14">
        <f>[18]Dezembro!$D$25</f>
        <v>22.9</v>
      </c>
      <c r="W22" s="14">
        <f>[18]Dezembro!$D$26</f>
        <v>22</v>
      </c>
      <c r="X22" s="14">
        <f>[18]Dezembro!$D$27</f>
        <v>22.7</v>
      </c>
      <c r="Y22" s="14">
        <f>[18]Dezembro!$D$28</f>
        <v>22.2</v>
      </c>
      <c r="Z22" s="14">
        <f>[18]Dezembro!$D$29</f>
        <v>23.4</v>
      </c>
      <c r="AA22" s="14">
        <f>[18]Dezembro!$D$30</f>
        <v>23.5</v>
      </c>
      <c r="AB22" s="14">
        <f>[18]Dezembro!$D$31</f>
        <v>23.3</v>
      </c>
      <c r="AC22" s="14">
        <f>[18]Dezembro!$D$32</f>
        <v>23.7</v>
      </c>
      <c r="AD22" s="14">
        <f>[18]Dezembro!$D$33</f>
        <v>22.7</v>
      </c>
      <c r="AE22" s="14">
        <f>[18]Dezembro!$D$34</f>
        <v>22.5</v>
      </c>
      <c r="AF22" s="14">
        <f>[18]Dezembro!$D$35</f>
        <v>22.2</v>
      </c>
      <c r="AG22" s="16">
        <f t="shared" si="5"/>
        <v>17.899999999999999</v>
      </c>
      <c r="AH22" s="25">
        <f t="shared" si="6"/>
        <v>21.741935483870968</v>
      </c>
    </row>
    <row r="23" spans="1:34" ht="17.100000000000001" customHeight="1" x14ac:dyDescent="0.2">
      <c r="A23" s="9" t="s">
        <v>15</v>
      </c>
      <c r="B23" s="14">
        <f>[19]Dezembro!$D$5</f>
        <v>17.8</v>
      </c>
      <c r="C23" s="14">
        <f>[19]Dezembro!$D$6</f>
        <v>14.6</v>
      </c>
      <c r="D23" s="14">
        <f>[19]Dezembro!$D$7</f>
        <v>15.9</v>
      </c>
      <c r="E23" s="14">
        <f>[19]Dezembro!$D$8</f>
        <v>17.899999999999999</v>
      </c>
      <c r="F23" s="14">
        <f>[19]Dezembro!$D$9</f>
        <v>18.7</v>
      </c>
      <c r="G23" s="14">
        <f>[19]Dezembro!$D$10</f>
        <v>18.100000000000001</v>
      </c>
      <c r="H23" s="14">
        <f>[19]Dezembro!$D$11</f>
        <v>18.7</v>
      </c>
      <c r="I23" s="14">
        <f>[19]Dezembro!$D$12</f>
        <v>19.100000000000001</v>
      </c>
      <c r="J23" s="14">
        <f>[19]Dezembro!$D$13</f>
        <v>18.3</v>
      </c>
      <c r="K23" s="14">
        <f>[19]Dezembro!$D$14</f>
        <v>20.8</v>
      </c>
      <c r="L23" s="14">
        <f>[19]Dezembro!$D$15</f>
        <v>19.399999999999999</v>
      </c>
      <c r="M23" s="14">
        <f>[19]Dezembro!$D$16</f>
        <v>19.7</v>
      </c>
      <c r="N23" s="14">
        <f>[19]Dezembro!$D$17</f>
        <v>20.7</v>
      </c>
      <c r="O23" s="14">
        <f>[19]Dezembro!$D$18</f>
        <v>17.8</v>
      </c>
      <c r="P23" s="14">
        <f>[19]Dezembro!$D$19</f>
        <v>17.8</v>
      </c>
      <c r="Q23" s="14">
        <f>[19]Dezembro!$D$20</f>
        <v>17.2</v>
      </c>
      <c r="R23" s="14">
        <f>[19]Dezembro!$D$21</f>
        <v>18</v>
      </c>
      <c r="S23" s="14">
        <f>[19]Dezembro!$D$22</f>
        <v>20.3</v>
      </c>
      <c r="T23" s="14">
        <f>[19]Dezembro!$D$23</f>
        <v>20</v>
      </c>
      <c r="U23" s="14">
        <f>[19]Dezembro!$D$24</f>
        <v>19.8</v>
      </c>
      <c r="V23" s="14">
        <f>[19]Dezembro!$D$25</f>
        <v>21.2</v>
      </c>
      <c r="W23" s="14">
        <f>[19]Dezembro!$D$26</f>
        <v>20.2</v>
      </c>
      <c r="X23" s="14">
        <f>[19]Dezembro!$D$27</f>
        <v>21.9</v>
      </c>
      <c r="Y23" s="14">
        <f>[19]Dezembro!$D$28</f>
        <v>23</v>
      </c>
      <c r="Z23" s="14">
        <f>[19]Dezembro!$D$29</f>
        <v>20.100000000000001</v>
      </c>
      <c r="AA23" s="14">
        <f>[19]Dezembro!$D$30</f>
        <v>20</v>
      </c>
      <c r="AB23" s="14">
        <f>[19]Dezembro!$D$31</f>
        <v>20.6</v>
      </c>
      <c r="AC23" s="14">
        <f>[19]Dezembro!$D$32</f>
        <v>22.1</v>
      </c>
      <c r="AD23" s="14">
        <f>[19]Dezembro!$D$33</f>
        <v>20.2</v>
      </c>
      <c r="AE23" s="14">
        <f>[19]Dezembro!$D$34</f>
        <v>20.9</v>
      </c>
      <c r="AF23" s="14">
        <f>[19]Dezembro!$D$35</f>
        <v>21.7</v>
      </c>
      <c r="AG23" s="16">
        <f t="shared" si="5"/>
        <v>14.6</v>
      </c>
      <c r="AH23" s="25">
        <f t="shared" si="6"/>
        <v>19.435483870967747</v>
      </c>
    </row>
    <row r="24" spans="1:34" ht="17.100000000000001" customHeight="1" x14ac:dyDescent="0.2">
      <c r="A24" s="9" t="s">
        <v>16</v>
      </c>
      <c r="B24" s="14">
        <f>[20]Dezembro!$D$5</f>
        <v>22.4</v>
      </c>
      <c r="C24" s="14">
        <f>[20]Dezembro!$D$6</f>
        <v>17.899999999999999</v>
      </c>
      <c r="D24" s="14">
        <f>[20]Dezembro!$D$7</f>
        <v>20.2</v>
      </c>
      <c r="E24" s="14">
        <f>[20]Dezembro!$D$8</f>
        <v>22.4</v>
      </c>
      <c r="F24" s="14">
        <f>[20]Dezembro!$D$9</f>
        <v>21.4</v>
      </c>
      <c r="G24" s="14">
        <f>[20]Dezembro!$D$10</f>
        <v>21.1</v>
      </c>
      <c r="H24" s="14">
        <f>[20]Dezembro!$D$11</f>
        <v>23.2</v>
      </c>
      <c r="I24" s="14">
        <f>[20]Dezembro!$D$12</f>
        <v>22.8</v>
      </c>
      <c r="J24" s="14">
        <f>[20]Dezembro!$D$13</f>
        <v>23</v>
      </c>
      <c r="K24" s="14">
        <f>[20]Dezembro!$D$14</f>
        <v>22.6</v>
      </c>
      <c r="L24" s="14">
        <f>[20]Dezembro!$D$15</f>
        <v>21.9</v>
      </c>
      <c r="M24" s="14">
        <f>[20]Dezembro!$D$16</f>
        <v>22.9</v>
      </c>
      <c r="N24" s="14">
        <f>[20]Dezembro!$D$17</f>
        <v>24.3</v>
      </c>
      <c r="O24" s="14">
        <f>[20]Dezembro!$D$18</f>
        <v>22.2</v>
      </c>
      <c r="P24" s="14">
        <f>[20]Dezembro!$D$19</f>
        <v>17.600000000000001</v>
      </c>
      <c r="Q24" s="14">
        <f>[20]Dezembro!$D$20</f>
        <v>17</v>
      </c>
      <c r="R24" s="14">
        <f>[20]Dezembro!$D$21</f>
        <v>18.7</v>
      </c>
      <c r="S24" s="14">
        <f>[20]Dezembro!$D$22</f>
        <v>20.100000000000001</v>
      </c>
      <c r="T24" s="14">
        <f>[20]Dezembro!$D$23</f>
        <v>22.3</v>
      </c>
      <c r="U24" s="14">
        <f>[20]Dezembro!$D$24</f>
        <v>25</v>
      </c>
      <c r="V24" s="14">
        <f>[20]Dezembro!$D$25</f>
        <v>27.1</v>
      </c>
      <c r="W24" s="14">
        <f>[20]Dezembro!$D$26</f>
        <v>25.2</v>
      </c>
      <c r="X24" s="14">
        <f>[20]Dezembro!$D$27</f>
        <v>27.6</v>
      </c>
      <c r="Y24" s="14">
        <f>[20]Dezembro!$D$28</f>
        <v>26.1</v>
      </c>
      <c r="Z24" s="14">
        <f>[20]Dezembro!$D$29</f>
        <v>20.100000000000001</v>
      </c>
      <c r="AA24" s="14">
        <f>[20]Dezembro!$D$30</f>
        <v>20.3</v>
      </c>
      <c r="AB24" s="14">
        <f>[20]Dezembro!$D$31</f>
        <v>24.4</v>
      </c>
      <c r="AC24" s="14">
        <f>[20]Dezembro!$D$32</f>
        <v>26.2</v>
      </c>
      <c r="AD24" s="14">
        <f>[20]Dezembro!$D$33</f>
        <v>24.8</v>
      </c>
      <c r="AE24" s="14">
        <f>[20]Dezembro!$D$34</f>
        <v>24.8</v>
      </c>
      <c r="AF24" s="14">
        <f>[20]Dezembro!$D$35</f>
        <v>22.6</v>
      </c>
      <c r="AG24" s="16">
        <f t="shared" si="5"/>
        <v>17</v>
      </c>
      <c r="AH24" s="25">
        <f t="shared" si="6"/>
        <v>22.522580645161291</v>
      </c>
    </row>
    <row r="25" spans="1:34" ht="17.100000000000001" customHeight="1" x14ac:dyDescent="0.2">
      <c r="A25" s="9" t="s">
        <v>17</v>
      </c>
      <c r="B25" s="14">
        <f>[21]Dezembro!$D$5</f>
        <v>20.6</v>
      </c>
      <c r="C25" s="14">
        <f>[21]Dezembro!$D$6</f>
        <v>13.5</v>
      </c>
      <c r="D25" s="14">
        <f>[21]Dezembro!$D$7</f>
        <v>12.4</v>
      </c>
      <c r="E25" s="14">
        <f>[21]Dezembro!$D$8</f>
        <v>16.8</v>
      </c>
      <c r="F25" s="14">
        <f>[21]Dezembro!$D$9</f>
        <v>19.899999999999999</v>
      </c>
      <c r="G25" s="14">
        <f>[21]Dezembro!$D$10</f>
        <v>20.3</v>
      </c>
      <c r="H25" s="14">
        <f>[21]Dezembro!$D$11</f>
        <v>19.600000000000001</v>
      </c>
      <c r="I25" s="14">
        <f>[21]Dezembro!$D$12</f>
        <v>21.6</v>
      </c>
      <c r="J25" s="14">
        <f>[21]Dezembro!$D$13</f>
        <v>20.7</v>
      </c>
      <c r="K25" s="14">
        <f>[21]Dezembro!$D$14</f>
        <v>21.5</v>
      </c>
      <c r="L25" s="14">
        <f>[21]Dezembro!$D$15</f>
        <v>19.100000000000001</v>
      </c>
      <c r="M25" s="14">
        <f>[21]Dezembro!$D$16</f>
        <v>21.3</v>
      </c>
      <c r="N25" s="14">
        <f>[21]Dezembro!$D$17</f>
        <v>20</v>
      </c>
      <c r="O25" s="14">
        <f>[21]Dezembro!$D$18</f>
        <v>20.6</v>
      </c>
      <c r="P25" s="14">
        <f>[21]Dezembro!$D$19</f>
        <v>17.600000000000001</v>
      </c>
      <c r="Q25" s="14">
        <f>[21]Dezembro!$D$20</f>
        <v>13.1</v>
      </c>
      <c r="R25" s="14">
        <f>[21]Dezembro!$D$21</f>
        <v>15.4</v>
      </c>
      <c r="S25" s="14">
        <f>[21]Dezembro!$D$22</f>
        <v>16.600000000000001</v>
      </c>
      <c r="T25" s="14">
        <f>[21]Dezembro!$D$23</f>
        <v>16.100000000000001</v>
      </c>
      <c r="U25" s="14">
        <f>[21]Dezembro!$D$24</f>
        <v>17.899999999999999</v>
      </c>
      <c r="V25" s="14">
        <f>[21]Dezembro!$D$25</f>
        <v>19.5</v>
      </c>
      <c r="W25" s="14">
        <f>[21]Dezembro!$D$26</f>
        <v>18.8</v>
      </c>
      <c r="X25" s="14">
        <f>[21]Dezembro!$D$27</f>
        <v>20</v>
      </c>
      <c r="Y25" s="14">
        <f>[21]Dezembro!$D$28</f>
        <v>22</v>
      </c>
      <c r="Z25" s="14">
        <f>[21]Dezembro!$D$29</f>
        <v>21.1</v>
      </c>
      <c r="AA25" s="14">
        <f>[21]Dezembro!$D$30</f>
        <v>21.4</v>
      </c>
      <c r="AB25" s="14">
        <f>[21]Dezembro!$D$31</f>
        <v>22.4</v>
      </c>
      <c r="AC25" s="14">
        <f>[21]Dezembro!$D$32</f>
        <v>21.8</v>
      </c>
      <c r="AD25" s="14">
        <f>[21]Dezembro!$D$33</f>
        <v>21.9</v>
      </c>
      <c r="AE25" s="14">
        <f>[21]Dezembro!$D$34</f>
        <v>21.5</v>
      </c>
      <c r="AF25" s="14">
        <f>[21]Dezembro!$D$35</f>
        <v>21.3</v>
      </c>
      <c r="AG25" s="16">
        <f t="shared" si="5"/>
        <v>12.4</v>
      </c>
      <c r="AH25" s="25">
        <f t="shared" si="6"/>
        <v>19.235483870967741</v>
      </c>
    </row>
    <row r="26" spans="1:34" ht="17.100000000000001" customHeight="1" x14ac:dyDescent="0.2">
      <c r="A26" s="9" t="s">
        <v>18</v>
      </c>
      <c r="B26" s="14">
        <f>[22]Dezembro!$D$5</f>
        <v>19.100000000000001</v>
      </c>
      <c r="C26" s="14">
        <f>[22]Dezembro!$D$6</f>
        <v>19.7</v>
      </c>
      <c r="D26" s="14">
        <f>[22]Dezembro!$D$7</f>
        <v>18.3</v>
      </c>
      <c r="E26" s="14">
        <f>[22]Dezembro!$D$8</f>
        <v>18.399999999999999</v>
      </c>
      <c r="F26" s="14">
        <f>[22]Dezembro!$D$9</f>
        <v>19.399999999999999</v>
      </c>
      <c r="G26" s="14">
        <f>[22]Dezembro!$D$10</f>
        <v>20.399999999999999</v>
      </c>
      <c r="H26" s="14">
        <f>[22]Dezembro!$D$11</f>
        <v>19.899999999999999</v>
      </c>
      <c r="I26" s="14">
        <f>[22]Dezembro!$D$12</f>
        <v>20.6</v>
      </c>
      <c r="J26" s="14">
        <f>[22]Dezembro!$D$13</f>
        <v>20.7</v>
      </c>
      <c r="K26" s="14">
        <f>[22]Dezembro!$D$14</f>
        <v>21.5</v>
      </c>
      <c r="L26" s="14">
        <f>[22]Dezembro!$D$15</f>
        <v>19.100000000000001</v>
      </c>
      <c r="M26" s="14">
        <f>[22]Dezembro!$D$16</f>
        <v>20.2</v>
      </c>
      <c r="N26" s="14">
        <f>[22]Dezembro!$D$17</f>
        <v>19.7</v>
      </c>
      <c r="O26" s="14">
        <f>[22]Dezembro!$D$18</f>
        <v>20</v>
      </c>
      <c r="P26" s="14">
        <f>[22]Dezembro!$D$19</f>
        <v>17.100000000000001</v>
      </c>
      <c r="Q26" s="14">
        <f>[22]Dezembro!$D$20</f>
        <v>14.3</v>
      </c>
      <c r="R26" s="14">
        <f>[22]Dezembro!$D$21</f>
        <v>17.8</v>
      </c>
      <c r="S26" s="14">
        <f>[22]Dezembro!$D$22</f>
        <v>18.100000000000001</v>
      </c>
      <c r="T26" s="14">
        <f>[22]Dezembro!$D$23</f>
        <v>16.600000000000001</v>
      </c>
      <c r="U26" s="14">
        <f>[22]Dezembro!$D$24</f>
        <v>18.7</v>
      </c>
      <c r="V26" s="14">
        <f>[22]Dezembro!$D$25</f>
        <v>20.2</v>
      </c>
      <c r="W26" s="14">
        <f>[22]Dezembro!$D$26</f>
        <v>18.7</v>
      </c>
      <c r="X26" s="14">
        <f>[22]Dezembro!$D$27</f>
        <v>18.399999999999999</v>
      </c>
      <c r="Y26" s="14">
        <f>[22]Dezembro!$D$28</f>
        <v>19.3</v>
      </c>
      <c r="Z26" s="14">
        <f>[22]Dezembro!$D$29</f>
        <v>19.8</v>
      </c>
      <c r="AA26" s="14">
        <f>[22]Dezembro!$D$30</f>
        <v>21</v>
      </c>
      <c r="AB26" s="14">
        <f>[22]Dezembro!$D$31</f>
        <v>21.9</v>
      </c>
      <c r="AC26" s="14">
        <f>[22]Dezembro!$D$32</f>
        <v>21.4</v>
      </c>
      <c r="AD26" s="14">
        <f>[22]Dezembro!$D$33</f>
        <v>20.5</v>
      </c>
      <c r="AE26" s="14">
        <f>[22]Dezembro!$D$34</f>
        <v>19.399999999999999</v>
      </c>
      <c r="AF26" s="14">
        <f>[22]Dezembro!$D$35</f>
        <v>20.2</v>
      </c>
      <c r="AG26" s="16">
        <f t="shared" si="5"/>
        <v>14.3</v>
      </c>
      <c r="AH26" s="25">
        <f t="shared" si="6"/>
        <v>19.367741935483874</v>
      </c>
    </row>
    <row r="27" spans="1:34" ht="17.100000000000001" customHeight="1" x14ac:dyDescent="0.2">
      <c r="A27" s="9" t="s">
        <v>19</v>
      </c>
      <c r="B27" s="14">
        <f>[23]Dezembro!$D$5</f>
        <v>23.2</v>
      </c>
      <c r="C27" s="14">
        <f>[23]Dezembro!$D$6</f>
        <v>18.600000000000001</v>
      </c>
      <c r="D27" s="14">
        <f>[23]Dezembro!$D$7</f>
        <v>21.7</v>
      </c>
      <c r="E27" s="14">
        <f>[23]Dezembro!$D$8</f>
        <v>22.8</v>
      </c>
      <c r="F27" s="14">
        <f>[23]Dezembro!$D$9</f>
        <v>23.8</v>
      </c>
      <c r="G27" s="14">
        <f>[23]Dezembro!$D$10</f>
        <v>24.4</v>
      </c>
      <c r="H27" s="14">
        <f>[23]Dezembro!$D$11</f>
        <v>24.4</v>
      </c>
      <c r="I27" s="14">
        <f>[23]Dezembro!$D$12</f>
        <v>24.2</v>
      </c>
      <c r="J27" s="14">
        <f>[23]Dezembro!$D$13</f>
        <v>23.7</v>
      </c>
      <c r="K27" s="14">
        <f>[23]Dezembro!$D$14</f>
        <v>23.9</v>
      </c>
      <c r="L27" s="14">
        <f>[23]Dezembro!$D$15</f>
        <v>23.7</v>
      </c>
      <c r="M27" s="14">
        <f>[23]Dezembro!$D$16</f>
        <v>24.4</v>
      </c>
      <c r="N27" s="14">
        <f>[23]Dezembro!$D$17</f>
        <v>24</v>
      </c>
      <c r="O27" s="14">
        <f>[23]Dezembro!$D$18</f>
        <v>20</v>
      </c>
      <c r="P27" s="14">
        <f>[23]Dezembro!$D$19</f>
        <v>20.3</v>
      </c>
      <c r="Q27" s="14">
        <f>[23]Dezembro!$D$20</f>
        <v>20.6</v>
      </c>
      <c r="R27" s="14">
        <f>[23]Dezembro!$D$21</f>
        <v>21.3</v>
      </c>
      <c r="S27" s="14">
        <f>[23]Dezembro!$D$22</f>
        <v>21.9</v>
      </c>
      <c r="T27" s="14">
        <f>[23]Dezembro!$D$23</f>
        <v>22.3</v>
      </c>
      <c r="U27" s="14">
        <f>[23]Dezembro!$D$24</f>
        <v>21.5</v>
      </c>
      <c r="V27" s="14">
        <f>[23]Dezembro!$D$25</f>
        <v>23.4</v>
      </c>
      <c r="W27" s="14">
        <f>[23]Dezembro!$D$26</f>
        <v>23.2</v>
      </c>
      <c r="X27" s="14">
        <f>[23]Dezembro!$D$27</f>
        <v>24.2</v>
      </c>
      <c r="Y27" s="14">
        <f>[23]Dezembro!$D$28</f>
        <v>22.7</v>
      </c>
      <c r="Z27" s="14">
        <f>[23]Dezembro!$D$29</f>
        <v>23.6</v>
      </c>
      <c r="AA27" s="14">
        <f>[23]Dezembro!$D$30</f>
        <v>24.3</v>
      </c>
      <c r="AB27" s="14">
        <f>[23]Dezembro!$D$31</f>
        <v>23.5</v>
      </c>
      <c r="AC27" s="14">
        <f>[23]Dezembro!$D$32</f>
        <v>24.7</v>
      </c>
      <c r="AD27" s="14">
        <f>[23]Dezembro!$D$33</f>
        <v>24.1</v>
      </c>
      <c r="AE27" s="14">
        <f>[23]Dezembro!$D$34</f>
        <v>22.9</v>
      </c>
      <c r="AF27" s="14">
        <f>[23]Dezembro!$D$35</f>
        <v>24</v>
      </c>
      <c r="AG27" s="16">
        <f t="shared" si="5"/>
        <v>18.600000000000001</v>
      </c>
      <c r="AH27" s="25">
        <f t="shared" si="6"/>
        <v>22.945161290322584</v>
      </c>
    </row>
    <row r="28" spans="1:34" ht="17.100000000000001" customHeight="1" x14ac:dyDescent="0.2">
      <c r="A28" s="9" t="s">
        <v>31</v>
      </c>
      <c r="B28" s="14">
        <f>[24]Dezembro!$D$5</f>
        <v>20.399999999999999</v>
      </c>
      <c r="C28" s="14">
        <f>[24]Dezembro!$D$6</f>
        <v>16.8</v>
      </c>
      <c r="D28" s="14">
        <f>[24]Dezembro!$D$7</f>
        <v>16.5</v>
      </c>
      <c r="E28" s="14">
        <f>[24]Dezembro!$D$8</f>
        <v>20.399999999999999</v>
      </c>
      <c r="F28" s="14">
        <f>[24]Dezembro!$D$9</f>
        <v>20.7</v>
      </c>
      <c r="G28" s="14">
        <f>[24]Dezembro!$D$10</f>
        <v>19.8</v>
      </c>
      <c r="H28" s="14">
        <f>[24]Dezembro!$D$11</f>
        <v>19.2</v>
      </c>
      <c r="I28" s="14">
        <f>[24]Dezembro!$D$12</f>
        <v>20.9</v>
      </c>
      <c r="J28" s="14">
        <f>[24]Dezembro!$D$13</f>
        <v>20.7</v>
      </c>
      <c r="K28" s="14">
        <f>[24]Dezembro!$D$14</f>
        <v>21</v>
      </c>
      <c r="L28" s="14">
        <f>[24]Dezembro!$D$15</f>
        <v>21.8</v>
      </c>
      <c r="M28" s="14">
        <f>[24]Dezembro!$D$16</f>
        <v>23.5</v>
      </c>
      <c r="N28" s="14">
        <f>[24]Dezembro!$D$17</f>
        <v>21.5</v>
      </c>
      <c r="O28" s="14">
        <f>[24]Dezembro!$D$18</f>
        <v>20.8</v>
      </c>
      <c r="P28" s="14">
        <f>[24]Dezembro!$D$19</f>
        <v>16</v>
      </c>
      <c r="Q28" s="14">
        <f>[24]Dezembro!$D$20</f>
        <v>16</v>
      </c>
      <c r="R28" s="14">
        <f>[24]Dezembro!$D$21</f>
        <v>18</v>
      </c>
      <c r="S28" s="14">
        <f>[24]Dezembro!$D$22</f>
        <v>18.8</v>
      </c>
      <c r="T28" s="14">
        <f>[24]Dezembro!$D$23</f>
        <v>19.899999999999999</v>
      </c>
      <c r="U28" s="14">
        <f>[24]Dezembro!$D$24</f>
        <v>20.9</v>
      </c>
      <c r="V28" s="14">
        <f>[24]Dezembro!$D$25</f>
        <v>22.6</v>
      </c>
      <c r="W28" s="14">
        <f>[24]Dezembro!$D$26</f>
        <v>19.399999999999999</v>
      </c>
      <c r="X28" s="14">
        <f>[24]Dezembro!$D$27</f>
        <v>21.2</v>
      </c>
      <c r="Y28" s="14">
        <f>[24]Dezembro!$D$28</f>
        <v>22.5</v>
      </c>
      <c r="Z28" s="14">
        <f>[24]Dezembro!$D$29</f>
        <v>22</v>
      </c>
      <c r="AA28" s="14">
        <f>[24]Dezembro!$D$30</f>
        <v>21.2</v>
      </c>
      <c r="AB28" s="14">
        <f>[24]Dezembro!$D$31</f>
        <v>21.9</v>
      </c>
      <c r="AC28" s="14">
        <f>[24]Dezembro!$D$32</f>
        <v>22.1</v>
      </c>
      <c r="AD28" s="14">
        <f>[24]Dezembro!$D$33</f>
        <v>21.9</v>
      </c>
      <c r="AE28" s="14">
        <f>[24]Dezembro!$D$34</f>
        <v>21</v>
      </c>
      <c r="AF28" s="14">
        <f>[24]Dezembro!$D$35</f>
        <v>21.6</v>
      </c>
      <c r="AG28" s="16">
        <f t="shared" si="5"/>
        <v>16</v>
      </c>
      <c r="AH28" s="25">
        <f t="shared" si="6"/>
        <v>20.35483870967742</v>
      </c>
    </row>
    <row r="29" spans="1:34" ht="17.100000000000001" customHeight="1" x14ac:dyDescent="0.2">
      <c r="A29" s="9" t="s">
        <v>20</v>
      </c>
      <c r="B29" s="14">
        <f>[25]Dezembro!$D$5</f>
        <v>23.2</v>
      </c>
      <c r="C29" s="14">
        <f>[25]Dezembro!$D$6</f>
        <v>21.4</v>
      </c>
      <c r="D29" s="14">
        <f>[25]Dezembro!$D$7</f>
        <v>18.899999999999999</v>
      </c>
      <c r="E29" s="14">
        <f>[25]Dezembro!$D$8</f>
        <v>19.100000000000001</v>
      </c>
      <c r="F29" s="14">
        <f>[25]Dezembro!$D$9</f>
        <v>21.4</v>
      </c>
      <c r="G29" s="14">
        <f>[25]Dezembro!$D$10</f>
        <v>21.8</v>
      </c>
      <c r="H29" s="14">
        <f>[25]Dezembro!$D$11</f>
        <v>22</v>
      </c>
      <c r="I29" s="14">
        <f>[25]Dezembro!$D$12</f>
        <v>23.3</v>
      </c>
      <c r="J29" s="14">
        <f>[25]Dezembro!$D$13</f>
        <v>23.2</v>
      </c>
      <c r="K29" s="14">
        <f>[25]Dezembro!$D$14</f>
        <v>21.9</v>
      </c>
      <c r="L29" s="14">
        <f>[25]Dezembro!$D$15</f>
        <v>21.2</v>
      </c>
      <c r="M29" s="14">
        <f>[25]Dezembro!$D$16</f>
        <v>20.5</v>
      </c>
      <c r="N29" s="14">
        <f>[25]Dezembro!$D$17</f>
        <v>20.399999999999999</v>
      </c>
      <c r="O29" s="14">
        <f>[25]Dezembro!$D$18</f>
        <v>23.5</v>
      </c>
      <c r="P29" s="14">
        <f>[25]Dezembro!$D$19</f>
        <v>19.600000000000001</v>
      </c>
      <c r="Q29" s="14">
        <f>[25]Dezembro!$D$20</f>
        <v>19.2</v>
      </c>
      <c r="R29" s="14">
        <f>[25]Dezembro!$D$21</f>
        <v>20.7</v>
      </c>
      <c r="S29" s="14">
        <f>[25]Dezembro!$D$22</f>
        <v>22</v>
      </c>
      <c r="T29" s="14">
        <f>[25]Dezembro!$D$23</f>
        <v>21.5</v>
      </c>
      <c r="U29" s="14">
        <f>[25]Dezembro!$D$24</f>
        <v>23.8</v>
      </c>
      <c r="V29" s="14">
        <f>[25]Dezembro!$D$25</f>
        <v>24</v>
      </c>
      <c r="W29" s="14">
        <f>[25]Dezembro!$D$26</f>
        <v>22</v>
      </c>
      <c r="X29" s="14">
        <f>[25]Dezembro!$D$27</f>
        <v>23.9</v>
      </c>
      <c r="Y29" s="14">
        <f>[25]Dezembro!$D$28</f>
        <v>23.8</v>
      </c>
      <c r="Z29" s="14">
        <f>[25]Dezembro!$D$29</f>
        <v>23.3</v>
      </c>
      <c r="AA29" s="14">
        <f>[25]Dezembro!$D$30</f>
        <v>22.8</v>
      </c>
      <c r="AB29" s="14">
        <f>[25]Dezembro!$D$31</f>
        <v>23.1</v>
      </c>
      <c r="AC29" s="14">
        <f>[25]Dezembro!$D$32</f>
        <v>24.8</v>
      </c>
      <c r="AD29" s="14">
        <f>[25]Dezembro!$D$33</f>
        <v>23.8</v>
      </c>
      <c r="AE29" s="14">
        <f>[25]Dezembro!$D$34</f>
        <v>22.1</v>
      </c>
      <c r="AF29" s="14">
        <f>[25]Dezembro!$D$35</f>
        <v>22</v>
      </c>
      <c r="AG29" s="16">
        <f>MIN(B29:AF29)</f>
        <v>18.899999999999999</v>
      </c>
      <c r="AH29" s="25">
        <f>AVERAGE(B29:AF29)</f>
        <v>22.07096774193548</v>
      </c>
    </row>
    <row r="30" spans="1:34" s="5" customFormat="1" ht="17.100000000000001" customHeight="1" x14ac:dyDescent="0.2">
      <c r="A30" s="13" t="s">
        <v>36</v>
      </c>
      <c r="B30" s="21">
        <f>MIN(B5:B29)</f>
        <v>17.8</v>
      </c>
      <c r="C30" s="21">
        <f t="shared" ref="C30:AH30" si="9">MIN(C5:C29)</f>
        <v>12.4</v>
      </c>
      <c r="D30" s="21">
        <f t="shared" si="9"/>
        <v>11.5</v>
      </c>
      <c r="E30" s="21">
        <f t="shared" si="9"/>
        <v>16.3</v>
      </c>
      <c r="F30" s="21">
        <f t="shared" si="9"/>
        <v>18.7</v>
      </c>
      <c r="G30" s="21">
        <f t="shared" si="9"/>
        <v>18.100000000000001</v>
      </c>
      <c r="H30" s="21">
        <f t="shared" si="9"/>
        <v>18.600000000000001</v>
      </c>
      <c r="I30" s="21">
        <f t="shared" si="9"/>
        <v>19.100000000000001</v>
      </c>
      <c r="J30" s="21">
        <f t="shared" si="9"/>
        <v>18.3</v>
      </c>
      <c r="K30" s="21">
        <f t="shared" si="9"/>
        <v>19</v>
      </c>
      <c r="L30" s="21">
        <f t="shared" si="9"/>
        <v>18.2</v>
      </c>
      <c r="M30" s="21">
        <f t="shared" si="9"/>
        <v>19.5</v>
      </c>
      <c r="N30" s="21">
        <f t="shared" si="9"/>
        <v>17.8</v>
      </c>
      <c r="O30" s="21">
        <f t="shared" si="9"/>
        <v>17.8</v>
      </c>
      <c r="P30" s="21">
        <f t="shared" si="9"/>
        <v>12.2</v>
      </c>
      <c r="Q30" s="21">
        <f t="shared" si="9"/>
        <v>12.3</v>
      </c>
      <c r="R30" s="21">
        <f t="shared" si="9"/>
        <v>14.8</v>
      </c>
      <c r="S30" s="21">
        <f t="shared" si="9"/>
        <v>15.6</v>
      </c>
      <c r="T30" s="21">
        <f t="shared" si="9"/>
        <v>15.4</v>
      </c>
      <c r="U30" s="21">
        <f t="shared" si="9"/>
        <v>14.8</v>
      </c>
      <c r="V30" s="21">
        <f t="shared" si="9"/>
        <v>15.6</v>
      </c>
      <c r="W30" s="21">
        <f t="shared" si="9"/>
        <v>18.399999999999999</v>
      </c>
      <c r="X30" s="21">
        <f t="shared" si="9"/>
        <v>18.399999999999999</v>
      </c>
      <c r="Y30" s="21">
        <f t="shared" si="9"/>
        <v>17.899999999999999</v>
      </c>
      <c r="Z30" s="21">
        <f t="shared" si="9"/>
        <v>19.7</v>
      </c>
      <c r="AA30" s="21">
        <f t="shared" si="9"/>
        <v>19.5</v>
      </c>
      <c r="AB30" s="21">
        <f t="shared" si="9"/>
        <v>20.100000000000001</v>
      </c>
      <c r="AC30" s="21">
        <f t="shared" si="9"/>
        <v>20.2</v>
      </c>
      <c r="AD30" s="21">
        <f t="shared" si="9"/>
        <v>19.100000000000001</v>
      </c>
      <c r="AE30" s="21">
        <f t="shared" si="9"/>
        <v>19.399999999999999</v>
      </c>
      <c r="AF30" s="54">
        <f t="shared" si="9"/>
        <v>19.3</v>
      </c>
      <c r="AG30" s="21">
        <f t="shared" si="9"/>
        <v>11.5</v>
      </c>
      <c r="AH30" s="21">
        <f t="shared" si="9"/>
        <v>18.193548387096779</v>
      </c>
    </row>
  </sheetData>
  <mergeCells count="34">
    <mergeCell ref="L3:L4"/>
    <mergeCell ref="I3:I4"/>
    <mergeCell ref="Z3:Z4"/>
    <mergeCell ref="M3:M4"/>
    <mergeCell ref="B2:AH2"/>
    <mergeCell ref="AF3:AF4"/>
    <mergeCell ref="T3:T4"/>
    <mergeCell ref="AE3:AE4"/>
    <mergeCell ref="B3:B4"/>
    <mergeCell ref="C3:C4"/>
    <mergeCell ref="D3:D4"/>
    <mergeCell ref="E3:E4"/>
    <mergeCell ref="F3:F4"/>
    <mergeCell ref="G3:G4"/>
    <mergeCell ref="H3:H4"/>
    <mergeCell ref="U3:U4"/>
    <mergeCell ref="V3:V4"/>
    <mergeCell ref="K3:K4"/>
    <mergeCell ref="A2:A4"/>
    <mergeCell ref="S3:S4"/>
    <mergeCell ref="J3:J4"/>
    <mergeCell ref="N3:N4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0"/>
  <sheetViews>
    <sheetView workbookViewId="0">
      <selection activeCell="AF30" sqref="AF30"/>
    </sheetView>
  </sheetViews>
  <sheetFormatPr defaultRowHeight="12.75" x14ac:dyDescent="0.2"/>
  <cols>
    <col min="1" max="1" width="19.140625" style="2" bestFit="1" customWidth="1"/>
    <col min="2" max="31" width="5.42578125" style="2" bestFit="1" customWidth="1"/>
    <col min="32" max="32" width="5.42578125" style="2" customWidth="1"/>
    <col min="33" max="33" width="6.5703125" style="18" bestFit="1" customWidth="1"/>
    <col min="34" max="34" width="9.140625" style="1"/>
  </cols>
  <sheetData>
    <row r="1" spans="1:34" ht="20.100000000000001" customHeight="1" thickBot="1" x14ac:dyDescent="0.25">
      <c r="A1" s="64" t="s">
        <v>25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</row>
    <row r="2" spans="1:34" s="4" customFormat="1" ht="20.100000000000001" customHeight="1" x14ac:dyDescent="0.2">
      <c r="A2" s="61" t="s">
        <v>21</v>
      </c>
      <c r="B2" s="58" t="s">
        <v>49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11"/>
    </row>
    <row r="3" spans="1:34" s="5" customFormat="1" ht="20.100000000000001" customHeight="1" x14ac:dyDescent="0.2">
      <c r="A3" s="62"/>
      <c r="B3" s="56">
        <v>1</v>
      </c>
      <c r="C3" s="56">
        <f>SUM(B3+1)</f>
        <v>2</v>
      </c>
      <c r="D3" s="56">
        <f t="shared" ref="D3:AD3" si="0">SUM(C3+1)</f>
        <v>3</v>
      </c>
      <c r="E3" s="56">
        <f t="shared" si="0"/>
        <v>4</v>
      </c>
      <c r="F3" s="56">
        <f t="shared" si="0"/>
        <v>5</v>
      </c>
      <c r="G3" s="56">
        <f t="shared" si="0"/>
        <v>6</v>
      </c>
      <c r="H3" s="56">
        <f t="shared" si="0"/>
        <v>7</v>
      </c>
      <c r="I3" s="56">
        <f t="shared" si="0"/>
        <v>8</v>
      </c>
      <c r="J3" s="56">
        <f t="shared" si="0"/>
        <v>9</v>
      </c>
      <c r="K3" s="56">
        <f t="shared" si="0"/>
        <v>10</v>
      </c>
      <c r="L3" s="56">
        <f t="shared" si="0"/>
        <v>11</v>
      </c>
      <c r="M3" s="56">
        <f t="shared" si="0"/>
        <v>12</v>
      </c>
      <c r="N3" s="56">
        <f t="shared" si="0"/>
        <v>13</v>
      </c>
      <c r="O3" s="56">
        <f t="shared" si="0"/>
        <v>14</v>
      </c>
      <c r="P3" s="56">
        <f t="shared" si="0"/>
        <v>15</v>
      </c>
      <c r="Q3" s="56">
        <f t="shared" si="0"/>
        <v>16</v>
      </c>
      <c r="R3" s="56">
        <f t="shared" si="0"/>
        <v>17</v>
      </c>
      <c r="S3" s="56">
        <f t="shared" si="0"/>
        <v>18</v>
      </c>
      <c r="T3" s="56">
        <f t="shared" si="0"/>
        <v>19</v>
      </c>
      <c r="U3" s="56">
        <f t="shared" si="0"/>
        <v>20</v>
      </c>
      <c r="V3" s="56">
        <f t="shared" si="0"/>
        <v>21</v>
      </c>
      <c r="W3" s="56">
        <f t="shared" si="0"/>
        <v>22</v>
      </c>
      <c r="X3" s="56">
        <f t="shared" si="0"/>
        <v>23</v>
      </c>
      <c r="Y3" s="56">
        <f t="shared" si="0"/>
        <v>24</v>
      </c>
      <c r="Z3" s="56">
        <f t="shared" si="0"/>
        <v>25</v>
      </c>
      <c r="AA3" s="56">
        <f t="shared" si="0"/>
        <v>26</v>
      </c>
      <c r="AB3" s="56">
        <f t="shared" si="0"/>
        <v>27</v>
      </c>
      <c r="AC3" s="56">
        <f t="shared" si="0"/>
        <v>28</v>
      </c>
      <c r="AD3" s="56">
        <f t="shared" si="0"/>
        <v>29</v>
      </c>
      <c r="AE3" s="56">
        <v>30</v>
      </c>
      <c r="AF3" s="56">
        <v>31</v>
      </c>
      <c r="AG3" s="30" t="s">
        <v>41</v>
      </c>
      <c r="AH3" s="12"/>
    </row>
    <row r="4" spans="1:34" s="5" customFormat="1" ht="20.100000000000001" customHeight="1" thickBot="1" x14ac:dyDescent="0.25">
      <c r="A4" s="63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29" t="s">
        <v>40</v>
      </c>
      <c r="AH4" s="12"/>
    </row>
    <row r="5" spans="1:34" s="5" customFormat="1" ht="20.100000000000001" customHeight="1" thickTop="1" x14ac:dyDescent="0.2">
      <c r="A5" s="8" t="s">
        <v>48</v>
      </c>
      <c r="B5" s="43">
        <f>[1]Dezembro!$E$5</f>
        <v>62.416666666666664</v>
      </c>
      <c r="C5" s="43">
        <f>[1]Dezembro!$E$6</f>
        <v>46.416666666666664</v>
      </c>
      <c r="D5" s="43">
        <f>[1]Dezembro!$E$7</f>
        <v>58.291666666666664</v>
      </c>
      <c r="E5" s="43">
        <f>[1]Dezembro!$E$8</f>
        <v>51.958333333333336</v>
      </c>
      <c r="F5" s="43">
        <f>[1]Dezembro!$E$9</f>
        <v>63.5</v>
      </c>
      <c r="G5" s="43">
        <f>[1]Dezembro!$E$10</f>
        <v>80.416666666666671</v>
      </c>
      <c r="H5" s="43">
        <f>[1]Dezembro!$E$11</f>
        <v>76.791666666666671</v>
      </c>
      <c r="I5" s="43">
        <f>[1]Dezembro!$E$12</f>
        <v>79.041666666666671</v>
      </c>
      <c r="J5" s="43">
        <f>[1]Dezembro!$E$13</f>
        <v>76.458333333333329</v>
      </c>
      <c r="K5" s="43">
        <f>[1]Dezembro!$E$14</f>
        <v>76.541666666666671</v>
      </c>
      <c r="L5" s="43">
        <f>[1]Dezembro!$E$15</f>
        <v>70.041666666666671</v>
      </c>
      <c r="M5" s="43">
        <f>[1]Dezembro!$E$16</f>
        <v>61.375</v>
      </c>
      <c r="N5" s="43">
        <f>[1]Dezembro!$E$17</f>
        <v>60.125</v>
      </c>
      <c r="O5" s="43">
        <f>[1]Dezembro!$E$18</f>
        <v>63.583333333333336</v>
      </c>
      <c r="P5" s="43">
        <f>[1]Dezembro!$E$19</f>
        <v>45.583333333333336</v>
      </c>
      <c r="Q5" s="43">
        <f>[1]Dezembro!$E$20</f>
        <v>54.208333333333336</v>
      </c>
      <c r="R5" s="43">
        <f>[1]Dezembro!$E$21</f>
        <v>51.875</v>
      </c>
      <c r="S5" s="43">
        <f>[1]Dezembro!$E$22</f>
        <v>50.708333333333336</v>
      </c>
      <c r="T5" s="43">
        <f>[1]Dezembro!$E$23</f>
        <v>53.125</v>
      </c>
      <c r="U5" s="43">
        <f>[1]Dezembro!$E$24</f>
        <v>53.125</v>
      </c>
      <c r="V5" s="43">
        <f>[1]Dezembro!$E$25</f>
        <v>55.958333333333336</v>
      </c>
      <c r="W5" s="43">
        <f>[1]Dezembro!$E$26</f>
        <v>66.875</v>
      </c>
      <c r="X5" s="43">
        <f>[1]Dezembro!$E$27</f>
        <v>61.166666666666664</v>
      </c>
      <c r="Y5" s="43">
        <f>[1]Dezembro!$E$28</f>
        <v>56.458333333333336</v>
      </c>
      <c r="Z5" s="43">
        <f>[1]Dezembro!$E$29</f>
        <v>69.125</v>
      </c>
      <c r="AA5" s="43">
        <f>[1]Dezembro!$E$30</f>
        <v>79.333333333333329</v>
      </c>
      <c r="AB5" s="43">
        <f>[1]Dezembro!$E$31</f>
        <v>66.916666666666671</v>
      </c>
      <c r="AC5" s="43">
        <f>[1]Dezembro!$E$32</f>
        <v>60.583333333333336</v>
      </c>
      <c r="AD5" s="43">
        <f>[1]Dezembro!$E$33</f>
        <v>66.583333333333329</v>
      </c>
      <c r="AE5" s="43">
        <f>[1]Dezembro!$E$34</f>
        <v>73.25</v>
      </c>
      <c r="AF5" s="43">
        <f>[1]Dezembro!$E$35</f>
        <v>84.875</v>
      </c>
      <c r="AG5" s="44">
        <f>AVERAGE(B5:AF5)</f>
        <v>63.764784946236553</v>
      </c>
      <c r="AH5" s="12"/>
    </row>
    <row r="6" spans="1:34" ht="17.100000000000001" customHeight="1" x14ac:dyDescent="0.2">
      <c r="A6" s="9" t="s">
        <v>0</v>
      </c>
      <c r="B6" s="3">
        <f>[2]Dezembro!$E$5</f>
        <v>66</v>
      </c>
      <c r="C6" s="3">
        <f>[2]Dezembro!$E$6</f>
        <v>50.75</v>
      </c>
      <c r="D6" s="3">
        <f>[2]Dezembro!$E$7</f>
        <v>54.875</v>
      </c>
      <c r="E6" s="3">
        <f>[2]Dezembro!$E$8</f>
        <v>64.625</v>
      </c>
      <c r="F6" s="3">
        <f>[2]Dezembro!$E$9</f>
        <v>68.75</v>
      </c>
      <c r="G6" s="3">
        <f>[2]Dezembro!$E$10</f>
        <v>82</v>
      </c>
      <c r="H6" s="3">
        <f>[2]Dezembro!$E$11</f>
        <v>75.458333333333329</v>
      </c>
      <c r="I6" s="3">
        <f>[2]Dezembro!$E$12</f>
        <v>79.458333333333329</v>
      </c>
      <c r="J6" s="3">
        <f>[2]Dezembro!$E$13</f>
        <v>77.416666666666671</v>
      </c>
      <c r="K6" s="3">
        <f>[2]Dezembro!$E$14</f>
        <v>68.708333333333329</v>
      </c>
      <c r="L6" s="3">
        <f>[2]Dezembro!$E$15</f>
        <v>63.541666666666664</v>
      </c>
      <c r="M6" s="3">
        <f>[2]Dezembro!$E$16</f>
        <v>63.791666666666664</v>
      </c>
      <c r="N6" s="3">
        <f>[2]Dezembro!$E$17</f>
        <v>69.375</v>
      </c>
      <c r="O6" s="3">
        <f>[2]Dezembro!$E$18</f>
        <v>51.708333333333336</v>
      </c>
      <c r="P6" s="3">
        <f>[2]Dezembro!$E$19</f>
        <v>54.25</v>
      </c>
      <c r="Q6" s="3">
        <f>[2]Dezembro!$E$20</f>
        <v>57.875</v>
      </c>
      <c r="R6" s="3">
        <f>[2]Dezembro!$E$21</f>
        <v>60.875</v>
      </c>
      <c r="S6" s="3">
        <f>[2]Dezembro!$E$22</f>
        <v>54.375</v>
      </c>
      <c r="T6" s="3">
        <f>[2]Dezembro!$E$23</f>
        <v>49.291666666666664</v>
      </c>
      <c r="U6" s="3">
        <f>[2]Dezembro!$E$24</f>
        <v>42.25</v>
      </c>
      <c r="V6" s="3">
        <f>[2]Dezembro!$E$25</f>
        <v>55.5</v>
      </c>
      <c r="W6" s="3">
        <f>[2]Dezembro!$E$26</f>
        <v>54.958333333333336</v>
      </c>
      <c r="X6" s="3">
        <f>[2]Dezembro!$E$27</f>
        <v>57.625</v>
      </c>
      <c r="Y6" s="3">
        <f>[2]Dezembro!$E$28</f>
        <v>75.25</v>
      </c>
      <c r="Z6" s="3">
        <f>[2]Dezembro!$E$29</f>
        <v>81.666666666666671</v>
      </c>
      <c r="AA6" s="3">
        <f>[2]Dezembro!$E$30</f>
        <v>78.25</v>
      </c>
      <c r="AB6" s="3">
        <f>[2]Dezembro!$E$31</f>
        <v>70.125</v>
      </c>
      <c r="AC6" s="3">
        <f>[2]Dezembro!$E$32</f>
        <v>63.75</v>
      </c>
      <c r="AD6" s="3">
        <f>[2]Dezembro!$E$33</f>
        <v>72.666666666666671</v>
      </c>
      <c r="AE6" s="3">
        <f>[2]Dezembro!$E$34</f>
        <v>89.625</v>
      </c>
      <c r="AF6" s="3">
        <f>[2]Dezembro!$E$35</f>
        <v>92.916666666666671</v>
      </c>
      <c r="AG6" s="16">
        <f t="shared" ref="AG6:AG17" si="1">AVERAGE(B6:AF6)</f>
        <v>66.055107526881727</v>
      </c>
    </row>
    <row r="7" spans="1:34" ht="17.100000000000001" customHeight="1" x14ac:dyDescent="0.2">
      <c r="A7" s="9" t="s">
        <v>1</v>
      </c>
      <c r="B7" s="3">
        <f>[3]Dezembro!$E$5</f>
        <v>56.333333333333336</v>
      </c>
      <c r="C7" s="3">
        <f>[3]Dezembro!$E$6</f>
        <v>45.958333333333336</v>
      </c>
      <c r="D7" s="3">
        <f>[3]Dezembro!$E$7</f>
        <v>34.333333333333336</v>
      </c>
      <c r="E7" s="3">
        <f>[3]Dezembro!$E$8</f>
        <v>46.208333333333336</v>
      </c>
      <c r="F7" s="3">
        <f>[3]Dezembro!$E$9</f>
        <v>62.833333333333336</v>
      </c>
      <c r="G7" s="3">
        <f>[3]Dezembro!$E$10</f>
        <v>86.916666666666671</v>
      </c>
      <c r="H7" s="3">
        <f>[3]Dezembro!$E$11</f>
        <v>72.875</v>
      </c>
      <c r="I7" s="3">
        <f>[3]Dezembro!$E$12</f>
        <v>79.125</v>
      </c>
      <c r="J7" s="3">
        <f>[3]Dezembro!$E$13</f>
        <v>82.333333333333329</v>
      </c>
      <c r="K7" s="3">
        <f>[3]Dezembro!$E$14</f>
        <v>75.083333333333329</v>
      </c>
      <c r="L7" s="3">
        <f>[3]Dezembro!$E$15</f>
        <v>68.958333333333329</v>
      </c>
      <c r="M7" s="3">
        <f>[3]Dezembro!$E$16</f>
        <v>69.541666666666671</v>
      </c>
      <c r="N7" s="3">
        <f>[3]Dezembro!$E$17</f>
        <v>76.375</v>
      </c>
      <c r="O7" s="3">
        <f>[3]Dezembro!$E$18</f>
        <v>65.5</v>
      </c>
      <c r="P7" s="3">
        <f>[3]Dezembro!$E$19</f>
        <v>51.416666666666664</v>
      </c>
      <c r="Q7" s="3">
        <f>[3]Dezembro!$E$20</f>
        <v>51.833333333333336</v>
      </c>
      <c r="R7" s="3">
        <f>[3]Dezembro!$E$21</f>
        <v>51.291666666666664</v>
      </c>
      <c r="S7" s="3">
        <f>[3]Dezembro!$E$22</f>
        <v>48.375</v>
      </c>
      <c r="T7" s="3">
        <f>[3]Dezembro!$E$23</f>
        <v>54.458333333333336</v>
      </c>
      <c r="U7" s="3">
        <f>[3]Dezembro!$E$24</f>
        <v>55.041666666666664</v>
      </c>
      <c r="V7" s="3">
        <f>[3]Dezembro!$E$25</f>
        <v>74.041666666666671</v>
      </c>
      <c r="W7" s="3">
        <f>[3]Dezembro!$E$26</f>
        <v>70.875</v>
      </c>
      <c r="X7" s="3">
        <f>[3]Dezembro!$E$27</f>
        <v>60.125</v>
      </c>
      <c r="Y7" s="3">
        <f>[3]Dezembro!$E$28</f>
        <v>62.375</v>
      </c>
      <c r="Z7" s="3">
        <f>[3]Dezembro!$E$29</f>
        <v>74.708333333333329</v>
      </c>
      <c r="AA7" s="3">
        <f>[3]Dezembro!$E$30</f>
        <v>75.041666666666671</v>
      </c>
      <c r="AB7" s="3">
        <f>[3]Dezembro!$E$31</f>
        <v>65.791666666666671</v>
      </c>
      <c r="AC7" s="3">
        <f>[3]Dezembro!$E$32</f>
        <v>69.791666666666671</v>
      </c>
      <c r="AD7" s="3">
        <f>[3]Dezembro!$E$33</f>
        <v>72.708333333333329</v>
      </c>
      <c r="AE7" s="3">
        <f>[3]Dezembro!$E$34</f>
        <v>78.25</v>
      </c>
      <c r="AF7" s="3">
        <f>[3]Dezembro!$E$35</f>
        <v>85.958333333333329</v>
      </c>
      <c r="AG7" s="16">
        <f t="shared" si="1"/>
        <v>65.305107526881727</v>
      </c>
    </row>
    <row r="8" spans="1:34" ht="17.100000000000001" customHeight="1" x14ac:dyDescent="0.2">
      <c r="A8" s="9" t="s">
        <v>50</v>
      </c>
      <c r="B8" s="3">
        <f>[4]Dezembro!$E$5</f>
        <v>64.375</v>
      </c>
      <c r="C8" s="3">
        <f>[4]Dezembro!$E$6</f>
        <v>50.041666666666664</v>
      </c>
      <c r="D8" s="3">
        <f>[4]Dezembro!$E$7</f>
        <v>58.458333333333336</v>
      </c>
      <c r="E8" s="3">
        <f>[4]Dezembro!$E$8</f>
        <v>58.541666666666664</v>
      </c>
      <c r="F8" s="3">
        <f>[4]Dezembro!$E$9</f>
        <v>77.916666666666671</v>
      </c>
      <c r="G8" s="3">
        <f>[4]Dezembro!$E$10</f>
        <v>73.416666666666671</v>
      </c>
      <c r="H8" s="3">
        <f>[4]Dezembro!$E$11</f>
        <v>67.958333333333329</v>
      </c>
      <c r="I8" s="3">
        <f>[4]Dezembro!$E$12</f>
        <v>82.125</v>
      </c>
      <c r="J8" s="3">
        <f>[4]Dezembro!$E$13</f>
        <v>74.916666666666671</v>
      </c>
      <c r="K8" s="3">
        <f>[4]Dezembro!$E$14</f>
        <v>67.083333333333329</v>
      </c>
      <c r="L8" s="3">
        <f>[4]Dezembro!$E$15</f>
        <v>63.125</v>
      </c>
      <c r="M8" s="3">
        <f>[4]Dezembro!$E$16</f>
        <v>71.083333333333329</v>
      </c>
      <c r="N8" s="3">
        <f>[4]Dezembro!$E$17</f>
        <v>68.791666666666671</v>
      </c>
      <c r="O8" s="3">
        <f>[4]Dezembro!$E$18</f>
        <v>42.791666666666664</v>
      </c>
      <c r="P8" s="3">
        <f>[4]Dezembro!$E$19</f>
        <v>57.125</v>
      </c>
      <c r="Q8" s="3">
        <f>[4]Dezembro!$E$20</f>
        <v>56.125</v>
      </c>
      <c r="R8" s="3">
        <f>[4]Dezembro!$E$21</f>
        <v>63.875</v>
      </c>
      <c r="S8" s="3">
        <f>[4]Dezembro!$E$22</f>
        <v>63.125</v>
      </c>
      <c r="T8" s="3">
        <f>[4]Dezembro!$E$23</f>
        <v>57.416666666666664</v>
      </c>
      <c r="U8" s="3">
        <f>[4]Dezembro!$E$24</f>
        <v>59.083333333333336</v>
      </c>
      <c r="V8" s="3">
        <f>[4]Dezembro!$E$25</f>
        <v>63.541666666666664</v>
      </c>
      <c r="W8" s="3">
        <f>[4]Dezembro!$E$26</f>
        <v>60.75</v>
      </c>
      <c r="X8" s="3">
        <f>[4]Dezembro!$E$27</f>
        <v>56.958333333333336</v>
      </c>
      <c r="Y8" s="3">
        <f>[4]Dezembro!$E$28</f>
        <v>66.583333333333329</v>
      </c>
      <c r="Z8" s="3">
        <f>[4]Dezembro!$E$29</f>
        <v>78.041666666666671</v>
      </c>
      <c r="AA8" s="3">
        <f>[4]Dezembro!$E$30</f>
        <v>73.083333333333329</v>
      </c>
      <c r="AB8" s="3">
        <f>[4]Dezembro!$E$31</f>
        <v>66.708333333333329</v>
      </c>
      <c r="AC8" s="3">
        <f>[4]Dezembro!$E$32</f>
        <v>64.833333333333329</v>
      </c>
      <c r="AD8" s="3">
        <f>[4]Dezembro!$E$33</f>
        <v>79</v>
      </c>
      <c r="AE8" s="3">
        <f>[4]Dezembro!$E$34</f>
        <v>87.416666666666671</v>
      </c>
      <c r="AF8" s="3">
        <f>[4]Dezembro!$E$35</f>
        <v>85.625</v>
      </c>
      <c r="AG8" s="16">
        <f t="shared" si="1"/>
        <v>66.448924731182785</v>
      </c>
    </row>
    <row r="9" spans="1:34" ht="17.100000000000001" customHeight="1" x14ac:dyDescent="0.2">
      <c r="A9" s="9" t="s">
        <v>2</v>
      </c>
      <c r="B9" s="3">
        <f>[5]Dezembro!$E$5</f>
        <v>63.166666666666664</v>
      </c>
      <c r="C9" s="3">
        <f>[5]Dezembro!$E$6</f>
        <v>45.916666666666664</v>
      </c>
      <c r="D9" s="3">
        <f>[5]Dezembro!$E$7</f>
        <v>33.75</v>
      </c>
      <c r="E9" s="3">
        <f>[5]Dezembro!$E$8</f>
        <v>38.958333333333336</v>
      </c>
      <c r="F9" s="3">
        <f>[5]Dezembro!$E$9</f>
        <v>46.791666666666664</v>
      </c>
      <c r="G9" s="3">
        <f>[5]Dezembro!$E$10</f>
        <v>82.666666666666671</v>
      </c>
      <c r="H9" s="3">
        <f>[5]Dezembro!$E$11</f>
        <v>75</v>
      </c>
      <c r="I9" s="3">
        <f>[5]Dezembro!$E$12</f>
        <v>79.708333333333329</v>
      </c>
      <c r="J9" s="3">
        <f>[5]Dezembro!$E$13</f>
        <v>82.791666666666671</v>
      </c>
      <c r="K9" s="3">
        <f>[5]Dezembro!$E$14</f>
        <v>79.666666666666671</v>
      </c>
      <c r="L9" s="3">
        <f>[5]Dezembro!$E$15</f>
        <v>69.208333333333329</v>
      </c>
      <c r="M9" s="3">
        <f>[5]Dezembro!$E$16</f>
        <v>59.416666666666664</v>
      </c>
      <c r="N9" s="3">
        <f>[5]Dezembro!$E$17</f>
        <v>69.125</v>
      </c>
      <c r="O9" s="3">
        <f>[5]Dezembro!$E$18</f>
        <v>75.5</v>
      </c>
      <c r="P9" s="3">
        <f>[5]Dezembro!$E$19</f>
        <v>48.083333333333336</v>
      </c>
      <c r="Q9" s="3">
        <f>[5]Dezembro!$E$20</f>
        <v>48.125</v>
      </c>
      <c r="R9" s="3">
        <f>[5]Dezembro!$E$21</f>
        <v>48.625</v>
      </c>
      <c r="S9" s="3">
        <f>[5]Dezembro!$E$22</f>
        <v>46.041666666666664</v>
      </c>
      <c r="T9" s="3">
        <f>[5]Dezembro!$E$23</f>
        <v>44.958333333333336</v>
      </c>
      <c r="U9" s="3">
        <f>[5]Dezembro!$E$24</f>
        <v>55.583333333333336</v>
      </c>
      <c r="V9" s="3">
        <f>[5]Dezembro!$E$25</f>
        <v>65.416666666666671</v>
      </c>
      <c r="W9" s="3">
        <f>[5]Dezembro!$E$26</f>
        <v>62.125</v>
      </c>
      <c r="X9" s="3">
        <f>[5]Dezembro!$E$27</f>
        <v>58.458333333333336</v>
      </c>
      <c r="Y9" s="3">
        <f>[5]Dezembro!$E$28</f>
        <v>66.25</v>
      </c>
      <c r="Z9" s="3">
        <f>[5]Dezembro!$E$29</f>
        <v>75.416666666666671</v>
      </c>
      <c r="AA9" s="3">
        <f>[5]Dezembro!$E$30</f>
        <v>73.208333333333329</v>
      </c>
      <c r="AB9" s="3">
        <f>[5]Dezembro!$E$31</f>
        <v>63</v>
      </c>
      <c r="AC9" s="3">
        <f>[5]Dezembro!$E$32</f>
        <v>66.375</v>
      </c>
      <c r="AD9" s="3">
        <f>[5]Dezembro!$E$33</f>
        <v>79.791666666666671</v>
      </c>
      <c r="AE9" s="3">
        <f>[5]Dezembro!$E$34</f>
        <v>83.458333333333329</v>
      </c>
      <c r="AF9" s="3">
        <f>[5]Dezembro!$E$35</f>
        <v>87.333333333333329</v>
      </c>
      <c r="AG9" s="16">
        <f t="shared" si="1"/>
        <v>63.674731182795696</v>
      </c>
    </row>
    <row r="10" spans="1:34" ht="17.100000000000001" customHeight="1" x14ac:dyDescent="0.2">
      <c r="A10" s="9" t="s">
        <v>3</v>
      </c>
      <c r="B10" s="3">
        <f>[6]Dezembro!$E$5</f>
        <v>66.166666666666671</v>
      </c>
      <c r="C10" s="3">
        <f>[6]Dezembro!$E$6</f>
        <v>65.583333333333329</v>
      </c>
      <c r="D10" s="3">
        <f>[6]Dezembro!$E$7</f>
        <v>56</v>
      </c>
      <c r="E10" s="3">
        <f>[6]Dezembro!$E$8</f>
        <v>48</v>
      </c>
      <c r="F10" s="3">
        <f>[6]Dezembro!$E$9</f>
        <v>59.208333333333336</v>
      </c>
      <c r="G10" s="3">
        <f>[6]Dezembro!$E$10</f>
        <v>75.583333333333329</v>
      </c>
      <c r="H10" s="3">
        <f>[6]Dezembro!$E$11</f>
        <v>82.666666666666671</v>
      </c>
      <c r="I10" s="3">
        <f>[6]Dezembro!$E$12</f>
        <v>82.708333333333329</v>
      </c>
      <c r="J10" s="3">
        <f>[6]Dezembro!$E$13</f>
        <v>84.583333333333329</v>
      </c>
      <c r="K10" s="3">
        <f>[6]Dezembro!$E$14</f>
        <v>83.958333333333329</v>
      </c>
      <c r="L10" s="3">
        <f>[6]Dezembro!$E$15</f>
        <v>75.666666666666671</v>
      </c>
      <c r="M10" s="3">
        <f>[6]Dezembro!$E$16</f>
        <v>61.875</v>
      </c>
      <c r="N10" s="3">
        <f>[6]Dezembro!$E$17</f>
        <v>57.416666666666664</v>
      </c>
      <c r="O10" s="3">
        <f>[6]Dezembro!$E$18</f>
        <v>67.916666666666671</v>
      </c>
      <c r="P10" s="3">
        <f>[6]Dezembro!$E$19</f>
        <v>69</v>
      </c>
      <c r="Q10" s="3">
        <f>[6]Dezembro!$E$20</f>
        <v>59</v>
      </c>
      <c r="R10" s="3">
        <f>[6]Dezembro!$E$21</f>
        <v>56.833333333333336</v>
      </c>
      <c r="S10" s="3">
        <f>[6]Dezembro!$E$22</f>
        <v>63.375</v>
      </c>
      <c r="T10" s="3">
        <f>[6]Dezembro!$E$23</f>
        <v>63.125</v>
      </c>
      <c r="U10" s="3">
        <f>[6]Dezembro!$E$24</f>
        <v>70.5</v>
      </c>
      <c r="V10" s="3">
        <f>[6]Dezembro!$E$25</f>
        <v>70.5</v>
      </c>
      <c r="W10" s="3">
        <f>[6]Dezembro!$E$26</f>
        <v>70.041666666666671</v>
      </c>
      <c r="X10" s="3">
        <f>[6]Dezembro!$E$27</f>
        <v>66.875</v>
      </c>
      <c r="Y10" s="3">
        <f>[6]Dezembro!$E$28</f>
        <v>63.833333333333336</v>
      </c>
      <c r="Z10" s="3">
        <f>[6]Dezembro!$E$29</f>
        <v>64.708333333333329</v>
      </c>
      <c r="AA10" s="3">
        <f>[6]Dezembro!$E$30</f>
        <v>68.416666666666671</v>
      </c>
      <c r="AB10" s="3">
        <f>[6]Dezembro!$E$31</f>
        <v>73.583333333333329</v>
      </c>
      <c r="AC10" s="3">
        <f>[6]Dezembro!$E$32</f>
        <v>68.25</v>
      </c>
      <c r="AD10" s="3">
        <f>[6]Dezembro!$E$33</f>
        <v>76.625</v>
      </c>
      <c r="AE10" s="3">
        <f>[6]Dezembro!$E$34</f>
        <v>80.083333333333329</v>
      </c>
      <c r="AF10" s="3">
        <f>[6]Dezembro!$E$35</f>
        <v>85.041666666666671</v>
      </c>
      <c r="AG10" s="16">
        <f t="shared" si="1"/>
        <v>68.939516129032242</v>
      </c>
    </row>
    <row r="11" spans="1:34" ht="17.100000000000001" customHeight="1" x14ac:dyDescent="0.2">
      <c r="A11" s="9" t="s">
        <v>4</v>
      </c>
      <c r="B11" s="3">
        <f>[7]Dezembro!$E$5</f>
        <v>70.791666666666671</v>
      </c>
      <c r="C11" s="3">
        <f>[7]Dezembro!$E$6</f>
        <v>67.416666666666671</v>
      </c>
      <c r="D11" s="3">
        <f>[7]Dezembro!$E$7</f>
        <v>53.25</v>
      </c>
      <c r="E11" s="3">
        <f>[7]Dezembro!$E$8</f>
        <v>49.666666666666664</v>
      </c>
      <c r="F11" s="3">
        <f>[7]Dezembro!$E$9</f>
        <v>61.375</v>
      </c>
      <c r="G11" s="3">
        <f>[7]Dezembro!$E$10</f>
        <v>74.208333333333329</v>
      </c>
      <c r="H11" s="3">
        <f>[7]Dezembro!$E$11</f>
        <v>76.166666666666671</v>
      </c>
      <c r="I11" s="3">
        <f>[7]Dezembro!$E$12</f>
        <v>79.5</v>
      </c>
      <c r="J11" s="3">
        <f>[7]Dezembro!$E$13</f>
        <v>83.916666666666671</v>
      </c>
      <c r="K11" s="3">
        <f>[7]Dezembro!$E$14</f>
        <v>85.291666666666671</v>
      </c>
      <c r="L11" s="3">
        <f>[7]Dezembro!$E$15</f>
        <v>74.958333333333329</v>
      </c>
      <c r="M11" s="3">
        <f>[7]Dezembro!$E$16</f>
        <v>70.375</v>
      </c>
      <c r="N11" s="3">
        <f>[7]Dezembro!$E$17</f>
        <v>72.541666666666671</v>
      </c>
      <c r="O11" s="3">
        <f>[7]Dezembro!$E$18</f>
        <v>81.25</v>
      </c>
      <c r="P11" s="3">
        <f>[7]Dezembro!$E$19</f>
        <v>73.125</v>
      </c>
      <c r="Q11" s="3">
        <f>[7]Dezembro!$E$20</f>
        <v>54.791666666666664</v>
      </c>
      <c r="R11" s="3">
        <f>[7]Dezembro!$E$21</f>
        <v>51.833333333333336</v>
      </c>
      <c r="S11" s="3">
        <f>[7]Dezembro!$E$22</f>
        <v>55.5</v>
      </c>
      <c r="T11" s="3">
        <f>[7]Dezembro!$E$23</f>
        <v>53.708333333333336</v>
      </c>
      <c r="U11" s="3">
        <f>[7]Dezembro!$E$24</f>
        <v>68.708333333333329</v>
      </c>
      <c r="V11" s="3">
        <f>[7]Dezembro!$E$25</f>
        <v>74.75</v>
      </c>
      <c r="W11" s="3">
        <f>[7]Dezembro!$E$26</f>
        <v>79</v>
      </c>
      <c r="X11" s="3">
        <f>[7]Dezembro!$E$27</f>
        <v>77.375</v>
      </c>
      <c r="Y11" s="3">
        <f>[7]Dezembro!$E$28</f>
        <v>75.75</v>
      </c>
      <c r="Z11" s="3">
        <f>[7]Dezembro!$E$29</f>
        <v>73.458333333333329</v>
      </c>
      <c r="AA11" s="3">
        <f>[7]Dezembro!$E$30</f>
        <v>79.25</v>
      </c>
      <c r="AB11" s="3">
        <f>[7]Dezembro!$E$31</f>
        <v>80.708333333333329</v>
      </c>
      <c r="AC11" s="3">
        <f>[7]Dezembro!$E$32</f>
        <v>79.333333333333329</v>
      </c>
      <c r="AD11" s="3">
        <f>[7]Dezembro!$E$33</f>
        <v>79.583333333333329</v>
      </c>
      <c r="AE11" s="3">
        <f>[7]Dezembro!$E$34</f>
        <v>87.291666666666671</v>
      </c>
      <c r="AF11" s="3">
        <f>[7]Dezembro!$E$35</f>
        <v>87.75</v>
      </c>
      <c r="AG11" s="16">
        <f t="shared" si="1"/>
        <v>72.020161290322562</v>
      </c>
    </row>
    <row r="12" spans="1:34" ht="17.100000000000001" customHeight="1" x14ac:dyDescent="0.2">
      <c r="A12" s="9" t="s">
        <v>5</v>
      </c>
      <c r="B12" s="3">
        <f>[8]Dezembro!$E$5</f>
        <v>63.041666666666664</v>
      </c>
      <c r="C12" s="3">
        <f>[8]Dezembro!$E$6</f>
        <v>58.5</v>
      </c>
      <c r="D12" s="3">
        <f>[8]Dezembro!$E$7</f>
        <v>56</v>
      </c>
      <c r="E12" s="3">
        <f>[8]Dezembro!$E$8</f>
        <v>54.75</v>
      </c>
      <c r="F12" s="3">
        <f>[8]Dezembro!$E$9</f>
        <v>60</v>
      </c>
      <c r="G12" s="3">
        <f>[8]Dezembro!$E$10</f>
        <v>78.541666666666671</v>
      </c>
      <c r="H12" s="3">
        <f>[8]Dezembro!$E$11</f>
        <v>80.166666666666671</v>
      </c>
      <c r="I12" s="3">
        <f>[8]Dezembro!$E$12</f>
        <v>74.458333333333329</v>
      </c>
      <c r="J12" s="3">
        <f>[8]Dezembro!$E$13</f>
        <v>74.875</v>
      </c>
      <c r="K12" s="3">
        <f>[8]Dezembro!$E$14</f>
        <v>70.5</v>
      </c>
      <c r="L12" s="3">
        <f>[8]Dezembro!$E$15</f>
        <v>65.25</v>
      </c>
      <c r="M12" s="3">
        <f>[8]Dezembro!$E$16</f>
        <v>70</v>
      </c>
      <c r="N12" s="3">
        <f>[8]Dezembro!$E$17</f>
        <v>68.875</v>
      </c>
      <c r="O12" s="3">
        <f>[8]Dezembro!$E$18</f>
        <v>64.125</v>
      </c>
      <c r="P12" s="3">
        <f>[8]Dezembro!$E$19</f>
        <v>40.958333333333336</v>
      </c>
      <c r="Q12" s="3">
        <f>[8]Dezembro!$E$20</f>
        <v>37.375</v>
      </c>
      <c r="R12" s="3">
        <f>[8]Dezembro!$E$21</f>
        <v>43.958333333333336</v>
      </c>
      <c r="S12" s="3">
        <f>[8]Dezembro!$E$22</f>
        <v>42.583333333333336</v>
      </c>
      <c r="T12" s="3">
        <f>[8]Dezembro!$E$23</f>
        <v>43.708333333333336</v>
      </c>
      <c r="U12" s="3">
        <f>[8]Dezembro!$E$24</f>
        <v>52.916666666666664</v>
      </c>
      <c r="V12" s="3">
        <f>[8]Dezembro!$E$25</f>
        <v>56.333333333333336</v>
      </c>
      <c r="W12" s="3">
        <f>[8]Dezembro!$E$26</f>
        <v>64.541666666666671</v>
      </c>
      <c r="X12" s="3">
        <f>[8]Dezembro!$E$27</f>
        <v>60.541666666666664</v>
      </c>
      <c r="Y12" s="3">
        <f>[8]Dezembro!$E$28</f>
        <v>71.333333333333329</v>
      </c>
      <c r="Z12" s="3">
        <f>[8]Dezembro!$E$29</f>
        <v>74.291666666666671</v>
      </c>
      <c r="AA12" s="3">
        <f>[8]Dezembro!$E$30</f>
        <v>61.291666666666664</v>
      </c>
      <c r="AB12" s="3">
        <f>[8]Dezembro!$E$31</f>
        <v>61.25</v>
      </c>
      <c r="AC12" s="3">
        <f>[8]Dezembro!$E$32</f>
        <v>61.833333333333336</v>
      </c>
      <c r="AD12" s="3">
        <f>[8]Dezembro!$E$33</f>
        <v>71.666666666666671</v>
      </c>
      <c r="AE12" s="3">
        <f>[8]Dezembro!$E$34</f>
        <v>83.708333333333329</v>
      </c>
      <c r="AF12" s="3">
        <f>[8]Dezembro!$E$35</f>
        <v>87.416666666666671</v>
      </c>
      <c r="AG12" s="16">
        <f t="shared" si="1"/>
        <v>63.057795698924735</v>
      </c>
    </row>
    <row r="13" spans="1:34" ht="17.100000000000001" customHeight="1" x14ac:dyDescent="0.2">
      <c r="A13" s="9" t="s">
        <v>6</v>
      </c>
      <c r="B13" s="3">
        <f>[9]Dezembro!$E$5</f>
        <v>69.666666666666671</v>
      </c>
      <c r="C13" s="3">
        <f>[9]Dezembro!$E$6</f>
        <v>68.588235294117652</v>
      </c>
      <c r="D13" s="3">
        <f>[9]Dezembro!$E$7</f>
        <v>56.764705882352942</v>
      </c>
      <c r="E13" s="3">
        <f>[9]Dezembro!$E$8</f>
        <v>62.916666666666664</v>
      </c>
      <c r="F13" s="3">
        <f>[9]Dezembro!$E$9</f>
        <v>63.75</v>
      </c>
      <c r="G13" s="3">
        <f>[9]Dezembro!$E$10</f>
        <v>71.541666666666671</v>
      </c>
      <c r="H13" s="3">
        <f>[9]Dezembro!$E$11</f>
        <v>65.833333333333329</v>
      </c>
      <c r="I13" s="3">
        <f>[9]Dezembro!$E$12</f>
        <v>81.666666666666671</v>
      </c>
      <c r="J13" s="3">
        <f>[9]Dezembro!$E$13</f>
        <v>70.63636363636364</v>
      </c>
      <c r="K13" s="3">
        <f>[9]Dezembro!$E$14</f>
        <v>78.5</v>
      </c>
      <c r="L13" s="3">
        <f>[9]Dezembro!$E$15</f>
        <v>67.75</v>
      </c>
      <c r="M13" s="3">
        <f>[9]Dezembro!$E$16</f>
        <v>67.5</v>
      </c>
      <c r="N13" s="3">
        <f>[9]Dezembro!$E$17</f>
        <v>74.89473684210526</v>
      </c>
      <c r="O13" s="3">
        <f>[9]Dezembro!$E$18</f>
        <v>73.7</v>
      </c>
      <c r="P13" s="3">
        <f>[9]Dezembro!$E$19</f>
        <v>55.5</v>
      </c>
      <c r="Q13" s="3">
        <f>[9]Dezembro!$E$20</f>
        <v>60.541666666666664</v>
      </c>
      <c r="R13" s="3">
        <f>[9]Dezembro!$E$21</f>
        <v>60.666666666666664</v>
      </c>
      <c r="S13" s="3">
        <f>[9]Dezembro!$E$22</f>
        <v>61.583333333333336</v>
      </c>
      <c r="T13" s="3">
        <f>[9]Dezembro!$E$23</f>
        <v>64.333333333333329</v>
      </c>
      <c r="U13" s="3">
        <f>[9]Dezembro!$E$24</f>
        <v>64.625</v>
      </c>
      <c r="V13" s="3">
        <f>[9]Dezembro!$E$25</f>
        <v>70.625</v>
      </c>
      <c r="W13" s="3">
        <f>[9]Dezembro!$E$26</f>
        <v>73.875</v>
      </c>
      <c r="X13" s="3">
        <f>[9]Dezembro!$E$27</f>
        <v>77.071428571428569</v>
      </c>
      <c r="Y13" s="3">
        <f>[9]Dezembro!$E$28</f>
        <v>68.1875</v>
      </c>
      <c r="Z13" s="3">
        <f>[9]Dezembro!$E$29</f>
        <v>69.15789473684211</v>
      </c>
      <c r="AA13" s="3">
        <f>[9]Dezembro!$E$30</f>
        <v>68.238095238095241</v>
      </c>
      <c r="AB13" s="3">
        <f>[9]Dezembro!$E$31</f>
        <v>72.533333333333331</v>
      </c>
      <c r="AC13" s="3">
        <f>[9]Dezembro!$E$32</f>
        <v>77</v>
      </c>
      <c r="AD13" s="3">
        <f>[9]Dezembro!$E$33</f>
        <v>71.2</v>
      </c>
      <c r="AE13" s="3">
        <f>[9]Dezembro!$E$34</f>
        <v>82</v>
      </c>
      <c r="AF13" s="3">
        <f>[9]Dezembro!$E$35</f>
        <v>86</v>
      </c>
      <c r="AG13" s="16">
        <f t="shared" si="1"/>
        <v>69.575719146278672</v>
      </c>
    </row>
    <row r="14" spans="1:34" ht="17.100000000000001" customHeight="1" x14ac:dyDescent="0.2">
      <c r="A14" s="9" t="s">
        <v>7</v>
      </c>
      <c r="B14" s="3">
        <f>[10]Dezembro!$E$5</f>
        <v>66.416666666666671</v>
      </c>
      <c r="C14" s="3">
        <f>[10]Dezembro!$E$6</f>
        <v>47.208333333333336</v>
      </c>
      <c r="D14" s="3">
        <f>[10]Dezembro!$E$7</f>
        <v>43.916666666666664</v>
      </c>
      <c r="E14" s="3">
        <f>[10]Dezembro!$E$8</f>
        <v>49.125</v>
      </c>
      <c r="F14" s="3">
        <f>[10]Dezembro!$E$9</f>
        <v>53.625</v>
      </c>
      <c r="G14" s="3">
        <f>[10]Dezembro!$E$10</f>
        <v>83.375</v>
      </c>
      <c r="H14" s="3">
        <f>[10]Dezembro!$E$11</f>
        <v>76.291666666666671</v>
      </c>
      <c r="I14" s="3">
        <f>[10]Dezembro!$E$12</f>
        <v>76.458333333333329</v>
      </c>
      <c r="J14" s="3">
        <f>[10]Dezembro!$E$13</f>
        <v>81.25</v>
      </c>
      <c r="K14" s="3">
        <f>[10]Dezembro!$E$14</f>
        <v>69.25</v>
      </c>
      <c r="L14" s="3">
        <f>[10]Dezembro!$E$15</f>
        <v>58.75</v>
      </c>
      <c r="M14" s="3">
        <f>[10]Dezembro!$E$16</f>
        <v>58.291666666666664</v>
      </c>
      <c r="N14" s="3">
        <f>[10]Dezembro!$E$17</f>
        <v>70.708333333333329</v>
      </c>
      <c r="O14" s="3">
        <f>[10]Dezembro!$E$18</f>
        <v>61.041666666666664</v>
      </c>
      <c r="P14" s="3">
        <f>[10]Dezembro!$E$19</f>
        <v>44.416666666666664</v>
      </c>
      <c r="Q14" s="3">
        <f>[10]Dezembro!$E$20</f>
        <v>53.791666666666664</v>
      </c>
      <c r="R14" s="3">
        <f>[10]Dezembro!$E$21</f>
        <v>52.625</v>
      </c>
      <c r="S14" s="3">
        <f>[10]Dezembro!$E$22</f>
        <v>48.416666666666664</v>
      </c>
      <c r="T14" s="3">
        <f>[10]Dezembro!$E$23</f>
        <v>45.5</v>
      </c>
      <c r="U14" s="3">
        <f>[10]Dezembro!$E$24</f>
        <v>37.291666666666664</v>
      </c>
      <c r="V14" s="3">
        <f>[10]Dezembro!$E$25</f>
        <v>48.791666666666664</v>
      </c>
      <c r="W14" s="3">
        <f>[10]Dezembro!$E$26</f>
        <v>62.333333333333336</v>
      </c>
      <c r="X14" s="3">
        <f>[10]Dezembro!$E$27</f>
        <v>56.166666666666664</v>
      </c>
      <c r="Y14" s="3">
        <f>[10]Dezembro!$E$28</f>
        <v>66.458333333333329</v>
      </c>
      <c r="Z14" s="3">
        <f>[10]Dezembro!$E$29</f>
        <v>76.666666666666671</v>
      </c>
      <c r="AA14" s="3">
        <f>[10]Dezembro!$E$30</f>
        <v>78.25</v>
      </c>
      <c r="AB14" s="3">
        <f>[10]Dezembro!$E$31</f>
        <v>61.875</v>
      </c>
      <c r="AC14" s="3">
        <f>[10]Dezembro!$E$32</f>
        <v>57.458333333333336</v>
      </c>
      <c r="AD14" s="3">
        <f>[10]Dezembro!$E$33</f>
        <v>74.458333333333329</v>
      </c>
      <c r="AE14" s="3">
        <f>[10]Dezembro!$E$34</f>
        <v>90.75</v>
      </c>
      <c r="AF14" s="3">
        <f>[10]Dezembro!$E$35</f>
        <v>92.083333333333329</v>
      </c>
      <c r="AG14" s="16">
        <f t="shared" si="1"/>
        <v>62.678763440860209</v>
      </c>
    </row>
    <row r="15" spans="1:34" ht="17.100000000000001" customHeight="1" x14ac:dyDescent="0.2">
      <c r="A15" s="9" t="s">
        <v>8</v>
      </c>
      <c r="B15" s="3">
        <f>[11]Dezembro!$E$5</f>
        <v>71.166666666666671</v>
      </c>
      <c r="C15" s="3">
        <f>[11]Dezembro!$E$6</f>
        <v>52.708333333333336</v>
      </c>
      <c r="D15" s="3">
        <f>[11]Dezembro!$E$7</f>
        <v>55.5</v>
      </c>
      <c r="E15" s="3">
        <f>[11]Dezembro!$E$8</f>
        <v>53.25</v>
      </c>
      <c r="F15" s="3">
        <f>[11]Dezembro!$E$9</f>
        <v>61.458333333333336</v>
      </c>
      <c r="G15" s="3">
        <f>[11]Dezembro!$E$10</f>
        <v>78.416666666666671</v>
      </c>
      <c r="H15" s="3">
        <f>[11]Dezembro!$E$11</f>
        <v>70.708333333333329</v>
      </c>
      <c r="I15" s="3">
        <f>[11]Dezembro!$E$12</f>
        <v>76.333333333333329</v>
      </c>
      <c r="J15" s="3">
        <f>[11]Dezembro!$E$13</f>
        <v>80.625</v>
      </c>
      <c r="K15" s="3">
        <f>[11]Dezembro!$E$14</f>
        <v>69.291666666666671</v>
      </c>
      <c r="L15" s="3">
        <f>[11]Dezembro!$E$15</f>
        <v>67.916666666666671</v>
      </c>
      <c r="M15" s="3">
        <f>[11]Dezembro!$E$16</f>
        <v>49.375</v>
      </c>
      <c r="N15" s="3">
        <f>[11]Dezembro!$E$17</f>
        <v>74.333333333333329</v>
      </c>
      <c r="O15" s="3">
        <f>[11]Dezembro!$E$18</f>
        <v>58.583333333333336</v>
      </c>
      <c r="P15" s="3">
        <f>[11]Dezembro!$E$19</f>
        <v>55.541666666666664</v>
      </c>
      <c r="Q15" s="3">
        <f>[11]Dezembro!$E$20</f>
        <v>59.208333333333336</v>
      </c>
      <c r="R15" s="3">
        <f>[11]Dezembro!$E$21</f>
        <v>59.208333333333336</v>
      </c>
      <c r="S15" s="3">
        <f>[11]Dezembro!$E$22</f>
        <v>53.416666666666664</v>
      </c>
      <c r="T15" s="3">
        <f>[11]Dezembro!$E$23</f>
        <v>51.708333333333336</v>
      </c>
      <c r="U15" s="3">
        <f>[11]Dezembro!$E$24</f>
        <v>46.125</v>
      </c>
      <c r="V15" s="3">
        <f>[11]Dezembro!$E$25</f>
        <v>37.875</v>
      </c>
      <c r="W15" s="3">
        <f>[11]Dezembro!$E$26</f>
        <v>58.583333333333336</v>
      </c>
      <c r="X15" s="3">
        <f>[11]Dezembro!$E$27</f>
        <v>53.875</v>
      </c>
      <c r="Y15" s="3">
        <f>[11]Dezembro!$E$28</f>
        <v>65.583333333333329</v>
      </c>
      <c r="Z15" s="3">
        <f>[11]Dezembro!$E$29</f>
        <v>73.166666666666671</v>
      </c>
      <c r="AA15" s="3">
        <f>[11]Dezembro!$E$30</f>
        <v>71.166666666666671</v>
      </c>
      <c r="AB15" s="3">
        <f>[11]Dezembro!$E$31</f>
        <v>65.708333333333329</v>
      </c>
      <c r="AC15" s="3">
        <f>[11]Dezembro!$E$32</f>
        <v>54.583333333333336</v>
      </c>
      <c r="AD15" s="3">
        <f>[11]Dezembro!$E$33</f>
        <v>69.625</v>
      </c>
      <c r="AE15" s="3">
        <f>[11]Dezembro!$E$34</f>
        <v>87.916666666666671</v>
      </c>
      <c r="AF15" s="3">
        <f>[11]Dezembro!$E$35</f>
        <v>89.375</v>
      </c>
      <c r="AG15" s="16">
        <f t="shared" si="1"/>
        <v>63.623655913978482</v>
      </c>
    </row>
    <row r="16" spans="1:34" ht="17.100000000000001" customHeight="1" x14ac:dyDescent="0.2">
      <c r="A16" s="9" t="s">
        <v>9</v>
      </c>
      <c r="B16" s="3">
        <f>[12]Dezembro!$E$5</f>
        <v>64.375</v>
      </c>
      <c r="C16" s="3">
        <f>[12]Dezembro!$E$6</f>
        <v>42.583333333333336</v>
      </c>
      <c r="D16" s="3">
        <f>[12]Dezembro!$E$7</f>
        <v>47.416666666666664</v>
      </c>
      <c r="E16" s="3">
        <f>[12]Dezembro!$E$8</f>
        <v>48</v>
      </c>
      <c r="F16" s="3">
        <f>[12]Dezembro!$E$9</f>
        <v>51.791666666666664</v>
      </c>
      <c r="G16" s="3">
        <f>[12]Dezembro!$E$10</f>
        <v>83.5</v>
      </c>
      <c r="H16" s="3">
        <f>[12]Dezembro!$E$11</f>
        <v>75.666666666666671</v>
      </c>
      <c r="I16" s="3">
        <f>[12]Dezembro!$E$12</f>
        <v>76</v>
      </c>
      <c r="J16" s="3">
        <f>[12]Dezembro!$E$13</f>
        <v>76.75</v>
      </c>
      <c r="K16" s="3">
        <f>[12]Dezembro!$E$14</f>
        <v>65.75</v>
      </c>
      <c r="L16" s="3">
        <f>[12]Dezembro!$E$15</f>
        <v>60.541666666666664</v>
      </c>
      <c r="M16" s="3">
        <f>[12]Dezembro!$E$16</f>
        <v>51.875</v>
      </c>
      <c r="N16" s="3">
        <f>[12]Dezembro!$E$17</f>
        <v>51.458333333333336</v>
      </c>
      <c r="O16" s="3">
        <f>[12]Dezembro!$E$18</f>
        <v>58.416666666666664</v>
      </c>
      <c r="P16" s="3">
        <f>[12]Dezembro!$E$19</f>
        <v>39.916666666666664</v>
      </c>
      <c r="Q16" s="3">
        <f>[12]Dezembro!$E$20</f>
        <v>49.208333333333336</v>
      </c>
      <c r="R16" s="3">
        <f>[12]Dezembro!$E$21</f>
        <v>42.25</v>
      </c>
      <c r="S16" s="3">
        <f>[12]Dezembro!$E$22</f>
        <v>40.833333333333336</v>
      </c>
      <c r="T16" s="3">
        <f>[12]Dezembro!$E$23</f>
        <v>39.958333333333336</v>
      </c>
      <c r="U16" s="3">
        <f>[12]Dezembro!$E$24</f>
        <v>33.25</v>
      </c>
      <c r="V16" s="3">
        <f>[12]Dezembro!$E$25</f>
        <v>38.083333333333336</v>
      </c>
      <c r="W16" s="3">
        <f>[12]Dezembro!$E$26</f>
        <v>60.833333333333336</v>
      </c>
      <c r="X16" s="3">
        <f>[12]Dezembro!$E$27</f>
        <v>51.208333333333336</v>
      </c>
      <c r="Y16" s="3">
        <f>[12]Dezembro!$E$28</f>
        <v>60.833333333333336</v>
      </c>
      <c r="Z16" s="3">
        <f>[12]Dezembro!$E$29</f>
        <v>73.5</v>
      </c>
      <c r="AA16" s="3">
        <f>[12]Dezembro!$E$30</f>
        <v>76.5</v>
      </c>
      <c r="AB16" s="3">
        <f>[12]Dezembro!$E$31</f>
        <v>62.541666666666664</v>
      </c>
      <c r="AC16" s="3">
        <f>[12]Dezembro!$E$32</f>
        <v>53.875</v>
      </c>
      <c r="AD16" s="3">
        <f>[12]Dezembro!$E$33</f>
        <v>70.833333333333329</v>
      </c>
      <c r="AE16" s="3">
        <f>[12]Dezembro!$E$34</f>
        <v>83.708333333333329</v>
      </c>
      <c r="AF16" s="3">
        <f>[12]Dezembro!$E$35</f>
        <v>87</v>
      </c>
      <c r="AG16" s="16">
        <f t="shared" si="1"/>
        <v>58.659946236559122</v>
      </c>
    </row>
    <row r="17" spans="1:34" ht="17.100000000000001" customHeight="1" x14ac:dyDescent="0.2">
      <c r="A17" s="9" t="s">
        <v>51</v>
      </c>
      <c r="B17" s="3">
        <f>[13]Dezembro!$E$5</f>
        <v>59.708333333333336</v>
      </c>
      <c r="C17" s="3">
        <f>[13]Dezembro!$E$6</f>
        <v>45.708333333333336</v>
      </c>
      <c r="D17" s="3">
        <f>[13]Dezembro!$E$7</f>
        <v>43.208333333333336</v>
      </c>
      <c r="E17" s="3">
        <f>[13]Dezembro!$E$8</f>
        <v>45.5</v>
      </c>
      <c r="F17" s="3">
        <f>[13]Dezembro!$E$9</f>
        <v>65.458333333333329</v>
      </c>
      <c r="G17" s="3">
        <f>[13]Dezembro!$E$10</f>
        <v>80.666666666666671</v>
      </c>
      <c r="H17" s="3">
        <f>[13]Dezembro!$E$11</f>
        <v>69.041666666666671</v>
      </c>
      <c r="I17" s="3">
        <f>[13]Dezembro!$E$12</f>
        <v>67.833333333333329</v>
      </c>
      <c r="J17" s="3">
        <f>[13]Dezembro!$E$13</f>
        <v>75.833333333333329</v>
      </c>
      <c r="K17" s="3">
        <f>[13]Dezembro!$E$14</f>
        <v>61.166666666666664</v>
      </c>
      <c r="L17" s="3">
        <f>[13]Dezembro!$E$15</f>
        <v>57.458333333333336</v>
      </c>
      <c r="M17" s="3">
        <f>[13]Dezembro!$E$16</f>
        <v>66.916666666666671</v>
      </c>
      <c r="N17" s="3">
        <f>[13]Dezembro!$E$17</f>
        <v>70.083333333333329</v>
      </c>
      <c r="O17" s="3">
        <f>[13]Dezembro!$E$18</f>
        <v>58.5</v>
      </c>
      <c r="P17" s="3">
        <f>[13]Dezembro!$E$19</f>
        <v>49.708333333333336</v>
      </c>
      <c r="Q17" s="3">
        <f>[13]Dezembro!$E$20</f>
        <v>50.166666666666664</v>
      </c>
      <c r="R17" s="3">
        <f>[13]Dezembro!$E$21</f>
        <v>51.541666666666664</v>
      </c>
      <c r="S17" s="3">
        <f>[13]Dezembro!$E$22</f>
        <v>51</v>
      </c>
      <c r="T17" s="3">
        <f>[13]Dezembro!$E$23</f>
        <v>51.083333333333336</v>
      </c>
      <c r="U17" s="3">
        <f>[13]Dezembro!$E$24</f>
        <v>50.375</v>
      </c>
      <c r="V17" s="3">
        <f>[13]Dezembro!$E$25</f>
        <v>62.916666666666664</v>
      </c>
      <c r="W17" s="3">
        <f>[13]Dezembro!$E$26</f>
        <v>66.375</v>
      </c>
      <c r="X17" s="3">
        <f>[13]Dezembro!$E$27</f>
        <v>57.291666666666664</v>
      </c>
      <c r="Y17" s="3">
        <f>[13]Dezembro!$E$28</f>
        <v>67.708333333333329</v>
      </c>
      <c r="Z17" s="3">
        <f>[13]Dezembro!$E$29</f>
        <v>70.083333333333329</v>
      </c>
      <c r="AA17" s="3">
        <f>[13]Dezembro!$E$30</f>
        <v>64.166666666666671</v>
      </c>
      <c r="AB17" s="3">
        <f>[13]Dezembro!$E$31</f>
        <v>58.458333333333336</v>
      </c>
      <c r="AC17" s="3">
        <f>[13]Dezembro!$E$32</f>
        <v>64.541666666666671</v>
      </c>
      <c r="AD17" s="3">
        <f>[13]Dezembro!$E$33</f>
        <v>77.208333333333329</v>
      </c>
      <c r="AE17" s="3">
        <f>[13]Dezembro!$E$34</f>
        <v>83.791666666666671</v>
      </c>
      <c r="AF17" s="3">
        <f>[13]Dezembro!$E$35</f>
        <v>84.125</v>
      </c>
      <c r="AG17" s="16">
        <f t="shared" si="1"/>
        <v>62.181451612903224</v>
      </c>
    </row>
    <row r="18" spans="1:34" ht="17.100000000000001" customHeight="1" x14ac:dyDescent="0.2">
      <c r="A18" s="9" t="s">
        <v>10</v>
      </c>
      <c r="B18" s="3">
        <f>[14]Dezembro!$E$5</f>
        <v>64.5</v>
      </c>
      <c r="C18" s="3">
        <f>[14]Dezembro!$E$6</f>
        <v>44.291666666666664</v>
      </c>
      <c r="D18" s="3">
        <f>[14]Dezembro!$E$7</f>
        <v>50.125</v>
      </c>
      <c r="E18" s="3">
        <f>[14]Dezembro!$E$8</f>
        <v>50.416666666666664</v>
      </c>
      <c r="F18" s="3">
        <f>[14]Dezembro!$E$9</f>
        <v>53.791666666666664</v>
      </c>
      <c r="G18" s="3">
        <f>[14]Dezembro!$E$10</f>
        <v>79.25</v>
      </c>
      <c r="H18" s="3">
        <f>[14]Dezembro!$E$11</f>
        <v>70.708333333333329</v>
      </c>
      <c r="I18" s="3">
        <f>[14]Dezembro!$E$12</f>
        <v>73.739130434782609</v>
      </c>
      <c r="J18" s="3">
        <f>[14]Dezembro!$E$13</f>
        <v>79</v>
      </c>
      <c r="K18" s="3">
        <f>[14]Dezembro!$E$14</f>
        <v>65.5</v>
      </c>
      <c r="L18" s="3">
        <f>[14]Dezembro!$E$15</f>
        <v>58.333333333333336</v>
      </c>
      <c r="M18" s="3">
        <f>[14]Dezembro!$E$16</f>
        <v>51.875</v>
      </c>
      <c r="N18" s="3">
        <f>[14]Dezembro!$E$17</f>
        <v>69.5</v>
      </c>
      <c r="O18" s="3">
        <f>[14]Dezembro!$E$18</f>
        <v>58.875</v>
      </c>
      <c r="P18" s="3">
        <f>[14]Dezembro!$E$19</f>
        <v>53.583333333333336</v>
      </c>
      <c r="Q18" s="3">
        <f>[14]Dezembro!$E$20</f>
        <v>57.458333333333336</v>
      </c>
      <c r="R18" s="3">
        <f>[14]Dezembro!$E$21</f>
        <v>56.25</v>
      </c>
      <c r="S18" s="3">
        <f>[14]Dezembro!$E$22</f>
        <v>51.208333333333336</v>
      </c>
      <c r="T18" s="3">
        <f>[14]Dezembro!$E$23</f>
        <v>48.625</v>
      </c>
      <c r="U18" s="3">
        <f>[14]Dezembro!$E$24</f>
        <v>39.958333333333336</v>
      </c>
      <c r="V18" s="3">
        <f>[14]Dezembro!$E$25</f>
        <v>43.416666666666664</v>
      </c>
      <c r="W18" s="3">
        <f>[14]Dezembro!$E$26</f>
        <v>55.166666666666664</v>
      </c>
      <c r="X18" s="3">
        <f>[14]Dezembro!$E$27</f>
        <v>52.125</v>
      </c>
      <c r="Y18" s="3">
        <f>[14]Dezembro!$E$28</f>
        <v>65.208333333333329</v>
      </c>
      <c r="Z18" s="3">
        <f>[14]Dezembro!$E$29</f>
        <v>72.25</v>
      </c>
      <c r="AA18" s="3">
        <f>[14]Dezembro!$E$30</f>
        <v>70.875</v>
      </c>
      <c r="AB18" s="3">
        <f>[14]Dezembro!$E$31</f>
        <v>60.083333333333336</v>
      </c>
      <c r="AC18" s="3">
        <f>[14]Dezembro!$E$32</f>
        <v>55.416666666666664</v>
      </c>
      <c r="AD18" s="3">
        <f>[14]Dezembro!$E$33</f>
        <v>67.958333333333329</v>
      </c>
      <c r="AE18" s="3">
        <f>[14]Dezembro!$E$34</f>
        <v>87.333333333333329</v>
      </c>
      <c r="AF18" s="3">
        <f>[14]Dezembro!$E$35</f>
        <v>89.75</v>
      </c>
      <c r="AG18" s="16">
        <f t="shared" ref="AG18:AG29" si="2">AVERAGE(B18:AF18)</f>
        <v>61.179756895745669</v>
      </c>
    </row>
    <row r="19" spans="1:34" ht="17.100000000000001" customHeight="1" x14ac:dyDescent="0.2">
      <c r="A19" s="9" t="s">
        <v>11</v>
      </c>
      <c r="B19" s="3">
        <f>[15]Dezembro!$E$5</f>
        <v>63.708333333333336</v>
      </c>
      <c r="C19" s="3">
        <f>[15]Dezembro!$E$6</f>
        <v>43.416666666666664</v>
      </c>
      <c r="D19" s="3">
        <f>[15]Dezembro!$E$7</f>
        <v>51.291666666666664</v>
      </c>
      <c r="E19" s="3">
        <f>[15]Dezembro!$E$8</f>
        <v>54.125</v>
      </c>
      <c r="F19" s="3">
        <f>[15]Dezembro!$E$9</f>
        <v>57.541666666666664</v>
      </c>
      <c r="G19" s="3">
        <f>[15]Dezembro!$E$10</f>
        <v>93.958333333333329</v>
      </c>
      <c r="H19" s="3">
        <f>[15]Dezembro!$E$11</f>
        <v>79.541666666666671</v>
      </c>
      <c r="I19" s="3">
        <f>[15]Dezembro!$E$12</f>
        <v>83.166666666666671</v>
      </c>
      <c r="J19" s="3">
        <f>[15]Dezembro!$E$13</f>
        <v>84.791666666666671</v>
      </c>
      <c r="K19" s="3">
        <f>[15]Dezembro!$E$14</f>
        <v>76.833333333333329</v>
      </c>
      <c r="L19" s="3">
        <f>[15]Dezembro!$E$15</f>
        <v>70.458333333333329</v>
      </c>
      <c r="M19" s="3">
        <f>[15]Dezembro!$E$16</f>
        <v>70.541666666666671</v>
      </c>
      <c r="N19" s="3">
        <f>[15]Dezembro!$E$17</f>
        <v>79.75</v>
      </c>
      <c r="O19" s="3">
        <f>[15]Dezembro!$E$18</f>
        <v>63.416666666666664</v>
      </c>
      <c r="P19" s="3">
        <f>[15]Dezembro!$E$19</f>
        <v>54.416666666666664</v>
      </c>
      <c r="Q19" s="3">
        <f>[15]Dezembro!$E$20</f>
        <v>60.833333333333336</v>
      </c>
      <c r="R19" s="3">
        <f>[15]Dezembro!$E$21</f>
        <v>58.958333333333336</v>
      </c>
      <c r="S19" s="3">
        <f>[15]Dezembro!$E$22</f>
        <v>56.708333333333336</v>
      </c>
      <c r="T19" s="3">
        <f>[15]Dezembro!$E$23</f>
        <v>63.333333333333336</v>
      </c>
      <c r="U19" s="3">
        <f>[15]Dezembro!$E$24</f>
        <v>66.041666666666671</v>
      </c>
      <c r="V19" s="3">
        <f>[15]Dezembro!$E$25</f>
        <v>70.625</v>
      </c>
      <c r="W19" s="3">
        <f>[15]Dezembro!$E$26</f>
        <v>70</v>
      </c>
      <c r="X19" s="3">
        <f>[15]Dezembro!$E$27</f>
        <v>66.041666666666671</v>
      </c>
      <c r="Y19" s="3">
        <f>[15]Dezembro!$E$28</f>
        <v>69.583333333333329</v>
      </c>
      <c r="Z19" s="3">
        <f>[15]Dezembro!$E$29</f>
        <v>79.958333333333329</v>
      </c>
      <c r="AA19" s="3">
        <f>[15]Dezembro!$E$30</f>
        <v>89.944444444444443</v>
      </c>
      <c r="AB19" s="3">
        <f>[15]Dezembro!$E$31</f>
        <v>61</v>
      </c>
      <c r="AC19" s="3">
        <f>[15]Dezembro!$E$32</f>
        <v>58.2</v>
      </c>
      <c r="AD19" s="3">
        <f>[15]Dezembro!$E$33</f>
        <v>65.666666666666671</v>
      </c>
      <c r="AE19" s="3">
        <f>[15]Dezembro!$E$34</f>
        <v>73.833333333333329</v>
      </c>
      <c r="AF19" s="3">
        <f>[15]Dezembro!$E$35</f>
        <v>81.099999999999994</v>
      </c>
      <c r="AG19" s="16">
        <f t="shared" si="2"/>
        <v>68.347939068100345</v>
      </c>
    </row>
    <row r="20" spans="1:34" ht="17.100000000000001" customHeight="1" x14ac:dyDescent="0.2">
      <c r="A20" s="9" t="s">
        <v>12</v>
      </c>
      <c r="B20" s="3">
        <f>[16]Dezembro!$E$5</f>
        <v>57.916666666666664</v>
      </c>
      <c r="C20" s="3">
        <f>[16]Dezembro!$E$6</f>
        <v>47</v>
      </c>
      <c r="D20" s="3">
        <f>[16]Dezembro!$E$7</f>
        <v>40.875</v>
      </c>
      <c r="E20" s="3">
        <f>[16]Dezembro!$E$8</f>
        <v>53.708333333333336</v>
      </c>
      <c r="F20" s="3">
        <f>[16]Dezembro!$E$9</f>
        <v>62.291666666666664</v>
      </c>
      <c r="G20" s="3">
        <f>[16]Dezembro!$E$10</f>
        <v>86.666666666666671</v>
      </c>
      <c r="H20" s="3">
        <f>[16]Dezembro!$E$11</f>
        <v>74.208333333333329</v>
      </c>
      <c r="I20" s="3">
        <f>[16]Dezembro!$E$12</f>
        <v>80.083333333333329</v>
      </c>
      <c r="J20" s="3">
        <f>[16]Dezembro!$E$13</f>
        <v>81.458333333333329</v>
      </c>
      <c r="K20" s="3">
        <f>[16]Dezembro!$E$14</f>
        <v>75.375</v>
      </c>
      <c r="L20" s="3">
        <f>[16]Dezembro!$E$15</f>
        <v>75.791666666666671</v>
      </c>
      <c r="M20" s="3">
        <f>[16]Dezembro!$E$16</f>
        <v>75.333333333333329</v>
      </c>
      <c r="N20" s="3">
        <f>[16]Dezembro!$E$17</f>
        <v>74.916666666666671</v>
      </c>
      <c r="O20" s="3">
        <f>[16]Dezembro!$E$18</f>
        <v>61.75</v>
      </c>
      <c r="P20" s="3">
        <f>[16]Dezembro!$E$19</f>
        <v>48.583333333333336</v>
      </c>
      <c r="Q20" s="3">
        <f>[16]Dezembro!$E$20</f>
        <v>53.083333333333336</v>
      </c>
      <c r="R20" s="3">
        <f>[16]Dezembro!$E$21</f>
        <v>50.625</v>
      </c>
      <c r="S20" s="3">
        <f>[16]Dezembro!$E$22</f>
        <v>50.875</v>
      </c>
      <c r="T20" s="3">
        <f>[16]Dezembro!$E$23</f>
        <v>57.666666666666664</v>
      </c>
      <c r="U20" s="3">
        <f>[16]Dezembro!$E$24</f>
        <v>59.5</v>
      </c>
      <c r="V20" s="3">
        <f>[16]Dezembro!$E$25</f>
        <v>66.083333333333329</v>
      </c>
      <c r="W20" s="3">
        <f>[16]Dezembro!$E$26</f>
        <v>72.166666666666671</v>
      </c>
      <c r="X20" s="3">
        <f>[16]Dezembro!$E$27</f>
        <v>62.958333333333336</v>
      </c>
      <c r="Y20" s="3">
        <f>[16]Dezembro!$E$28</f>
        <v>70.291666666666671</v>
      </c>
      <c r="Z20" s="3">
        <f>[16]Dezembro!$E$29</f>
        <v>70.25</v>
      </c>
      <c r="AA20" s="3">
        <f>[16]Dezembro!$E$30</f>
        <v>74.416666666666671</v>
      </c>
      <c r="AB20" s="3">
        <f>[16]Dezembro!$E$31</f>
        <v>69.125</v>
      </c>
      <c r="AC20" s="3">
        <f>[16]Dezembro!$E$32</f>
        <v>75.916666666666671</v>
      </c>
      <c r="AD20" s="3">
        <f>[16]Dezembro!$E$33</f>
        <v>73.166666666666671</v>
      </c>
      <c r="AE20" s="3">
        <f>[16]Dezembro!$E$34</f>
        <v>78.125</v>
      </c>
      <c r="AF20" s="3">
        <f>[16]Dezembro!$E$35</f>
        <v>92.25</v>
      </c>
      <c r="AG20" s="16">
        <f t="shared" si="2"/>
        <v>66.853494623655934</v>
      </c>
    </row>
    <row r="21" spans="1:34" ht="17.100000000000001" customHeight="1" x14ac:dyDescent="0.2">
      <c r="A21" s="9" t="s">
        <v>13</v>
      </c>
      <c r="B21" s="3">
        <f>[17]Dezembro!$E$5</f>
        <v>75.541666666666671</v>
      </c>
      <c r="C21" s="3">
        <f>[17]Dezembro!$E$6</f>
        <v>71.791666666666671</v>
      </c>
      <c r="D21" s="3">
        <f>[17]Dezembro!$E$7</f>
        <v>67.833333333333329</v>
      </c>
      <c r="E21" s="3">
        <f>[17]Dezembro!$E$8</f>
        <v>67.583333333333329</v>
      </c>
      <c r="F21" s="3">
        <f>[17]Dezembro!$E$9</f>
        <v>65.041666666666671</v>
      </c>
      <c r="G21" s="3">
        <f>[17]Dezembro!$E$10</f>
        <v>76.666666666666671</v>
      </c>
      <c r="H21" s="3">
        <f>[17]Dezembro!$E$11</f>
        <v>81.208333333333329</v>
      </c>
      <c r="I21" s="3">
        <f>[17]Dezembro!$E$12</f>
        <v>79.125</v>
      </c>
      <c r="J21" s="3">
        <f>[17]Dezembro!$E$13</f>
        <v>79.666666666666671</v>
      </c>
      <c r="K21" s="3">
        <f>[17]Dezembro!$E$14</f>
        <v>77.875</v>
      </c>
      <c r="L21" s="3">
        <f>[17]Dezembro!$E$15</f>
        <v>75.666666666666671</v>
      </c>
      <c r="M21" s="3">
        <f>[17]Dezembro!$E$16</f>
        <v>79.208333333333329</v>
      </c>
      <c r="N21" s="3">
        <f>[17]Dezembro!$E$17</f>
        <v>78.25</v>
      </c>
      <c r="O21" s="3">
        <f>[17]Dezembro!$E$18</f>
        <v>72.291666666666671</v>
      </c>
      <c r="P21" s="3">
        <f>[17]Dezembro!$E$19</f>
        <v>54.875</v>
      </c>
      <c r="Q21" s="3">
        <f>[17]Dezembro!$E$20</f>
        <v>54.958333333333336</v>
      </c>
      <c r="R21" s="3">
        <f>[17]Dezembro!$E$21</f>
        <v>52.75</v>
      </c>
      <c r="S21" s="3">
        <f>[17]Dezembro!$E$22</f>
        <v>52.916666666666664</v>
      </c>
      <c r="T21" s="3">
        <f>[17]Dezembro!$E$23</f>
        <v>59.333333333333336</v>
      </c>
      <c r="U21" s="3">
        <f>[17]Dezembro!$E$24</f>
        <v>59.041666666666664</v>
      </c>
      <c r="V21" s="3">
        <f>[17]Dezembro!$E$25</f>
        <v>70.166666666666671</v>
      </c>
      <c r="W21" s="3">
        <f>[17]Dezembro!$E$26</f>
        <v>70.625</v>
      </c>
      <c r="X21" s="3">
        <f>[17]Dezembro!$E$27</f>
        <v>68.583333333333329</v>
      </c>
      <c r="Y21" s="3">
        <f>[17]Dezembro!$E$28</f>
        <v>73.625</v>
      </c>
      <c r="Z21" s="3">
        <f>[17]Dezembro!$E$29</f>
        <v>71.583333333333329</v>
      </c>
      <c r="AA21" s="3">
        <f>[17]Dezembro!$E$30</f>
        <v>69.166666666666671</v>
      </c>
      <c r="AB21" s="3">
        <f>[17]Dezembro!$E$31</f>
        <v>69.958333333333329</v>
      </c>
      <c r="AC21" s="3">
        <f>[17]Dezembro!$E$32</f>
        <v>71.916666666666671</v>
      </c>
      <c r="AD21" s="3">
        <f>[17]Dezembro!$E$33</f>
        <v>76.958333333333329</v>
      </c>
      <c r="AE21" s="3">
        <f>[17]Dezembro!$E$34</f>
        <v>89.25</v>
      </c>
      <c r="AF21" s="3">
        <f>[17]Dezembro!$E$35</f>
        <v>92.458333333333329</v>
      </c>
      <c r="AG21" s="16">
        <f t="shared" si="2"/>
        <v>71.158602150537632</v>
      </c>
    </row>
    <row r="22" spans="1:34" ht="17.100000000000001" customHeight="1" x14ac:dyDescent="0.2">
      <c r="A22" s="9" t="s">
        <v>14</v>
      </c>
      <c r="B22" s="3">
        <f>[18]Dezembro!$E$5</f>
        <v>76</v>
      </c>
      <c r="C22" s="3">
        <f>[18]Dezembro!$E$6</f>
        <v>79.615384615384613</v>
      </c>
      <c r="D22" s="3">
        <f>[18]Dezembro!$E$7</f>
        <v>65.428571428571431</v>
      </c>
      <c r="E22" s="3">
        <f>[18]Dezembro!$E$8</f>
        <v>64.384615384615387</v>
      </c>
      <c r="F22" s="3">
        <f>[18]Dezembro!$E$9</f>
        <v>61.785714285714285</v>
      </c>
      <c r="G22" s="3">
        <f>[18]Dezembro!$E$10</f>
        <v>73.3</v>
      </c>
      <c r="H22" s="3">
        <f>[18]Dezembro!$E$11</f>
        <v>87.666666666666671</v>
      </c>
      <c r="I22" s="3">
        <f>[18]Dezembro!$E$12</f>
        <v>88.333333333333329</v>
      </c>
      <c r="J22" s="3">
        <f>[18]Dezembro!$E$13</f>
        <v>88.307692307692307</v>
      </c>
      <c r="K22" s="3">
        <f>[18]Dezembro!$E$14</f>
        <v>89.352941176470594</v>
      </c>
      <c r="L22" s="3">
        <f>[18]Dezembro!$E$15</f>
        <v>94.272727272727266</v>
      </c>
      <c r="M22" s="3">
        <f>[18]Dezembro!$E$16</f>
        <v>79</v>
      </c>
      <c r="N22" s="3">
        <f>[18]Dezembro!$E$17</f>
        <v>67.25</v>
      </c>
      <c r="O22" s="3">
        <f>[18]Dezembro!$E$18</f>
        <v>71</v>
      </c>
      <c r="P22" s="3">
        <f>[18]Dezembro!$E$19</f>
        <v>83.857142857142861</v>
      </c>
      <c r="Q22" s="3">
        <f>[18]Dezembro!$E$20</f>
        <v>71.461538461538467</v>
      </c>
      <c r="R22" s="3">
        <f>[18]Dezembro!$E$21</f>
        <v>70.461538461538467</v>
      </c>
      <c r="S22" s="3">
        <f>[18]Dezembro!$E$22</f>
        <v>80.0625</v>
      </c>
      <c r="T22" s="3">
        <f>[18]Dezembro!$E$23</f>
        <v>79.769230769230774</v>
      </c>
      <c r="U22" s="3">
        <f>[18]Dezembro!$E$24</f>
        <v>69.692307692307693</v>
      </c>
      <c r="V22" s="3">
        <f>[18]Dezembro!$E$25</f>
        <v>73.466666666666669</v>
      </c>
      <c r="W22" s="3">
        <f>[18]Dezembro!$E$26</f>
        <v>84.84615384615384</v>
      </c>
      <c r="X22" s="3">
        <f>[18]Dezembro!$E$27</f>
        <v>74.230769230769226</v>
      </c>
      <c r="Y22" s="3">
        <f>[18]Dezembro!$E$28</f>
        <v>69.5</v>
      </c>
      <c r="Z22" s="3">
        <f>[18]Dezembro!$E$29</f>
        <v>72.642857142857139</v>
      </c>
      <c r="AA22" s="3">
        <f>[18]Dezembro!$E$30</f>
        <v>81.400000000000006</v>
      </c>
      <c r="AB22" s="3">
        <f>[18]Dezembro!$E$31</f>
        <v>78.13333333333334</v>
      </c>
      <c r="AC22" s="3">
        <f>[18]Dezembro!$E$32</f>
        <v>78.5625</v>
      </c>
      <c r="AD22" s="3">
        <f>[18]Dezembro!$E$33</f>
        <v>82</v>
      </c>
      <c r="AE22" s="3">
        <f>[18]Dezembro!$E$34</f>
        <v>83.13333333333334</v>
      </c>
      <c r="AF22" s="3">
        <f>[18]Dezembro!$E$35</f>
        <v>88.733333333333334</v>
      </c>
      <c r="AG22" s="16">
        <f t="shared" si="2"/>
        <v>77.666156503205841</v>
      </c>
    </row>
    <row r="23" spans="1:34" ht="17.100000000000001" customHeight="1" x14ac:dyDescent="0.2">
      <c r="A23" s="9" t="s">
        <v>15</v>
      </c>
      <c r="B23" s="3">
        <f>[19]Dezembro!$E$5</f>
        <v>65.75</v>
      </c>
      <c r="C23" s="3">
        <f>[19]Dezembro!$E$6</f>
        <v>42.333333333333336</v>
      </c>
      <c r="D23" s="3">
        <f>[19]Dezembro!$E$7</f>
        <v>43.75</v>
      </c>
      <c r="E23" s="3">
        <f>[19]Dezembro!$E$8</f>
        <v>54.958333333333336</v>
      </c>
      <c r="F23" s="3">
        <f>[19]Dezembro!$E$9</f>
        <v>68.375</v>
      </c>
      <c r="G23" s="3">
        <f>[19]Dezembro!$E$10</f>
        <v>82.208333333333329</v>
      </c>
      <c r="H23" s="3">
        <f>[19]Dezembro!$E$11</f>
        <v>76</v>
      </c>
      <c r="I23" s="3">
        <f>[19]Dezembro!$E$12</f>
        <v>84.958333333333329</v>
      </c>
      <c r="J23" s="3">
        <f>[19]Dezembro!$E$13</f>
        <v>75.791666666666671</v>
      </c>
      <c r="K23" s="3">
        <f>[19]Dezembro!$E$14</f>
        <v>67.166666666666671</v>
      </c>
      <c r="L23" s="3">
        <f>[19]Dezembro!$E$15</f>
        <v>58.75</v>
      </c>
      <c r="M23" s="3">
        <f>[19]Dezembro!$E$16</f>
        <v>70.75</v>
      </c>
      <c r="N23" s="3">
        <f>[19]Dezembro!$E$17</f>
        <v>63.291666666666664</v>
      </c>
      <c r="O23" s="3">
        <f>[19]Dezembro!$E$18</f>
        <v>54.041666666666664</v>
      </c>
      <c r="P23" s="3">
        <f>[19]Dezembro!$E$19</f>
        <v>42.666666666666664</v>
      </c>
      <c r="Q23" s="3">
        <f>[19]Dezembro!$E$20</f>
        <v>49.25</v>
      </c>
      <c r="R23" s="3">
        <f>[19]Dezembro!$E$21</f>
        <v>47.833333333333336</v>
      </c>
      <c r="S23" s="3">
        <f>[19]Dezembro!$E$22</f>
        <v>44.875</v>
      </c>
      <c r="T23" s="3">
        <f>[19]Dezembro!$E$23</f>
        <v>41.833333333333336</v>
      </c>
      <c r="U23" s="3">
        <f>[19]Dezembro!$E$24</f>
        <v>37.125</v>
      </c>
      <c r="V23" s="3">
        <f>[19]Dezembro!$E$25</f>
        <v>54.666666666666664</v>
      </c>
      <c r="W23" s="3">
        <f>[19]Dezembro!$E$26</f>
        <v>57.083333333333336</v>
      </c>
      <c r="X23" s="3">
        <f>[19]Dezembro!$E$27</f>
        <v>58.125</v>
      </c>
      <c r="Y23" s="3">
        <f>[19]Dezembro!$E$28</f>
        <v>65.416666666666671</v>
      </c>
      <c r="Z23" s="3">
        <f>[19]Dezembro!$E$29</f>
        <v>83</v>
      </c>
      <c r="AA23" s="3">
        <f>[19]Dezembro!$E$30</f>
        <v>77.208333333333329</v>
      </c>
      <c r="AB23" s="3">
        <f>[19]Dezembro!$E$31</f>
        <v>66.041666666666671</v>
      </c>
      <c r="AC23" s="3">
        <f>[19]Dezembro!$E$32</f>
        <v>55.583333333333336</v>
      </c>
      <c r="AD23" s="3">
        <f>[19]Dezembro!$E$33</f>
        <v>69.875</v>
      </c>
      <c r="AE23" s="3">
        <f>[19]Dezembro!$E$34</f>
        <v>81.375</v>
      </c>
      <c r="AF23" s="3">
        <f>[19]Dezembro!$E$35</f>
        <v>87.041666666666671</v>
      </c>
      <c r="AG23" s="16">
        <f t="shared" si="2"/>
        <v>62.165322580645153</v>
      </c>
    </row>
    <row r="24" spans="1:34" ht="17.100000000000001" customHeight="1" x14ac:dyDescent="0.2">
      <c r="A24" s="9" t="s">
        <v>16</v>
      </c>
      <c r="B24" s="3">
        <f>[20]Dezembro!$E$5</f>
        <v>58.666666666666664</v>
      </c>
      <c r="C24" s="3">
        <f>[20]Dezembro!$E$6</f>
        <v>36.875</v>
      </c>
      <c r="D24" s="3">
        <f>[20]Dezembro!$E$7</f>
        <v>39.083333333333336</v>
      </c>
      <c r="E24" s="3">
        <f>[20]Dezembro!$E$8</f>
        <v>54.708333333333336</v>
      </c>
      <c r="F24" s="3">
        <f>[20]Dezembro!$E$9</f>
        <v>79.791666666666671</v>
      </c>
      <c r="G24" s="3">
        <f>[20]Dezembro!$E$10</f>
        <v>75.541666666666671</v>
      </c>
      <c r="H24" s="3">
        <f>[20]Dezembro!$E$11</f>
        <v>69</v>
      </c>
      <c r="I24" s="3">
        <f>[20]Dezembro!$E$12</f>
        <v>75.458333333333329</v>
      </c>
      <c r="J24" s="3">
        <f>[20]Dezembro!$E$13</f>
        <v>68.916666666666671</v>
      </c>
      <c r="K24" s="3">
        <f>[20]Dezembro!$E$14</f>
        <v>59.708333333333336</v>
      </c>
      <c r="L24" s="3">
        <f>[20]Dezembro!$E$15</f>
        <v>47.916666666666664</v>
      </c>
      <c r="M24" s="3">
        <f>[20]Dezembro!$E$16</f>
        <v>50.25</v>
      </c>
      <c r="N24" s="3">
        <f>[20]Dezembro!$E$17</f>
        <v>59.666666666666664</v>
      </c>
      <c r="O24" s="3">
        <f>[20]Dezembro!$E$18</f>
        <v>36.708333333333336</v>
      </c>
      <c r="P24" s="3">
        <f>[20]Dezembro!$E$19</f>
        <v>42.625</v>
      </c>
      <c r="Q24" s="3">
        <f>[20]Dezembro!$E$20</f>
        <v>41.958333333333336</v>
      </c>
      <c r="R24" s="3">
        <f>[20]Dezembro!$E$21</f>
        <v>47.208333333333336</v>
      </c>
      <c r="S24" s="3">
        <f>[20]Dezembro!$E$22</f>
        <v>50.208333333333336</v>
      </c>
      <c r="T24" s="3">
        <f>[20]Dezembro!$E$23</f>
        <v>37.708333333333336</v>
      </c>
      <c r="U24" s="3">
        <f>[20]Dezembro!$E$24</f>
        <v>40.208333333333336</v>
      </c>
      <c r="V24" s="3">
        <f>[20]Dezembro!$E$25</f>
        <v>45.375</v>
      </c>
      <c r="W24" s="3">
        <f>[20]Dezembro!$E$26</f>
        <v>50</v>
      </c>
      <c r="X24" s="3">
        <f>[20]Dezembro!$E$27</f>
        <v>46.666666666666664</v>
      </c>
      <c r="Y24" s="3">
        <f>[20]Dezembro!$E$28</f>
        <v>53.25</v>
      </c>
      <c r="Z24" s="3">
        <f>[20]Dezembro!$E$29</f>
        <v>67.083333333333329</v>
      </c>
      <c r="AA24" s="3">
        <f>[20]Dezembro!$E$30</f>
        <v>62.75</v>
      </c>
      <c r="AB24" s="3">
        <f>[20]Dezembro!$E$31</f>
        <v>49.208333333333336</v>
      </c>
      <c r="AC24" s="3">
        <f>[20]Dezembro!$E$32</f>
        <v>56.041666666666664</v>
      </c>
      <c r="AD24" s="3">
        <f>[20]Dezembro!$E$33</f>
        <v>62.041666666666664</v>
      </c>
      <c r="AE24" s="3">
        <f>[20]Dezembro!$E$34</f>
        <v>69.458333333333329</v>
      </c>
      <c r="AF24" s="3">
        <f>[20]Dezembro!$E$35</f>
        <v>82.375</v>
      </c>
      <c r="AG24" s="16">
        <f t="shared" si="2"/>
        <v>55.369623655913976</v>
      </c>
    </row>
    <row r="25" spans="1:34" ht="17.100000000000001" customHeight="1" x14ac:dyDescent="0.2">
      <c r="A25" s="9" t="s">
        <v>17</v>
      </c>
      <c r="B25" s="3">
        <f>[21]Dezembro!$E$5</f>
        <v>64.5</v>
      </c>
      <c r="C25" s="3">
        <f>[21]Dezembro!$E$6</f>
        <v>47.833333333333336</v>
      </c>
      <c r="D25" s="3">
        <f>[21]Dezembro!$E$7</f>
        <v>56.375</v>
      </c>
      <c r="E25" s="3">
        <f>[21]Dezembro!$E$8</f>
        <v>51.875</v>
      </c>
      <c r="F25" s="3">
        <f>[21]Dezembro!$E$9</f>
        <v>54.916666666666664</v>
      </c>
      <c r="G25" s="3">
        <f>[21]Dezembro!$E$10</f>
        <v>90.958333333333329</v>
      </c>
      <c r="H25" s="3">
        <f>[21]Dezembro!$E$11</f>
        <v>79.875</v>
      </c>
      <c r="I25" s="3">
        <f>[21]Dezembro!$E$12</f>
        <v>81.375</v>
      </c>
      <c r="J25" s="3">
        <f>[21]Dezembro!$E$13</f>
        <v>82.208333333333329</v>
      </c>
      <c r="K25" s="3">
        <f>[21]Dezembro!$E$14</f>
        <v>72.833333333333329</v>
      </c>
      <c r="L25" s="3">
        <f>[21]Dezembro!$E$15</f>
        <v>67.416666666666671</v>
      </c>
      <c r="M25" s="3">
        <f>[21]Dezembro!$E$16</f>
        <v>60.541666666666664</v>
      </c>
      <c r="N25" s="3">
        <f>[21]Dezembro!$E$17</f>
        <v>74.25</v>
      </c>
      <c r="O25" s="3">
        <f>[21]Dezembro!$E$18</f>
        <v>67.166666666666671</v>
      </c>
      <c r="P25" s="3">
        <f>[21]Dezembro!$E$19</f>
        <v>42.625</v>
      </c>
      <c r="Q25" s="3">
        <f>[21]Dezembro!$E$20</f>
        <v>60.083333333333336</v>
      </c>
      <c r="R25" s="3">
        <f>[21]Dezembro!$E$21</f>
        <v>60.75</v>
      </c>
      <c r="S25" s="3">
        <f>[21]Dezembro!$E$22</f>
        <v>55.041666666666664</v>
      </c>
      <c r="T25" s="3">
        <f>[21]Dezembro!$E$23</f>
        <v>58.708333333333336</v>
      </c>
      <c r="U25" s="3">
        <f>[21]Dezembro!$E$24</f>
        <v>58.583333333333336</v>
      </c>
      <c r="V25" s="3">
        <f>[21]Dezembro!$E$25</f>
        <v>64.083333333333329</v>
      </c>
      <c r="W25" s="3">
        <f>[21]Dezembro!$E$26</f>
        <v>64.333333333333329</v>
      </c>
      <c r="X25" s="3">
        <f>[21]Dezembro!$E$27</f>
        <v>62.416666666666664</v>
      </c>
      <c r="Y25" s="3">
        <f>[21]Dezembro!$E$28</f>
        <v>66.25</v>
      </c>
      <c r="Z25" s="3">
        <f>[21]Dezembro!$E$29</f>
        <v>75.583333333333329</v>
      </c>
      <c r="AA25" s="3">
        <f>[21]Dezembro!$E$30</f>
        <v>82.416666666666671</v>
      </c>
      <c r="AB25" s="3">
        <f>[21]Dezembro!$E$31</f>
        <v>71.625</v>
      </c>
      <c r="AC25" s="3">
        <f>[21]Dezembro!$E$32</f>
        <v>74.333333333333329</v>
      </c>
      <c r="AD25" s="3">
        <f>[21]Dezembro!$E$33</f>
        <v>85.666666666666671</v>
      </c>
      <c r="AE25" s="3">
        <f>[21]Dezembro!$E$34</f>
        <v>87.708333333333329</v>
      </c>
      <c r="AF25" s="3">
        <f>[21]Dezembro!$E$35</f>
        <v>91.125</v>
      </c>
      <c r="AG25" s="16">
        <f t="shared" si="2"/>
        <v>68.1760752688172</v>
      </c>
    </row>
    <row r="26" spans="1:34" ht="17.100000000000001" customHeight="1" x14ac:dyDescent="0.2">
      <c r="A26" s="9" t="s">
        <v>18</v>
      </c>
      <c r="B26" s="3">
        <f>[22]Dezembro!$E$5</f>
        <v>77.833333333333329</v>
      </c>
      <c r="C26" s="3">
        <f>[22]Dezembro!$E$6</f>
        <v>67.416666666666671</v>
      </c>
      <c r="D26" s="3">
        <f>[22]Dezembro!$E$7</f>
        <v>43.5</v>
      </c>
      <c r="E26" s="3">
        <f>[22]Dezembro!$E$8</f>
        <v>52</v>
      </c>
      <c r="F26" s="3">
        <f>[22]Dezembro!$E$9</f>
        <v>58.458333333333336</v>
      </c>
      <c r="G26" s="3">
        <f>[22]Dezembro!$E$10</f>
        <v>79.625</v>
      </c>
      <c r="H26" s="3">
        <f>[22]Dezembro!$E$11</f>
        <v>77.5</v>
      </c>
      <c r="I26" s="3">
        <f>[22]Dezembro!$E$12</f>
        <v>83.958333333333329</v>
      </c>
      <c r="J26" s="3">
        <f>[22]Dezembro!$E$13</f>
        <v>82.208333333333329</v>
      </c>
      <c r="K26" s="3">
        <f>[22]Dezembro!$E$14</f>
        <v>72.833333333333329</v>
      </c>
      <c r="L26" s="3">
        <f>[22]Dezembro!$E$15</f>
        <v>67.416666666666671</v>
      </c>
      <c r="M26" s="3">
        <f>[22]Dezembro!$E$16</f>
        <v>71.625</v>
      </c>
      <c r="N26" s="3">
        <f>[22]Dezembro!$E$17</f>
        <v>79.5</v>
      </c>
      <c r="O26" s="3">
        <f>[22]Dezembro!$E$18</f>
        <v>83.375</v>
      </c>
      <c r="P26" s="3">
        <f>[22]Dezembro!$E$19</f>
        <v>55.625</v>
      </c>
      <c r="Q26" s="3">
        <f>[22]Dezembro!$E$20</f>
        <v>59.875</v>
      </c>
      <c r="R26" s="3">
        <f>[22]Dezembro!$E$21</f>
        <v>55.958333333333336</v>
      </c>
      <c r="S26" s="3">
        <f>[22]Dezembro!$E$22</f>
        <v>48.541666666666664</v>
      </c>
      <c r="T26" s="3">
        <f>[22]Dezembro!$E$23</f>
        <v>54.625</v>
      </c>
      <c r="U26" s="3">
        <f>[22]Dezembro!$E$24</f>
        <v>72.166666666666671</v>
      </c>
      <c r="V26" s="3">
        <f>[22]Dezembro!$E$25</f>
        <v>81.791666666666671</v>
      </c>
      <c r="W26" s="3">
        <f>[22]Dezembro!$E$26</f>
        <v>80.666666666666671</v>
      </c>
      <c r="X26" s="3">
        <f>[22]Dezembro!$E$27</f>
        <v>80.666666666666671</v>
      </c>
      <c r="Y26" s="3">
        <f>[22]Dezembro!$E$28</f>
        <v>75.041666666666671</v>
      </c>
      <c r="Z26" s="3">
        <f>[22]Dezembro!$E$29</f>
        <v>81.083333333333329</v>
      </c>
      <c r="AA26" s="3">
        <f>[22]Dezembro!$E$30</f>
        <v>78.916666666666671</v>
      </c>
      <c r="AB26" s="3">
        <f>[22]Dezembro!$E$31</f>
        <v>81.5</v>
      </c>
      <c r="AC26" s="3">
        <f>[22]Dezembro!$E$32</f>
        <v>84.75</v>
      </c>
      <c r="AD26" s="3">
        <f>[22]Dezembro!$E$33</f>
        <v>83.416666666666671</v>
      </c>
      <c r="AE26" s="3">
        <f>[22]Dezembro!$E$34</f>
        <v>88.916666666666671</v>
      </c>
      <c r="AF26" s="3">
        <f>[22]Dezembro!$E$35</f>
        <v>92.916666666666671</v>
      </c>
      <c r="AG26" s="16">
        <f t="shared" si="2"/>
        <v>72.700268817204304</v>
      </c>
    </row>
    <row r="27" spans="1:34" ht="17.100000000000001" customHeight="1" x14ac:dyDescent="0.2">
      <c r="A27" s="9" t="s">
        <v>19</v>
      </c>
      <c r="B27" s="3">
        <f>[23]Dezembro!$E$5</f>
        <v>71.833333333333329</v>
      </c>
      <c r="C27" s="3">
        <f>[23]Dezembro!$E$6</f>
        <v>61.791666666666664</v>
      </c>
      <c r="D27" s="3">
        <f>[23]Dezembro!$E$7</f>
        <v>64.708333333333329</v>
      </c>
      <c r="E27" s="3">
        <f>[23]Dezembro!$E$8</f>
        <v>67.708333333333329</v>
      </c>
      <c r="F27" s="3">
        <f>[23]Dezembro!$E$9</f>
        <v>68.791666666666671</v>
      </c>
      <c r="G27" s="3">
        <f>[23]Dezembro!$E$10</f>
        <v>74.375</v>
      </c>
      <c r="H27" s="3">
        <f>[23]Dezembro!$E$11</f>
        <v>76.166666666666671</v>
      </c>
      <c r="I27" s="3">
        <f>[23]Dezembro!$E$12</f>
        <v>77.791666666666671</v>
      </c>
      <c r="J27" s="3">
        <f>[23]Dezembro!$E$13</f>
        <v>77.875</v>
      </c>
      <c r="K27" s="3">
        <f>[23]Dezembro!$E$14</f>
        <v>75.916666666666671</v>
      </c>
      <c r="L27" s="3">
        <f>[23]Dezembro!$E$15</f>
        <v>75.375</v>
      </c>
      <c r="M27" s="3">
        <f>[23]Dezembro!$E$16</f>
        <v>75.666666666666671</v>
      </c>
      <c r="N27" s="3">
        <f>[23]Dezembro!$E$17</f>
        <v>76.916666666666671</v>
      </c>
      <c r="O27" s="3">
        <f>[23]Dezembro!$E$18</f>
        <v>62.833333333333336</v>
      </c>
      <c r="P27" s="3">
        <f>[23]Dezembro!$E$19</f>
        <v>60.958333333333336</v>
      </c>
      <c r="Q27" s="3">
        <f>[23]Dezembro!$E$20</f>
        <v>63.5</v>
      </c>
      <c r="R27" s="3">
        <f>[23]Dezembro!$E$21</f>
        <v>66.083333333333329</v>
      </c>
      <c r="S27" s="3">
        <f>[23]Dezembro!$E$22</f>
        <v>63.458333333333336</v>
      </c>
      <c r="T27" s="3">
        <f>[23]Dezembro!$E$23</f>
        <v>62.916666666666664</v>
      </c>
      <c r="U27" s="3">
        <f>[23]Dezembro!$E$24</f>
        <v>61.083333333333336</v>
      </c>
      <c r="V27" s="3">
        <f>[23]Dezembro!$E$25</f>
        <v>63.333333333333336</v>
      </c>
      <c r="W27" s="3">
        <f>[23]Dezembro!$E$26</f>
        <v>71.416666666666671</v>
      </c>
      <c r="X27" s="3">
        <f>[23]Dezembro!$E$27</f>
        <v>70.541666666666671</v>
      </c>
      <c r="Y27" s="3">
        <f>[23]Dezembro!$E$28</f>
        <v>71.291666666666671</v>
      </c>
      <c r="Z27" s="3">
        <f>[23]Dezembro!$E$29</f>
        <v>79.083333333333329</v>
      </c>
      <c r="AA27" s="3">
        <f>[23]Dezembro!$E$30</f>
        <v>77.125</v>
      </c>
      <c r="AB27" s="3">
        <f>[23]Dezembro!$E$31</f>
        <v>75.416666666666671</v>
      </c>
      <c r="AC27" s="3">
        <f>[23]Dezembro!$E$32</f>
        <v>75.916666666666671</v>
      </c>
      <c r="AD27" s="3">
        <f>[23]Dezembro!$E$33</f>
        <v>75.916666666666671</v>
      </c>
      <c r="AE27" s="3">
        <f>[23]Dezembro!$E$34</f>
        <v>79.041666666666671</v>
      </c>
      <c r="AF27" s="3">
        <f>[23]Dezembro!$E$35</f>
        <v>81.416666666666671</v>
      </c>
      <c r="AG27" s="16">
        <f t="shared" si="2"/>
        <v>71.16935483870968</v>
      </c>
    </row>
    <row r="28" spans="1:34" ht="17.100000000000001" customHeight="1" x14ac:dyDescent="0.2">
      <c r="A28" s="9" t="s">
        <v>31</v>
      </c>
      <c r="B28" s="3">
        <f>[24]Dezembro!$E$5</f>
        <v>62.875</v>
      </c>
      <c r="C28" s="3">
        <f>[24]Dezembro!$E$6</f>
        <v>48.458333333333336</v>
      </c>
      <c r="D28" s="3">
        <f>[24]Dezembro!$E$7</f>
        <v>46.583333333333336</v>
      </c>
      <c r="E28" s="3">
        <f>[24]Dezembro!$E$8</f>
        <v>45</v>
      </c>
      <c r="F28" s="3">
        <f>[24]Dezembro!$E$9</f>
        <v>54.833333333333336</v>
      </c>
      <c r="G28" s="3">
        <f>[24]Dezembro!$E$10</f>
        <v>87.375</v>
      </c>
      <c r="H28" s="3">
        <f>[24]Dezembro!$E$11</f>
        <v>75.958333333333329</v>
      </c>
      <c r="I28" s="3">
        <f>[24]Dezembro!$E$12</f>
        <v>81.916666666666671</v>
      </c>
      <c r="J28" s="3">
        <f>[24]Dezembro!$E$13</f>
        <v>83.416666666666671</v>
      </c>
      <c r="K28" s="3">
        <f>[24]Dezembro!$E$14</f>
        <v>74.125</v>
      </c>
      <c r="L28" s="3">
        <f>[24]Dezembro!$E$15</f>
        <v>68.125</v>
      </c>
      <c r="M28" s="3">
        <f>[24]Dezembro!$E$16</f>
        <v>59.708333333333336</v>
      </c>
      <c r="N28" s="3">
        <f>[24]Dezembro!$E$17</f>
        <v>70.083333333333329</v>
      </c>
      <c r="O28" s="3">
        <f>[24]Dezembro!$E$18</f>
        <v>69.666666666666671</v>
      </c>
      <c r="P28" s="3">
        <f>[24]Dezembro!$E$19</f>
        <v>48.625</v>
      </c>
      <c r="Q28" s="3">
        <f>[24]Dezembro!$E$20</f>
        <v>51.958333333333336</v>
      </c>
      <c r="R28" s="3">
        <f>[24]Dezembro!$E$21</f>
        <v>51.583333333333336</v>
      </c>
      <c r="S28" s="3">
        <f>[24]Dezembro!$E$22</f>
        <v>50.666666666666664</v>
      </c>
      <c r="T28" s="3">
        <f>[24]Dezembro!$E$23</f>
        <v>48.875</v>
      </c>
      <c r="U28" s="3">
        <f>[24]Dezembro!$E$24</f>
        <v>55.375</v>
      </c>
      <c r="V28" s="3">
        <f>[24]Dezembro!$E$25</f>
        <v>64.25</v>
      </c>
      <c r="W28" s="3">
        <f>[24]Dezembro!$E$26</f>
        <v>62.791666666666664</v>
      </c>
      <c r="X28" s="3">
        <f>[24]Dezembro!$E$27</f>
        <v>58.083333333333336</v>
      </c>
      <c r="Y28" s="3">
        <f>[24]Dezembro!$E$28</f>
        <v>64.083333333333329</v>
      </c>
      <c r="Z28" s="3">
        <f>[24]Dezembro!$E$29</f>
        <v>78.5</v>
      </c>
      <c r="AA28" s="3">
        <f>[24]Dezembro!$E$30</f>
        <v>80.166666666666671</v>
      </c>
      <c r="AB28" s="3">
        <f>[24]Dezembro!$E$31</f>
        <v>71.041666666666671</v>
      </c>
      <c r="AC28" s="3">
        <f>[24]Dezembro!$E$32</f>
        <v>67.916666666666671</v>
      </c>
      <c r="AD28" s="3">
        <f>[24]Dezembro!$E$33</f>
        <v>82.458333333333329</v>
      </c>
      <c r="AE28" s="3">
        <f>[24]Dezembro!$E$34</f>
        <v>85.666666666666671</v>
      </c>
      <c r="AF28" s="3">
        <f>[24]Dezembro!$E$35</f>
        <v>86.166666666666671</v>
      </c>
      <c r="AG28" s="16">
        <f t="shared" si="2"/>
        <v>65.688172043010752</v>
      </c>
    </row>
    <row r="29" spans="1:34" ht="17.100000000000001" customHeight="1" x14ac:dyDescent="0.2">
      <c r="A29" s="9" t="s">
        <v>20</v>
      </c>
      <c r="B29" s="3">
        <f>[25]Dezembro!$E$5</f>
        <v>62.25</v>
      </c>
      <c r="C29" s="3">
        <f>[25]Dezembro!$E$6</f>
        <v>51.04</v>
      </c>
      <c r="D29" s="3">
        <f>[25]Dezembro!$E$7</f>
        <v>51.043333333333329</v>
      </c>
      <c r="E29" s="3">
        <f>[25]Dezembro!$E$8</f>
        <v>51.166666666666664</v>
      </c>
      <c r="F29" s="3">
        <f>[25]Dezembro!$E$9</f>
        <v>56.25</v>
      </c>
      <c r="G29" s="3">
        <f>[25]Dezembro!$E$10</f>
        <v>70.958333333333329</v>
      </c>
      <c r="H29" s="3">
        <f>[25]Dezembro!$E$11</f>
        <v>74.833333333333329</v>
      </c>
      <c r="I29" s="3">
        <f>[25]Dezembro!$E$12</f>
        <v>73.583333333333329</v>
      </c>
      <c r="J29" s="3">
        <f>[25]Dezembro!$E$13</f>
        <v>74.625</v>
      </c>
      <c r="K29" s="3">
        <f>[25]Dezembro!$E$14</f>
        <v>77.875</v>
      </c>
      <c r="L29" s="3">
        <f>[25]Dezembro!$E$15</f>
        <v>71.958333333333329</v>
      </c>
      <c r="M29" s="3">
        <f>[25]Dezembro!$E$16</f>
        <v>55.041666666666664</v>
      </c>
      <c r="N29" s="3">
        <f>[25]Dezembro!$E$17</f>
        <v>53.666666666666664</v>
      </c>
      <c r="O29" s="3">
        <f>[25]Dezembro!$E$18</f>
        <v>59.125</v>
      </c>
      <c r="P29" s="3">
        <f>[25]Dezembro!$E$19</f>
        <v>55.583333333333336</v>
      </c>
      <c r="Q29" s="3">
        <f>[25]Dezembro!$E$20</f>
        <v>49.291666666666664</v>
      </c>
      <c r="R29" s="3">
        <f>[25]Dezembro!$E$21</f>
        <v>47.333333333333336</v>
      </c>
      <c r="S29" s="3">
        <f>[25]Dezembro!$E$22</f>
        <v>49.458333333333336</v>
      </c>
      <c r="T29" s="3">
        <f>[25]Dezembro!$E$23</f>
        <v>49.291666666666664</v>
      </c>
      <c r="U29" s="3">
        <f>[25]Dezembro!$E$24</f>
        <v>52.833333333333336</v>
      </c>
      <c r="V29" s="3">
        <f>[25]Dezembro!$E$25</f>
        <v>59.791666666666664</v>
      </c>
      <c r="W29" s="3">
        <f>[25]Dezembro!$E$26</f>
        <v>60.5</v>
      </c>
      <c r="X29" s="3">
        <f>[25]Dezembro!$E$27</f>
        <v>55.75</v>
      </c>
      <c r="Y29" s="3">
        <f>[25]Dezembro!$E$28</f>
        <v>53.583333333333336</v>
      </c>
      <c r="Z29" s="3">
        <f>[25]Dezembro!$E$29</f>
        <v>60.291666666666664</v>
      </c>
      <c r="AA29" s="3">
        <f>[25]Dezembro!$E$30</f>
        <v>70</v>
      </c>
      <c r="AB29" s="3">
        <f>[25]Dezembro!$E$31</f>
        <v>61.666666666666664</v>
      </c>
      <c r="AC29" s="3">
        <f>[25]Dezembro!$E$32</f>
        <v>58.791666666666664</v>
      </c>
      <c r="AD29" s="3">
        <f>[25]Dezembro!$E$33</f>
        <v>67.416666666666671</v>
      </c>
      <c r="AE29" s="3">
        <f>[25]Dezembro!$E$34</f>
        <v>80.458333333333329</v>
      </c>
      <c r="AF29" s="3">
        <f>[25]Dezembro!$E$35</f>
        <v>86.791666666666671</v>
      </c>
      <c r="AG29" s="16">
        <f t="shared" si="2"/>
        <v>61.362903225806456</v>
      </c>
    </row>
    <row r="30" spans="1:34" s="5" customFormat="1" ht="17.100000000000001" customHeight="1" x14ac:dyDescent="0.2">
      <c r="A30" s="13" t="s">
        <v>35</v>
      </c>
      <c r="B30" s="21">
        <f>AVERAGE(B5:B29)</f>
        <v>65.8</v>
      </c>
      <c r="C30" s="21">
        <f t="shared" ref="C30:AG30" si="3">AVERAGE(C5:C29)</f>
        <v>53.169744796380094</v>
      </c>
      <c r="D30" s="21">
        <f t="shared" si="3"/>
        <v>50.894464425770302</v>
      </c>
      <c r="E30" s="21">
        <f t="shared" si="3"/>
        <v>53.565384615384616</v>
      </c>
      <c r="F30" s="21">
        <f t="shared" si="3"/>
        <v>61.533095238095235</v>
      </c>
      <c r="G30" s="21">
        <f t="shared" si="3"/>
        <v>80.085333333333324</v>
      </c>
      <c r="H30" s="21">
        <f t="shared" si="3"/>
        <v>75.49166666666666</v>
      </c>
      <c r="I30" s="21">
        <f t="shared" si="3"/>
        <v>79.116231884057967</v>
      </c>
      <c r="J30" s="21">
        <f t="shared" si="3"/>
        <v>79.22609557109557</v>
      </c>
      <c r="K30" s="21">
        <f t="shared" si="3"/>
        <v>73.447450980392148</v>
      </c>
      <c r="L30" s="21">
        <f t="shared" si="3"/>
        <v>67.785909090909101</v>
      </c>
      <c r="M30" s="21">
        <f t="shared" si="3"/>
        <v>64.838333333333324</v>
      </c>
      <c r="N30" s="21">
        <f t="shared" si="3"/>
        <v>69.245789473684226</v>
      </c>
      <c r="O30" s="21">
        <f t="shared" si="3"/>
        <v>63.314666666666675</v>
      </c>
      <c r="P30" s="21">
        <f t="shared" si="3"/>
        <v>53.145952380952366</v>
      </c>
      <c r="Q30" s="21">
        <f t="shared" si="3"/>
        <v>54.638461538461542</v>
      </c>
      <c r="R30" s="21">
        <f t="shared" si="3"/>
        <v>54.450128205128188</v>
      </c>
      <c r="S30" s="21">
        <f t="shared" si="3"/>
        <v>53.334166666666668</v>
      </c>
      <c r="T30" s="21">
        <f t="shared" si="3"/>
        <v>53.402435897435907</v>
      </c>
      <c r="U30" s="21">
        <f t="shared" si="3"/>
        <v>54.419358974358964</v>
      </c>
      <c r="V30" s="21">
        <f t="shared" si="3"/>
        <v>61.25533333333334</v>
      </c>
      <c r="W30" s="21">
        <f t="shared" si="3"/>
        <v>66.030512820512826</v>
      </c>
      <c r="X30" s="21">
        <f t="shared" si="3"/>
        <v>62.03708791208792</v>
      </c>
      <c r="Y30" s="21">
        <f t="shared" si="3"/>
        <v>66.549166666666679</v>
      </c>
      <c r="Z30" s="21">
        <f t="shared" si="3"/>
        <v>73.812030075187948</v>
      </c>
      <c r="AA30" s="21">
        <f t="shared" si="3"/>
        <v>74.423301587301594</v>
      </c>
      <c r="AB30" s="21">
        <f t="shared" si="3"/>
        <v>67.360000000000014</v>
      </c>
      <c r="AC30" s="21">
        <f t="shared" si="3"/>
        <v>66.222166666666681</v>
      </c>
      <c r="AD30" s="21">
        <f t="shared" si="3"/>
        <v>74.179666666666691</v>
      </c>
      <c r="AE30" s="21">
        <f t="shared" si="3"/>
        <v>83.022000000000006</v>
      </c>
      <c r="AF30" s="54">
        <f t="shared" si="3"/>
        <v>87.504999999999995</v>
      </c>
      <c r="AG30" s="21">
        <f t="shared" si="3"/>
        <v>65.912933402167624</v>
      </c>
      <c r="AH30" s="12"/>
    </row>
  </sheetData>
  <mergeCells count="34">
    <mergeCell ref="Z3:Z4"/>
    <mergeCell ref="AE3:AE4"/>
    <mergeCell ref="AA3:AA4"/>
    <mergeCell ref="AB3:AB4"/>
    <mergeCell ref="AC3:AC4"/>
    <mergeCell ref="AD3:AD4"/>
    <mergeCell ref="Y3:Y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M3:M4"/>
    <mergeCell ref="AF3:AF4"/>
    <mergeCell ref="A1:AG1"/>
    <mergeCell ref="A2:A4"/>
    <mergeCell ref="B2:AG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0"/>
  <sheetViews>
    <sheetView workbookViewId="0">
      <selection activeCell="AB32" sqref="AB32"/>
    </sheetView>
  </sheetViews>
  <sheetFormatPr defaultRowHeight="12.75" x14ac:dyDescent="0.2"/>
  <cols>
    <col min="1" max="1" width="19.140625" style="2" bestFit="1" customWidth="1"/>
    <col min="2" max="32" width="6.42578125" style="2" customWidth="1"/>
    <col min="33" max="33" width="7.5703125" style="18" bestFit="1" customWidth="1"/>
    <col min="34" max="34" width="7.28515625" style="1" bestFit="1" customWidth="1"/>
    <col min="35" max="35" width="9.140625" style="1"/>
  </cols>
  <sheetData>
    <row r="1" spans="1:35" ht="20.100000000000001" customHeight="1" thickBot="1" x14ac:dyDescent="0.25">
      <c r="A1" s="64" t="s">
        <v>26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</row>
    <row r="2" spans="1:35" s="4" customFormat="1" ht="20.100000000000001" customHeight="1" x14ac:dyDescent="0.2">
      <c r="A2" s="61" t="s">
        <v>21</v>
      </c>
      <c r="B2" s="58" t="s">
        <v>49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11"/>
    </row>
    <row r="3" spans="1:35" s="5" customFormat="1" ht="20.100000000000001" customHeight="1" x14ac:dyDescent="0.2">
      <c r="A3" s="62"/>
      <c r="B3" s="56">
        <v>1</v>
      </c>
      <c r="C3" s="56">
        <f>SUM(B3+1)</f>
        <v>2</v>
      </c>
      <c r="D3" s="56">
        <f t="shared" ref="D3:AD3" si="0">SUM(C3+1)</f>
        <v>3</v>
      </c>
      <c r="E3" s="56">
        <f t="shared" si="0"/>
        <v>4</v>
      </c>
      <c r="F3" s="56">
        <f t="shared" si="0"/>
        <v>5</v>
      </c>
      <c r="G3" s="56">
        <f t="shared" si="0"/>
        <v>6</v>
      </c>
      <c r="H3" s="56">
        <f t="shared" si="0"/>
        <v>7</v>
      </c>
      <c r="I3" s="56">
        <f t="shared" si="0"/>
        <v>8</v>
      </c>
      <c r="J3" s="56">
        <f t="shared" si="0"/>
        <v>9</v>
      </c>
      <c r="K3" s="56">
        <f t="shared" si="0"/>
        <v>10</v>
      </c>
      <c r="L3" s="56">
        <f t="shared" si="0"/>
        <v>11</v>
      </c>
      <c r="M3" s="56">
        <f t="shared" si="0"/>
        <v>12</v>
      </c>
      <c r="N3" s="56">
        <f t="shared" si="0"/>
        <v>13</v>
      </c>
      <c r="O3" s="56">
        <f t="shared" si="0"/>
        <v>14</v>
      </c>
      <c r="P3" s="56">
        <f t="shared" si="0"/>
        <v>15</v>
      </c>
      <c r="Q3" s="56">
        <f t="shared" si="0"/>
        <v>16</v>
      </c>
      <c r="R3" s="56">
        <f t="shared" si="0"/>
        <v>17</v>
      </c>
      <c r="S3" s="56">
        <f t="shared" si="0"/>
        <v>18</v>
      </c>
      <c r="T3" s="56">
        <f t="shared" si="0"/>
        <v>19</v>
      </c>
      <c r="U3" s="56">
        <f t="shared" si="0"/>
        <v>20</v>
      </c>
      <c r="V3" s="56">
        <f t="shared" si="0"/>
        <v>21</v>
      </c>
      <c r="W3" s="56">
        <f t="shared" si="0"/>
        <v>22</v>
      </c>
      <c r="X3" s="56">
        <f t="shared" si="0"/>
        <v>23</v>
      </c>
      <c r="Y3" s="56">
        <f t="shared" si="0"/>
        <v>24</v>
      </c>
      <c r="Z3" s="56">
        <f t="shared" si="0"/>
        <v>25</v>
      </c>
      <c r="AA3" s="56">
        <f t="shared" si="0"/>
        <v>26</v>
      </c>
      <c r="AB3" s="56">
        <f t="shared" si="0"/>
        <v>27</v>
      </c>
      <c r="AC3" s="56">
        <f t="shared" si="0"/>
        <v>28</v>
      </c>
      <c r="AD3" s="56">
        <f t="shared" si="0"/>
        <v>29</v>
      </c>
      <c r="AE3" s="56">
        <v>30</v>
      </c>
      <c r="AF3" s="56">
        <v>31</v>
      </c>
      <c r="AG3" s="30" t="s">
        <v>42</v>
      </c>
      <c r="AH3" s="32" t="s">
        <v>41</v>
      </c>
      <c r="AI3" s="12"/>
    </row>
    <row r="4" spans="1:35" s="5" customFormat="1" ht="20.100000000000001" customHeight="1" thickBot="1" x14ac:dyDescent="0.25">
      <c r="A4" s="63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29" t="s">
        <v>40</v>
      </c>
      <c r="AH4" s="29" t="s">
        <v>40</v>
      </c>
      <c r="AI4" s="12"/>
    </row>
    <row r="5" spans="1:35" s="5" customFormat="1" ht="20.100000000000001" customHeight="1" thickTop="1" x14ac:dyDescent="0.2">
      <c r="A5" s="8" t="s">
        <v>48</v>
      </c>
      <c r="B5" s="43">
        <f>[1]Dezembro!$F$5</f>
        <v>92</v>
      </c>
      <c r="C5" s="43">
        <f>[1]Dezembro!$F$6</f>
        <v>69</v>
      </c>
      <c r="D5" s="43">
        <f>[1]Dezembro!$F$7</f>
        <v>90</v>
      </c>
      <c r="E5" s="43">
        <f>[1]Dezembro!$F$8</f>
        <v>80</v>
      </c>
      <c r="F5" s="43">
        <f>[1]Dezembro!$F$9</f>
        <v>83</v>
      </c>
      <c r="G5" s="43">
        <f>[1]Dezembro!$F$10</f>
        <v>97</v>
      </c>
      <c r="H5" s="43">
        <f>[1]Dezembro!$F$11</f>
        <v>96</v>
      </c>
      <c r="I5" s="43">
        <f>[1]Dezembro!$F$12</f>
        <v>94</v>
      </c>
      <c r="J5" s="43">
        <f>[1]Dezembro!$F$13</f>
        <v>95</v>
      </c>
      <c r="K5" s="43">
        <f>[1]Dezembro!$F$14</f>
        <v>96</v>
      </c>
      <c r="L5" s="43">
        <f>[1]Dezembro!$F$15</f>
        <v>97</v>
      </c>
      <c r="M5" s="43">
        <f>[1]Dezembro!$F$16</f>
        <v>95</v>
      </c>
      <c r="N5" s="43">
        <f>[1]Dezembro!$F$17</f>
        <v>95</v>
      </c>
      <c r="O5" s="43">
        <f>[1]Dezembro!$F$18</f>
        <v>85</v>
      </c>
      <c r="P5" s="43">
        <f>[1]Dezembro!$F$19</f>
        <v>87</v>
      </c>
      <c r="Q5" s="43">
        <f>[1]Dezembro!$F$20</f>
        <v>89</v>
      </c>
      <c r="R5" s="43">
        <f>[1]Dezembro!$F$21</f>
        <v>86</v>
      </c>
      <c r="S5" s="43">
        <f>[1]Dezembro!$F$22</f>
        <v>86</v>
      </c>
      <c r="T5" s="43">
        <f>[1]Dezembro!$F$23</f>
        <v>89</v>
      </c>
      <c r="U5" s="43">
        <f>[1]Dezembro!$F$24</f>
        <v>85</v>
      </c>
      <c r="V5" s="43">
        <f>[1]Dezembro!$F$25</f>
        <v>87</v>
      </c>
      <c r="W5" s="43">
        <f>[1]Dezembro!$F$26</f>
        <v>93</v>
      </c>
      <c r="X5" s="43">
        <f>[1]Dezembro!$F$27</f>
        <v>94</v>
      </c>
      <c r="Y5" s="43">
        <f>[1]Dezembro!$F$28</f>
        <v>92</v>
      </c>
      <c r="Z5" s="43">
        <f>[1]Dezembro!$F$29</f>
        <v>94</v>
      </c>
      <c r="AA5" s="43">
        <f>[1]Dezembro!$F$30</f>
        <v>96</v>
      </c>
      <c r="AB5" s="43">
        <f>[1]Dezembro!$F$31</f>
        <v>90</v>
      </c>
      <c r="AC5" s="43">
        <f>[1]Dezembro!$F$32</f>
        <v>93</v>
      </c>
      <c r="AD5" s="43">
        <f>[1]Dezembro!$F$33</f>
        <v>90</v>
      </c>
      <c r="AE5" s="43">
        <f>[1]Dezembro!$F$34</f>
        <v>94</v>
      </c>
      <c r="AF5" s="43">
        <f>[1]Dezembro!$F$35</f>
        <v>96</v>
      </c>
      <c r="AG5" s="44">
        <f>MAX(B5:AF5)</f>
        <v>97</v>
      </c>
      <c r="AH5" s="45">
        <f>AVERAGE(B5:AF5)</f>
        <v>90.483870967741936</v>
      </c>
      <c r="AI5" s="12"/>
    </row>
    <row r="6" spans="1:35" ht="17.100000000000001" customHeight="1" x14ac:dyDescent="0.2">
      <c r="A6" s="9" t="s">
        <v>0</v>
      </c>
      <c r="B6" s="3">
        <f>[2]Dezembro!$F$5</f>
        <v>93</v>
      </c>
      <c r="C6" s="3">
        <f>[2]Dezembro!$F$6</f>
        <v>86</v>
      </c>
      <c r="D6" s="3">
        <f>[2]Dezembro!$F$7</f>
        <v>88</v>
      </c>
      <c r="E6" s="3">
        <f>[2]Dezembro!$F$8</f>
        <v>91</v>
      </c>
      <c r="F6" s="3">
        <f>[2]Dezembro!$F$9</f>
        <v>82</v>
      </c>
      <c r="G6" s="3">
        <f>[2]Dezembro!$F$10</f>
        <v>94</v>
      </c>
      <c r="H6" s="3">
        <f>[2]Dezembro!$F$11</f>
        <v>95</v>
      </c>
      <c r="I6" s="3">
        <f>[2]Dezembro!$F$12</f>
        <v>93</v>
      </c>
      <c r="J6" s="3">
        <f>[2]Dezembro!$F$13</f>
        <v>96</v>
      </c>
      <c r="K6" s="3">
        <f>[2]Dezembro!$F$14</f>
        <v>95</v>
      </c>
      <c r="L6" s="3">
        <f>[2]Dezembro!$F$15</f>
        <v>92</v>
      </c>
      <c r="M6" s="3">
        <f>[2]Dezembro!$F$16</f>
        <v>90</v>
      </c>
      <c r="N6" s="3">
        <f>[2]Dezembro!$F$17</f>
        <v>92</v>
      </c>
      <c r="O6" s="3">
        <f>[2]Dezembro!$F$18</f>
        <v>92</v>
      </c>
      <c r="P6" s="3">
        <f>[2]Dezembro!$F$19</f>
        <v>88</v>
      </c>
      <c r="Q6" s="3">
        <f>[2]Dezembro!$F$20</f>
        <v>89</v>
      </c>
      <c r="R6" s="3">
        <f>[2]Dezembro!$F$21</f>
        <v>92</v>
      </c>
      <c r="S6" s="3">
        <f>[2]Dezembro!$F$22</f>
        <v>90</v>
      </c>
      <c r="T6" s="3">
        <f>[2]Dezembro!$F$23</f>
        <v>90</v>
      </c>
      <c r="U6" s="3">
        <f>[2]Dezembro!$F$24</f>
        <v>83</v>
      </c>
      <c r="V6" s="3">
        <f>[2]Dezembro!$F$25</f>
        <v>89</v>
      </c>
      <c r="W6" s="3">
        <f>[2]Dezembro!$F$26</f>
        <v>86</v>
      </c>
      <c r="X6" s="3">
        <f>[2]Dezembro!$F$27</f>
        <v>92</v>
      </c>
      <c r="Y6" s="3">
        <f>[2]Dezembro!$F$28</f>
        <v>95</v>
      </c>
      <c r="Z6" s="3">
        <f>[2]Dezembro!$F$29</f>
        <v>96</v>
      </c>
      <c r="AA6" s="3">
        <f>[2]Dezembro!$F$30</f>
        <v>95</v>
      </c>
      <c r="AB6" s="3">
        <f>[2]Dezembro!$F$31</f>
        <v>94</v>
      </c>
      <c r="AC6" s="3">
        <f>[2]Dezembro!$F$32</f>
        <v>93</v>
      </c>
      <c r="AD6" s="3">
        <f>[2]Dezembro!$F$33</f>
        <v>96</v>
      </c>
      <c r="AE6" s="3">
        <f>[2]Dezembro!$F$34</f>
        <v>96</v>
      </c>
      <c r="AF6" s="3">
        <f>[2]Dezembro!$F$35</f>
        <v>96</v>
      </c>
      <c r="AG6" s="16">
        <f>MAX(B6:AF6)</f>
        <v>96</v>
      </c>
      <c r="AH6" s="25">
        <f t="shared" ref="AH6:AH14" si="1">AVERAGE(B6:AF6)</f>
        <v>91.58064516129032</v>
      </c>
    </row>
    <row r="7" spans="1:35" ht="17.100000000000001" customHeight="1" x14ac:dyDescent="0.2">
      <c r="A7" s="9" t="s">
        <v>1</v>
      </c>
      <c r="B7" s="3">
        <f>[3]Dezembro!$F$5</f>
        <v>85</v>
      </c>
      <c r="C7" s="3">
        <f>[3]Dezembro!$F$6</f>
        <v>74</v>
      </c>
      <c r="D7" s="3">
        <f>[3]Dezembro!$F$7</f>
        <v>60</v>
      </c>
      <c r="E7" s="3">
        <f>[3]Dezembro!$F$8</f>
        <v>71</v>
      </c>
      <c r="F7" s="3">
        <f>[3]Dezembro!$F$9</f>
        <v>89</v>
      </c>
      <c r="G7" s="3">
        <f>[3]Dezembro!$F$10</f>
        <v>95</v>
      </c>
      <c r="H7" s="3">
        <f>[3]Dezembro!$F$11</f>
        <v>96</v>
      </c>
      <c r="I7" s="3">
        <f>[3]Dezembro!$F$12</f>
        <v>94</v>
      </c>
      <c r="J7" s="3">
        <f>[3]Dezembro!$F$13</f>
        <v>95</v>
      </c>
      <c r="K7" s="3">
        <f>[3]Dezembro!$F$14</f>
        <v>94</v>
      </c>
      <c r="L7" s="3">
        <f>[3]Dezembro!$F$15</f>
        <v>94</v>
      </c>
      <c r="M7" s="3">
        <f>[3]Dezembro!$F$16</f>
        <v>89</v>
      </c>
      <c r="N7" s="3">
        <f>[3]Dezembro!$F$17</f>
        <v>93</v>
      </c>
      <c r="O7" s="3">
        <f>[3]Dezembro!$F$18</f>
        <v>95</v>
      </c>
      <c r="P7" s="3">
        <f>[3]Dezembro!$F$19</f>
        <v>92</v>
      </c>
      <c r="Q7" s="3">
        <f>[3]Dezembro!$F$20</f>
        <v>85</v>
      </c>
      <c r="R7" s="3">
        <f>[3]Dezembro!$F$21</f>
        <v>92</v>
      </c>
      <c r="S7" s="3">
        <f>[3]Dezembro!$F$22</f>
        <v>77</v>
      </c>
      <c r="T7" s="3">
        <f>[3]Dezembro!$F$23</f>
        <v>90</v>
      </c>
      <c r="U7" s="3">
        <f>[3]Dezembro!$F$24</f>
        <v>84</v>
      </c>
      <c r="V7" s="3">
        <f>[3]Dezembro!$F$25</f>
        <v>91</v>
      </c>
      <c r="W7" s="3">
        <f>[3]Dezembro!$F$26</f>
        <v>96</v>
      </c>
      <c r="X7" s="3">
        <f>[3]Dezembro!$F$27</f>
        <v>90</v>
      </c>
      <c r="Y7" s="3">
        <f>[3]Dezembro!$F$28</f>
        <v>84</v>
      </c>
      <c r="Z7" s="3">
        <f>[3]Dezembro!$F$29</f>
        <v>93</v>
      </c>
      <c r="AA7" s="3">
        <f>[3]Dezembro!$F$30</f>
        <v>94</v>
      </c>
      <c r="AB7" s="3">
        <f>[3]Dezembro!$F$31</f>
        <v>88</v>
      </c>
      <c r="AC7" s="3">
        <f>[3]Dezembro!$F$32</f>
        <v>93</v>
      </c>
      <c r="AD7" s="3">
        <f>[3]Dezembro!$F$33</f>
        <v>89</v>
      </c>
      <c r="AE7" s="3">
        <f>[3]Dezembro!$F$34</f>
        <v>93</v>
      </c>
      <c r="AF7" s="3">
        <f>[3]Dezembro!$F$35</f>
        <v>92</v>
      </c>
      <c r="AG7" s="16">
        <f>MAX(B7:AF7)</f>
        <v>96</v>
      </c>
      <c r="AH7" s="25">
        <f t="shared" si="1"/>
        <v>88.612903225806448</v>
      </c>
    </row>
    <row r="8" spans="1:35" ht="17.100000000000001" customHeight="1" x14ac:dyDescent="0.2">
      <c r="A8" s="9" t="s">
        <v>50</v>
      </c>
      <c r="B8" s="3">
        <f>[4]Dezembro!$F$5</f>
        <v>88</v>
      </c>
      <c r="C8" s="3">
        <f>[4]Dezembro!$F$6</f>
        <v>94</v>
      </c>
      <c r="D8" s="3">
        <f>[4]Dezembro!$F$7</f>
        <v>93</v>
      </c>
      <c r="E8" s="3">
        <f>[4]Dezembro!$F$8</f>
        <v>91</v>
      </c>
      <c r="F8" s="3">
        <f>[4]Dezembro!$F$9</f>
        <v>95</v>
      </c>
      <c r="G8" s="3">
        <f>[4]Dezembro!$F$10</f>
        <v>95</v>
      </c>
      <c r="H8" s="3">
        <f>[4]Dezembro!$F$11</f>
        <v>96</v>
      </c>
      <c r="I8" s="3">
        <f>[4]Dezembro!$F$12</f>
        <v>93</v>
      </c>
      <c r="J8" s="3">
        <f>[4]Dezembro!$F$13</f>
        <v>96</v>
      </c>
      <c r="K8" s="3">
        <f>[4]Dezembro!$F$14</f>
        <v>96</v>
      </c>
      <c r="L8" s="3">
        <f>[4]Dezembro!$F$15</f>
        <v>95</v>
      </c>
      <c r="M8" s="3">
        <f>[4]Dezembro!$F$16</f>
        <v>93</v>
      </c>
      <c r="N8" s="3">
        <f>[4]Dezembro!$F$17</f>
        <v>96</v>
      </c>
      <c r="O8" s="3">
        <f>[4]Dezembro!$F$18</f>
        <v>73</v>
      </c>
      <c r="P8" s="3">
        <f>[4]Dezembro!$F$19</f>
        <v>95</v>
      </c>
      <c r="Q8" s="3">
        <f>[4]Dezembro!$F$20</f>
        <v>95</v>
      </c>
      <c r="R8" s="3">
        <f>[4]Dezembro!$F$21</f>
        <v>95</v>
      </c>
      <c r="S8" s="3">
        <f>[4]Dezembro!$F$22</f>
        <v>93</v>
      </c>
      <c r="T8" s="3">
        <f>[4]Dezembro!$F$23</f>
        <v>95</v>
      </c>
      <c r="U8" s="3">
        <f>[4]Dezembro!$F$24</f>
        <v>91</v>
      </c>
      <c r="V8" s="3">
        <f>[4]Dezembro!$F$25</f>
        <v>94</v>
      </c>
      <c r="W8" s="3">
        <f>[4]Dezembro!$F$26</f>
        <v>88</v>
      </c>
      <c r="X8" s="3">
        <f>[4]Dezembro!$F$27</f>
        <v>86</v>
      </c>
      <c r="Y8" s="3">
        <f>[4]Dezembro!$F$28</f>
        <v>94</v>
      </c>
      <c r="Z8" s="3">
        <f>[4]Dezembro!$F$29</f>
        <v>95</v>
      </c>
      <c r="AA8" s="3">
        <f>[4]Dezembro!$F$30</f>
        <v>94</v>
      </c>
      <c r="AB8" s="3">
        <f>[4]Dezembro!$F$31</f>
        <v>95</v>
      </c>
      <c r="AC8" s="3">
        <f>[4]Dezembro!$F$32</f>
        <v>94</v>
      </c>
      <c r="AD8" s="3">
        <f>[4]Dezembro!$F$33</f>
        <v>94</v>
      </c>
      <c r="AE8" s="3">
        <f>[4]Dezembro!$F$34</f>
        <v>94</v>
      </c>
      <c r="AF8" s="3">
        <f>[4]Dezembro!$F$35</f>
        <v>95</v>
      </c>
      <c r="AG8" s="16">
        <f>MAX(B8:AF8)</f>
        <v>96</v>
      </c>
      <c r="AH8" s="25">
        <f t="shared" ref="AH8" si="2">AVERAGE(B8:AF8)</f>
        <v>92.935483870967744</v>
      </c>
    </row>
    <row r="9" spans="1:35" ht="17.100000000000001" customHeight="1" x14ac:dyDescent="0.2">
      <c r="A9" s="9" t="s">
        <v>2</v>
      </c>
      <c r="B9" s="3">
        <f>[5]Dezembro!$F$5</f>
        <v>88</v>
      </c>
      <c r="C9" s="3">
        <f>[5]Dezembro!$F$6</f>
        <v>66</v>
      </c>
      <c r="D9" s="3">
        <f>[5]Dezembro!$F$7</f>
        <v>44</v>
      </c>
      <c r="E9" s="3">
        <f>[5]Dezembro!$F$8</f>
        <v>48</v>
      </c>
      <c r="F9" s="3">
        <f>[5]Dezembro!$F$9</f>
        <v>92</v>
      </c>
      <c r="G9" s="3">
        <f>[5]Dezembro!$F$10</f>
        <v>95</v>
      </c>
      <c r="H9" s="3">
        <f>[5]Dezembro!$F$11</f>
        <v>96</v>
      </c>
      <c r="I9" s="3">
        <f>[5]Dezembro!$F$12</f>
        <v>93</v>
      </c>
      <c r="J9" s="3">
        <f>[5]Dezembro!$F$13</f>
        <v>95</v>
      </c>
      <c r="K9" s="3">
        <f>[5]Dezembro!$F$14</f>
        <v>94</v>
      </c>
      <c r="L9" s="3">
        <f>[5]Dezembro!$F$15</f>
        <v>91</v>
      </c>
      <c r="M9" s="3">
        <f>[5]Dezembro!$F$16</f>
        <v>79</v>
      </c>
      <c r="N9" s="3">
        <f>[5]Dezembro!$F$17</f>
        <v>90</v>
      </c>
      <c r="O9" s="3">
        <f>[5]Dezembro!$F$18</f>
        <v>94</v>
      </c>
      <c r="P9" s="3">
        <f>[5]Dezembro!$F$19</f>
        <v>78</v>
      </c>
      <c r="Q9" s="3">
        <f>[5]Dezembro!$F$20</f>
        <v>74</v>
      </c>
      <c r="R9" s="3">
        <f>[5]Dezembro!$F$21</f>
        <v>77</v>
      </c>
      <c r="S9" s="3">
        <f>[5]Dezembro!$F$22</f>
        <v>64</v>
      </c>
      <c r="T9" s="3">
        <f>[5]Dezembro!$F$23</f>
        <v>68</v>
      </c>
      <c r="U9" s="3">
        <f>[5]Dezembro!$F$24</f>
        <v>73</v>
      </c>
      <c r="V9" s="3">
        <f>[5]Dezembro!$F$25</f>
        <v>80</v>
      </c>
      <c r="W9" s="3">
        <f>[5]Dezembro!$F$26</f>
        <v>86</v>
      </c>
      <c r="X9" s="3">
        <f>[5]Dezembro!$F$27</f>
        <v>83</v>
      </c>
      <c r="Y9" s="3">
        <f>[5]Dezembro!$F$28</f>
        <v>90</v>
      </c>
      <c r="Z9" s="3">
        <f>[5]Dezembro!$F$29</f>
        <v>93</v>
      </c>
      <c r="AA9" s="3">
        <f>[5]Dezembro!$F$30</f>
        <v>92</v>
      </c>
      <c r="AB9" s="3">
        <f>[5]Dezembro!$F$31</f>
        <v>80</v>
      </c>
      <c r="AC9" s="3">
        <f>[5]Dezembro!$F$32</f>
        <v>83</v>
      </c>
      <c r="AD9" s="3">
        <f>[5]Dezembro!$F$33</f>
        <v>95</v>
      </c>
      <c r="AE9" s="3">
        <f>[5]Dezembro!$F$34</f>
        <v>95</v>
      </c>
      <c r="AF9" s="3">
        <f>[5]Dezembro!$F$35</f>
        <v>95</v>
      </c>
      <c r="AG9" s="16">
        <f t="shared" ref="AG9:AG14" si="3">MAX(B9:AF9)</f>
        <v>96</v>
      </c>
      <c r="AH9" s="25">
        <f>AVERAGE(B9:AF9)</f>
        <v>82.935483870967744</v>
      </c>
    </row>
    <row r="10" spans="1:35" ht="17.100000000000001" customHeight="1" x14ac:dyDescent="0.2">
      <c r="A10" s="9" t="s">
        <v>3</v>
      </c>
      <c r="B10" s="3">
        <f>[6]Dezembro!$F$5</f>
        <v>93</v>
      </c>
      <c r="C10" s="3">
        <f>[6]Dezembro!$F$6</f>
        <v>92</v>
      </c>
      <c r="D10" s="3">
        <f>[6]Dezembro!$F$7</f>
        <v>84</v>
      </c>
      <c r="E10" s="3">
        <f>[6]Dezembro!$F$8</f>
        <v>83</v>
      </c>
      <c r="F10" s="3">
        <f>[6]Dezembro!$F$9</f>
        <v>81</v>
      </c>
      <c r="G10" s="3">
        <f>[6]Dezembro!$F$10</f>
        <v>95</v>
      </c>
      <c r="H10" s="3">
        <f>[6]Dezembro!$F$11</f>
        <v>94</v>
      </c>
      <c r="I10" s="3">
        <f>[6]Dezembro!$F$12</f>
        <v>94</v>
      </c>
      <c r="J10" s="3">
        <f>[6]Dezembro!$F$13</f>
        <v>95</v>
      </c>
      <c r="K10" s="3">
        <f>[6]Dezembro!$F$14</f>
        <v>94</v>
      </c>
      <c r="L10" s="3">
        <f>[6]Dezembro!$F$15</f>
        <v>95</v>
      </c>
      <c r="M10" s="3">
        <f>[6]Dezembro!$F$16</f>
        <v>91</v>
      </c>
      <c r="N10" s="3">
        <f>[6]Dezembro!$F$17</f>
        <v>85</v>
      </c>
      <c r="O10" s="3">
        <f>[6]Dezembro!$F$18</f>
        <v>93</v>
      </c>
      <c r="P10" s="3">
        <f>[6]Dezembro!$F$19</f>
        <v>94</v>
      </c>
      <c r="Q10" s="3">
        <f>[6]Dezembro!$F$20</f>
        <v>89</v>
      </c>
      <c r="R10" s="3">
        <f>[6]Dezembro!$F$21</f>
        <v>87</v>
      </c>
      <c r="S10" s="3">
        <f>[6]Dezembro!$F$22</f>
        <v>91</v>
      </c>
      <c r="T10" s="3">
        <f>[6]Dezembro!$F$23</f>
        <v>84</v>
      </c>
      <c r="U10" s="3">
        <f>[6]Dezembro!$F$24</f>
        <v>91</v>
      </c>
      <c r="V10" s="3">
        <f>[6]Dezembro!$F$25</f>
        <v>91</v>
      </c>
      <c r="W10" s="3">
        <f>[6]Dezembro!$F$26</f>
        <v>91</v>
      </c>
      <c r="X10" s="3">
        <f>[6]Dezembro!$F$27</f>
        <v>92</v>
      </c>
      <c r="Y10" s="3">
        <f>[6]Dezembro!$F$28</f>
        <v>88</v>
      </c>
      <c r="Z10" s="3">
        <f>[6]Dezembro!$F$29</f>
        <v>91</v>
      </c>
      <c r="AA10" s="3">
        <f>[6]Dezembro!$F$30</f>
        <v>89</v>
      </c>
      <c r="AB10" s="3">
        <f>[6]Dezembro!$F$31</f>
        <v>88</v>
      </c>
      <c r="AC10" s="3">
        <f>[6]Dezembro!$F$32</f>
        <v>91</v>
      </c>
      <c r="AD10" s="3">
        <f>[6]Dezembro!$F$33</f>
        <v>88</v>
      </c>
      <c r="AE10" s="3">
        <f>[6]Dezembro!$F$34</f>
        <v>94</v>
      </c>
      <c r="AF10" s="3">
        <f>[6]Dezembro!$F$35</f>
        <v>95</v>
      </c>
      <c r="AG10" s="16">
        <f t="shared" si="3"/>
        <v>95</v>
      </c>
      <c r="AH10" s="25">
        <f>AVERAGE(B10:AF10)</f>
        <v>90.41935483870968</v>
      </c>
    </row>
    <row r="11" spans="1:35" ht="17.100000000000001" customHeight="1" x14ac:dyDescent="0.2">
      <c r="A11" s="9" t="s">
        <v>4</v>
      </c>
      <c r="B11" s="3">
        <f>[7]Dezembro!$F$5</f>
        <v>90</v>
      </c>
      <c r="C11" s="3">
        <f>[7]Dezembro!$F$6</f>
        <v>90</v>
      </c>
      <c r="D11" s="3">
        <f>[7]Dezembro!$F$7</f>
        <v>88</v>
      </c>
      <c r="E11" s="3">
        <f>[7]Dezembro!$F$8</f>
        <v>75</v>
      </c>
      <c r="F11" s="3">
        <f>[7]Dezembro!$F$9</f>
        <v>89</v>
      </c>
      <c r="G11" s="3">
        <f>[7]Dezembro!$F$10</f>
        <v>91</v>
      </c>
      <c r="H11" s="3">
        <f>[7]Dezembro!$F$11</f>
        <v>94</v>
      </c>
      <c r="I11" s="3">
        <f>[7]Dezembro!$F$12</f>
        <v>93</v>
      </c>
      <c r="J11" s="3">
        <f>[7]Dezembro!$F$13</f>
        <v>94</v>
      </c>
      <c r="K11" s="3">
        <f>[7]Dezembro!$F$14</f>
        <v>94</v>
      </c>
      <c r="L11" s="3">
        <f>[7]Dezembro!$F$15</f>
        <v>96</v>
      </c>
      <c r="M11" s="3">
        <f>[7]Dezembro!$F$16</f>
        <v>89</v>
      </c>
      <c r="N11" s="3">
        <f>[7]Dezembro!$F$17</f>
        <v>91</v>
      </c>
      <c r="O11" s="3">
        <f>[7]Dezembro!$F$18</f>
        <v>93</v>
      </c>
      <c r="P11" s="3">
        <f>[7]Dezembro!$F$19</f>
        <v>96</v>
      </c>
      <c r="Q11" s="3">
        <f>[7]Dezembro!$F$20</f>
        <v>79</v>
      </c>
      <c r="R11" s="3">
        <f>[7]Dezembro!$F$21</f>
        <v>75</v>
      </c>
      <c r="S11" s="3">
        <f>[7]Dezembro!$F$22</f>
        <v>89</v>
      </c>
      <c r="T11" s="3">
        <f>[7]Dezembro!$F$23</f>
        <v>87</v>
      </c>
      <c r="U11" s="3">
        <f>[7]Dezembro!$F$24</f>
        <v>93</v>
      </c>
      <c r="V11" s="3">
        <f>[7]Dezembro!$F$25</f>
        <v>89</v>
      </c>
      <c r="W11" s="3">
        <f>[7]Dezembro!$F$26</f>
        <v>93</v>
      </c>
      <c r="X11" s="3">
        <f>[7]Dezembro!$F$27</f>
        <v>92</v>
      </c>
      <c r="Y11" s="3">
        <f>[7]Dezembro!$F$28</f>
        <v>89</v>
      </c>
      <c r="Z11" s="3">
        <f>[7]Dezembro!$F$29</f>
        <v>88</v>
      </c>
      <c r="AA11" s="3">
        <f>[7]Dezembro!$F$30</f>
        <v>96</v>
      </c>
      <c r="AB11" s="3">
        <f>[7]Dezembro!$F$31</f>
        <v>95</v>
      </c>
      <c r="AC11" s="3">
        <f>[7]Dezembro!$F$32</f>
        <v>93</v>
      </c>
      <c r="AD11" s="3">
        <f>[7]Dezembro!$F$33</f>
        <v>93</v>
      </c>
      <c r="AE11" s="3">
        <f>[7]Dezembro!$F$34</f>
        <v>95</v>
      </c>
      <c r="AF11" s="3">
        <f>[7]Dezembro!$F$35</f>
        <v>95</v>
      </c>
      <c r="AG11" s="16">
        <f>MAX(B11:AF11)</f>
        <v>96</v>
      </c>
      <c r="AH11" s="25">
        <f t="shared" si="1"/>
        <v>90.451612903225808</v>
      </c>
    </row>
    <row r="12" spans="1:35" ht="17.100000000000001" customHeight="1" x14ac:dyDescent="0.2">
      <c r="A12" s="9" t="s">
        <v>5</v>
      </c>
      <c r="B12" s="14">
        <f>[8]Dezembro!$F$5</f>
        <v>90</v>
      </c>
      <c r="C12" s="14">
        <f>[8]Dezembro!$F$6</f>
        <v>91</v>
      </c>
      <c r="D12" s="14">
        <f>[8]Dezembro!$F$7</f>
        <v>77</v>
      </c>
      <c r="E12" s="14">
        <f>[8]Dezembro!$F$8</f>
        <v>84</v>
      </c>
      <c r="F12" s="14">
        <f>[8]Dezembro!$F$9</f>
        <v>79</v>
      </c>
      <c r="G12" s="14">
        <f>[8]Dezembro!$F$10</f>
        <v>94</v>
      </c>
      <c r="H12" s="14">
        <f>[8]Dezembro!$F$11</f>
        <v>93</v>
      </c>
      <c r="I12" s="14">
        <f>[8]Dezembro!$F$12</f>
        <v>89</v>
      </c>
      <c r="J12" s="14">
        <f>[8]Dezembro!$F$13</f>
        <v>92</v>
      </c>
      <c r="K12" s="14">
        <f>[8]Dezembro!$F$14</f>
        <v>90</v>
      </c>
      <c r="L12" s="14">
        <f>[8]Dezembro!$F$15</f>
        <v>82</v>
      </c>
      <c r="M12" s="14">
        <f>[8]Dezembro!$F$16</f>
        <v>84</v>
      </c>
      <c r="N12" s="14">
        <f>[8]Dezembro!$F$17</f>
        <v>88</v>
      </c>
      <c r="O12" s="14">
        <f>[8]Dezembro!$F$18</f>
        <v>92</v>
      </c>
      <c r="P12" s="14">
        <f>[8]Dezembro!$F$19</f>
        <v>84</v>
      </c>
      <c r="Q12" s="14">
        <f>[8]Dezembro!$F$20</f>
        <v>81</v>
      </c>
      <c r="R12" s="14">
        <f>[8]Dezembro!$F$21</f>
        <v>82</v>
      </c>
      <c r="S12" s="14">
        <f>[8]Dezembro!$F$22</f>
        <v>78</v>
      </c>
      <c r="T12" s="14">
        <f>[8]Dezembro!$F$23</f>
        <v>77</v>
      </c>
      <c r="U12" s="14">
        <f>[8]Dezembro!$F$24</f>
        <v>78</v>
      </c>
      <c r="V12" s="14">
        <f>[8]Dezembro!$F$25</f>
        <v>69</v>
      </c>
      <c r="W12" s="14">
        <f>[8]Dezembro!$F$26</f>
        <v>87</v>
      </c>
      <c r="X12" s="14">
        <f>[8]Dezembro!$F$27</f>
        <v>83</v>
      </c>
      <c r="Y12" s="14">
        <f>[8]Dezembro!$F$28</f>
        <v>88</v>
      </c>
      <c r="Z12" s="14">
        <f>[8]Dezembro!$F$29</f>
        <v>91</v>
      </c>
      <c r="AA12" s="14">
        <f>[8]Dezembro!$F$30</f>
        <v>86</v>
      </c>
      <c r="AB12" s="14">
        <f>[8]Dezembro!$F$31</f>
        <v>83</v>
      </c>
      <c r="AC12" s="14">
        <f>[8]Dezembro!$F$32</f>
        <v>90</v>
      </c>
      <c r="AD12" s="14">
        <f>[8]Dezembro!$F$33</f>
        <v>86</v>
      </c>
      <c r="AE12" s="14">
        <f>[8]Dezembro!$F$34</f>
        <v>92</v>
      </c>
      <c r="AF12" s="14">
        <f>[8]Dezembro!$F$35</f>
        <v>91</v>
      </c>
      <c r="AG12" s="16">
        <f t="shared" si="3"/>
        <v>94</v>
      </c>
      <c r="AH12" s="25">
        <f t="shared" si="1"/>
        <v>85.516129032258064</v>
      </c>
    </row>
    <row r="13" spans="1:35" ht="17.100000000000001" customHeight="1" x14ac:dyDescent="0.2">
      <c r="A13" s="9" t="s">
        <v>6</v>
      </c>
      <c r="B13" s="14">
        <f>[9]Dezembro!$F$5</f>
        <v>100</v>
      </c>
      <c r="C13" s="14">
        <f>[9]Dezembro!$F$6</f>
        <v>100</v>
      </c>
      <c r="D13" s="14">
        <f>[9]Dezembro!$F$7</f>
        <v>100</v>
      </c>
      <c r="E13" s="14">
        <f>[9]Dezembro!$F$8</f>
        <v>79</v>
      </c>
      <c r="F13" s="14">
        <f>[9]Dezembro!$F$9</f>
        <v>80</v>
      </c>
      <c r="G13" s="14">
        <f>[9]Dezembro!$F$10</f>
        <v>97</v>
      </c>
      <c r="H13" s="14">
        <f>[9]Dezembro!$F$11</f>
        <v>100</v>
      </c>
      <c r="I13" s="14">
        <f>[9]Dezembro!$F$12</f>
        <v>100</v>
      </c>
      <c r="J13" s="14">
        <f>[9]Dezembro!$F$13</f>
        <v>100</v>
      </c>
      <c r="K13" s="14">
        <f>[9]Dezembro!$F$14</f>
        <v>100</v>
      </c>
      <c r="L13" s="14">
        <f>[9]Dezembro!$F$15</f>
        <v>88</v>
      </c>
      <c r="M13" s="14">
        <f>[9]Dezembro!$F$16</f>
        <v>100</v>
      </c>
      <c r="N13" s="14">
        <f>[9]Dezembro!$F$17</f>
        <v>100</v>
      </c>
      <c r="O13" s="14">
        <f>[9]Dezembro!$F$18</f>
        <v>100</v>
      </c>
      <c r="P13" s="14">
        <f>[9]Dezembro!$F$19</f>
        <v>100</v>
      </c>
      <c r="Q13" s="14">
        <f>[9]Dezembro!$F$20</f>
        <v>100</v>
      </c>
      <c r="R13" s="14">
        <f>[9]Dezembro!$F$21</f>
        <v>91</v>
      </c>
      <c r="S13" s="14">
        <f>[9]Dezembro!$F$22</f>
        <v>87</v>
      </c>
      <c r="T13" s="14">
        <f>[9]Dezembro!$F$23</f>
        <v>91</v>
      </c>
      <c r="U13" s="14">
        <f>[9]Dezembro!$F$24</f>
        <v>92</v>
      </c>
      <c r="V13" s="14">
        <f>[9]Dezembro!$F$25</f>
        <v>88</v>
      </c>
      <c r="W13" s="14">
        <f>[9]Dezembro!$F$26</f>
        <v>100</v>
      </c>
      <c r="X13" s="14">
        <f>[9]Dezembro!$F$27</f>
        <v>100</v>
      </c>
      <c r="Y13" s="14">
        <f>[9]Dezembro!$F$28</f>
        <v>100</v>
      </c>
      <c r="Z13" s="14">
        <f>[9]Dezembro!$F$29</f>
        <v>100</v>
      </c>
      <c r="AA13" s="14">
        <f>[9]Dezembro!$F$30</f>
        <v>100</v>
      </c>
      <c r="AB13" s="14">
        <f>[9]Dezembro!$F$31</f>
        <v>100</v>
      </c>
      <c r="AC13" s="14">
        <f>[9]Dezembro!$F$32</f>
        <v>100</v>
      </c>
      <c r="AD13" s="14">
        <f>[9]Dezembro!$F$33</f>
        <v>100</v>
      </c>
      <c r="AE13" s="14">
        <f>[9]Dezembro!$F$34</f>
        <v>90</v>
      </c>
      <c r="AF13" s="14">
        <f>[9]Dezembro!$F$35</f>
        <v>98</v>
      </c>
      <c r="AG13" s="16">
        <f t="shared" si="3"/>
        <v>100</v>
      </c>
      <c r="AH13" s="25">
        <f t="shared" si="1"/>
        <v>96.161290322580641</v>
      </c>
    </row>
    <row r="14" spans="1:35" ht="17.100000000000001" customHeight="1" x14ac:dyDescent="0.2">
      <c r="A14" s="9" t="s">
        <v>7</v>
      </c>
      <c r="B14" s="14">
        <f>[10]Dezembro!$F$5</f>
        <v>90</v>
      </c>
      <c r="C14" s="14">
        <f>[10]Dezembro!$F$6</f>
        <v>84</v>
      </c>
      <c r="D14" s="14">
        <f>[10]Dezembro!$F$7</f>
        <v>66</v>
      </c>
      <c r="E14" s="14">
        <f>[10]Dezembro!$F$8</f>
        <v>68</v>
      </c>
      <c r="F14" s="14">
        <f>[10]Dezembro!$F$9</f>
        <v>95</v>
      </c>
      <c r="G14" s="14">
        <f>[10]Dezembro!$F$10</f>
        <v>97</v>
      </c>
      <c r="H14" s="14">
        <f>[10]Dezembro!$F$11</f>
        <v>96</v>
      </c>
      <c r="I14" s="14">
        <f>[10]Dezembro!$F$12</f>
        <v>94</v>
      </c>
      <c r="J14" s="14">
        <f>[10]Dezembro!$F$13</f>
        <v>97</v>
      </c>
      <c r="K14" s="14">
        <f>[10]Dezembro!$F$14</f>
        <v>93</v>
      </c>
      <c r="L14" s="14">
        <f>[10]Dezembro!$F$15</f>
        <v>81</v>
      </c>
      <c r="M14" s="14">
        <f>[10]Dezembro!$F$16</f>
        <v>76</v>
      </c>
      <c r="N14" s="14">
        <f>[10]Dezembro!$F$17</f>
        <v>90</v>
      </c>
      <c r="O14" s="14">
        <f>[10]Dezembro!$F$18</f>
        <v>96</v>
      </c>
      <c r="P14" s="14">
        <f>[10]Dezembro!$F$19</f>
        <v>76</v>
      </c>
      <c r="Q14" s="14">
        <f>[10]Dezembro!$F$20</f>
        <v>81</v>
      </c>
      <c r="R14" s="14">
        <f>[10]Dezembro!$F$21</f>
        <v>82</v>
      </c>
      <c r="S14" s="14">
        <f>[10]Dezembro!$F$22</f>
        <v>73</v>
      </c>
      <c r="T14" s="14">
        <f>[10]Dezembro!$F$23</f>
        <v>79</v>
      </c>
      <c r="U14" s="14">
        <f>[10]Dezembro!$F$24</f>
        <v>69</v>
      </c>
      <c r="V14" s="14">
        <f>[10]Dezembro!$F$25</f>
        <v>69</v>
      </c>
      <c r="W14" s="14">
        <f>[10]Dezembro!$F$26</f>
        <v>92</v>
      </c>
      <c r="X14" s="14">
        <f>[10]Dezembro!$F$27</f>
        <v>82</v>
      </c>
      <c r="Y14" s="14">
        <f>[10]Dezembro!$F$28</f>
        <v>88</v>
      </c>
      <c r="Z14" s="14">
        <f>[10]Dezembro!$F$29</f>
        <v>95</v>
      </c>
      <c r="AA14" s="14">
        <f>[10]Dezembro!$F$30</f>
        <v>96</v>
      </c>
      <c r="AB14" s="14">
        <f>[10]Dezembro!$F$31</f>
        <v>84</v>
      </c>
      <c r="AC14" s="14">
        <f>[10]Dezembro!$F$32</f>
        <v>82</v>
      </c>
      <c r="AD14" s="14">
        <f>[10]Dezembro!$F$33</f>
        <v>95</v>
      </c>
      <c r="AE14" s="14">
        <f>[10]Dezembro!$F$34</f>
        <v>97</v>
      </c>
      <c r="AF14" s="14">
        <f>[10]Dezembro!$F$35</f>
        <v>97</v>
      </c>
      <c r="AG14" s="16">
        <f t="shared" si="3"/>
        <v>97</v>
      </c>
      <c r="AH14" s="25">
        <f t="shared" si="1"/>
        <v>85.806451612903231</v>
      </c>
    </row>
    <row r="15" spans="1:35" ht="17.100000000000001" customHeight="1" x14ac:dyDescent="0.2">
      <c r="A15" s="9" t="s">
        <v>8</v>
      </c>
      <c r="B15" s="14">
        <f>[11]Dezembro!$F$5</f>
        <v>94</v>
      </c>
      <c r="C15" s="14">
        <f>[11]Dezembro!$F$6</f>
        <v>85</v>
      </c>
      <c r="D15" s="14">
        <f>[11]Dezembro!$F$7</f>
        <v>88</v>
      </c>
      <c r="E15" s="14">
        <f>[11]Dezembro!$F$8</f>
        <v>74</v>
      </c>
      <c r="F15" s="14">
        <f>[11]Dezembro!$F$9</f>
        <v>75</v>
      </c>
      <c r="G15" s="14">
        <f>[11]Dezembro!$F$10</f>
        <v>96</v>
      </c>
      <c r="H15" s="14">
        <f>[11]Dezembro!$F$11</f>
        <v>96</v>
      </c>
      <c r="I15" s="14">
        <f>[11]Dezembro!$F$12</f>
        <v>94</v>
      </c>
      <c r="J15" s="14">
        <f>[11]Dezembro!$F$13</f>
        <v>97</v>
      </c>
      <c r="K15" s="14">
        <f>[11]Dezembro!$F$14</f>
        <v>96</v>
      </c>
      <c r="L15" s="14">
        <f>[11]Dezembro!$F$15</f>
        <v>94</v>
      </c>
      <c r="M15" s="14">
        <f>[11]Dezembro!$F$16</f>
        <v>73</v>
      </c>
      <c r="N15" s="14">
        <f>[11]Dezembro!$F$17</f>
        <v>97</v>
      </c>
      <c r="O15" s="14">
        <f>[11]Dezembro!$F$18</f>
        <v>93</v>
      </c>
      <c r="P15" s="14">
        <f>[11]Dezembro!$F$19</f>
        <v>94</v>
      </c>
      <c r="Q15" s="14">
        <f>[11]Dezembro!$F$20</f>
        <v>90</v>
      </c>
      <c r="R15" s="14">
        <f>[11]Dezembro!$F$21</f>
        <v>91</v>
      </c>
      <c r="S15" s="14">
        <f>[11]Dezembro!$F$22</f>
        <v>92</v>
      </c>
      <c r="T15" s="14">
        <f>[11]Dezembro!$F$23</f>
        <v>92</v>
      </c>
      <c r="U15" s="14">
        <f>[11]Dezembro!$F$24</f>
        <v>87</v>
      </c>
      <c r="V15" s="14">
        <f>[11]Dezembro!$F$25</f>
        <v>84</v>
      </c>
      <c r="W15" s="14">
        <f>[11]Dezembro!$F$26</f>
        <v>87</v>
      </c>
      <c r="X15" s="14">
        <f>[11]Dezembro!$F$27</f>
        <v>83</v>
      </c>
      <c r="Y15" s="14">
        <f>[11]Dezembro!$F$28</f>
        <v>79</v>
      </c>
      <c r="Z15" s="14">
        <f>[11]Dezembro!$F$29</f>
        <v>90</v>
      </c>
      <c r="AA15" s="14">
        <f>[11]Dezembro!$F$30</f>
        <v>95</v>
      </c>
      <c r="AB15" s="14">
        <f>[11]Dezembro!$F$31</f>
        <v>89</v>
      </c>
      <c r="AC15" s="14">
        <f>[11]Dezembro!$F$32</f>
        <v>93</v>
      </c>
      <c r="AD15" s="14">
        <f>[11]Dezembro!$F$33</f>
        <v>93</v>
      </c>
      <c r="AE15" s="14">
        <f>[11]Dezembro!$F$34</f>
        <v>97</v>
      </c>
      <c r="AF15" s="14">
        <f>[11]Dezembro!$F$35</f>
        <v>96</v>
      </c>
      <c r="AG15" s="16">
        <f>MAX(B15:AF15)</f>
        <v>97</v>
      </c>
      <c r="AH15" s="25">
        <f>AVERAGE(B15:AF15)</f>
        <v>89.806451612903231</v>
      </c>
    </row>
    <row r="16" spans="1:35" ht="17.100000000000001" customHeight="1" x14ac:dyDescent="0.2">
      <c r="A16" s="9" t="s">
        <v>9</v>
      </c>
      <c r="B16" s="14">
        <f>[12]Dezembro!$F$5</f>
        <v>89</v>
      </c>
      <c r="C16" s="14">
        <f>[12]Dezembro!$F$6</f>
        <v>70</v>
      </c>
      <c r="D16" s="14">
        <f>[12]Dezembro!$F$7</f>
        <v>84</v>
      </c>
      <c r="E16" s="14">
        <f>[12]Dezembro!$F$8</f>
        <v>72</v>
      </c>
      <c r="F16" s="14">
        <f>[12]Dezembro!$F$9</f>
        <v>89</v>
      </c>
      <c r="G16" s="14">
        <f>[12]Dezembro!$F$10</f>
        <v>95</v>
      </c>
      <c r="H16" s="14">
        <f>[12]Dezembro!$F$11</f>
        <v>95</v>
      </c>
      <c r="I16" s="14">
        <f>[12]Dezembro!$F$12</f>
        <v>95</v>
      </c>
      <c r="J16" s="14">
        <f>[12]Dezembro!$F$13</f>
        <v>94</v>
      </c>
      <c r="K16" s="14">
        <f>[12]Dezembro!$F$14</f>
        <v>91</v>
      </c>
      <c r="L16" s="14">
        <f>[12]Dezembro!$F$15</f>
        <v>84</v>
      </c>
      <c r="M16" s="14">
        <f>[12]Dezembro!$F$16</f>
        <v>75</v>
      </c>
      <c r="N16" s="14">
        <f>[12]Dezembro!$F$17</f>
        <v>81</v>
      </c>
      <c r="O16" s="14">
        <f>[12]Dezembro!$F$18</f>
        <v>92</v>
      </c>
      <c r="P16" s="14">
        <f>[12]Dezembro!$F$19</f>
        <v>67</v>
      </c>
      <c r="Q16" s="14">
        <f>[12]Dezembro!$F$20</f>
        <v>78</v>
      </c>
      <c r="R16" s="14">
        <f>[12]Dezembro!$F$21</f>
        <v>65</v>
      </c>
      <c r="S16" s="14">
        <f>[12]Dezembro!$F$22</f>
        <v>63</v>
      </c>
      <c r="T16" s="14">
        <f>[12]Dezembro!$F$23</f>
        <v>70</v>
      </c>
      <c r="U16" s="14">
        <f>[12]Dezembro!$F$24</f>
        <v>47</v>
      </c>
      <c r="V16" s="14">
        <f>[12]Dezembro!$F$25</f>
        <v>62</v>
      </c>
      <c r="W16" s="14">
        <f>[12]Dezembro!$F$26</f>
        <v>91</v>
      </c>
      <c r="X16" s="14">
        <f>[12]Dezembro!$F$27</f>
        <v>82</v>
      </c>
      <c r="Y16" s="14">
        <f>[12]Dezembro!$F$28</f>
        <v>76</v>
      </c>
      <c r="Z16" s="14">
        <f>[12]Dezembro!$F$29</f>
        <v>97</v>
      </c>
      <c r="AA16" s="14">
        <f>[12]Dezembro!$F$30</f>
        <v>96</v>
      </c>
      <c r="AB16" s="14">
        <f>[12]Dezembro!$F$31</f>
        <v>83</v>
      </c>
      <c r="AC16" s="14">
        <f>[12]Dezembro!$F$32</f>
        <v>76</v>
      </c>
      <c r="AD16" s="14">
        <f>[12]Dezembro!$F$33</f>
        <v>94</v>
      </c>
      <c r="AE16" s="14">
        <f>[12]Dezembro!$F$34</f>
        <v>95</v>
      </c>
      <c r="AF16" s="14">
        <f>[12]Dezembro!$F$35</f>
        <v>94</v>
      </c>
      <c r="AG16" s="16">
        <f t="shared" ref="AG16:AG27" si="4">MAX(B16:AF16)</f>
        <v>97</v>
      </c>
      <c r="AH16" s="25">
        <f t="shared" ref="AH16:AH28" si="5">AVERAGE(B16:AF16)</f>
        <v>82</v>
      </c>
    </row>
    <row r="17" spans="1:35" ht="17.100000000000001" customHeight="1" x14ac:dyDescent="0.2">
      <c r="A17" s="9" t="s">
        <v>51</v>
      </c>
      <c r="B17" s="14">
        <f>[13]Dezembro!$F$5</f>
        <v>81</v>
      </c>
      <c r="C17" s="14">
        <f>[13]Dezembro!$F$6</f>
        <v>88</v>
      </c>
      <c r="D17" s="14">
        <f>[13]Dezembro!$F$7</f>
        <v>85</v>
      </c>
      <c r="E17" s="14">
        <f>[13]Dezembro!$F$8</f>
        <v>71</v>
      </c>
      <c r="F17" s="14">
        <f>[13]Dezembro!$F$9</f>
        <v>92</v>
      </c>
      <c r="G17" s="14">
        <f>[13]Dezembro!$F$10</f>
        <v>95</v>
      </c>
      <c r="H17" s="14">
        <f>[13]Dezembro!$F$11</f>
        <v>96</v>
      </c>
      <c r="I17" s="14">
        <f>[13]Dezembro!$F$12</f>
        <v>87</v>
      </c>
      <c r="J17" s="14">
        <f>[13]Dezembro!$F$13</f>
        <v>94</v>
      </c>
      <c r="K17" s="14">
        <f>[13]Dezembro!$F$14</f>
        <v>91</v>
      </c>
      <c r="L17" s="14">
        <f>[13]Dezembro!$F$15</f>
        <v>87</v>
      </c>
      <c r="M17" s="14">
        <f>[13]Dezembro!$F$16</f>
        <v>88</v>
      </c>
      <c r="N17" s="14">
        <f>[13]Dezembro!$F$17</f>
        <v>92</v>
      </c>
      <c r="O17" s="14">
        <f>[13]Dezembro!$F$18</f>
        <v>94</v>
      </c>
      <c r="P17" s="14">
        <f>[13]Dezembro!$F$19</f>
        <v>91</v>
      </c>
      <c r="Q17" s="14">
        <f>[13]Dezembro!$F$20</f>
        <v>93</v>
      </c>
      <c r="R17" s="14">
        <f>[13]Dezembro!$F$21</f>
        <v>88</v>
      </c>
      <c r="S17" s="14">
        <f>[13]Dezembro!$F$22</f>
        <v>88</v>
      </c>
      <c r="T17" s="14">
        <f>[13]Dezembro!$F$23</f>
        <v>88</v>
      </c>
      <c r="U17" s="14">
        <f>[13]Dezembro!$F$24</f>
        <v>80</v>
      </c>
      <c r="V17" s="14">
        <f>[13]Dezembro!$F$25</f>
        <v>83</v>
      </c>
      <c r="W17" s="14">
        <f>[13]Dezembro!$F$26</f>
        <v>92</v>
      </c>
      <c r="X17" s="14">
        <f>[13]Dezembro!$F$27</f>
        <v>82</v>
      </c>
      <c r="Y17" s="14">
        <f>[13]Dezembro!$F$28</f>
        <v>89</v>
      </c>
      <c r="Z17" s="14">
        <f>[13]Dezembro!$F$29</f>
        <v>88</v>
      </c>
      <c r="AA17" s="14">
        <f>[13]Dezembro!$F$30</f>
        <v>89</v>
      </c>
      <c r="AB17" s="14">
        <f>[13]Dezembro!$F$31</f>
        <v>90</v>
      </c>
      <c r="AC17" s="14">
        <f>[13]Dezembro!$F$32</f>
        <v>92</v>
      </c>
      <c r="AD17" s="14">
        <f>[13]Dezembro!$F$33</f>
        <v>96</v>
      </c>
      <c r="AE17" s="14">
        <f>[13]Dezembro!$F$34</f>
        <v>96</v>
      </c>
      <c r="AF17" s="14">
        <f>[13]Dezembro!$F$35</f>
        <v>91</v>
      </c>
      <c r="AG17" s="16">
        <f t="shared" ref="AG17" si="6">MAX(B17:AF17)</f>
        <v>96</v>
      </c>
      <c r="AH17" s="25">
        <f t="shared" ref="AH17" si="7">AVERAGE(B17:AF17)</f>
        <v>88.935483870967744</v>
      </c>
    </row>
    <row r="18" spans="1:35" ht="17.100000000000001" customHeight="1" x14ac:dyDescent="0.2">
      <c r="A18" s="9" t="s">
        <v>10</v>
      </c>
      <c r="B18" s="14">
        <f>[14]Dezembro!$F$5</f>
        <v>90</v>
      </c>
      <c r="C18" s="14">
        <f>[14]Dezembro!$F$6</f>
        <v>77</v>
      </c>
      <c r="D18" s="14">
        <f>[14]Dezembro!$F$7</f>
        <v>75</v>
      </c>
      <c r="E18" s="14">
        <f>[14]Dezembro!$F$8</f>
        <v>68</v>
      </c>
      <c r="F18" s="14">
        <f>[14]Dezembro!$F$9</f>
        <v>67</v>
      </c>
      <c r="G18" s="14">
        <f>[14]Dezembro!$F$10</f>
        <v>94</v>
      </c>
      <c r="H18" s="14">
        <f>[14]Dezembro!$F$11</f>
        <v>94</v>
      </c>
      <c r="I18" s="14">
        <f>[14]Dezembro!$F$12</f>
        <v>92</v>
      </c>
      <c r="J18" s="14">
        <f>[14]Dezembro!$F$13</f>
        <v>96</v>
      </c>
      <c r="K18" s="14">
        <f>[14]Dezembro!$F$14</f>
        <v>95</v>
      </c>
      <c r="L18" s="14">
        <f>[14]Dezembro!$F$15</f>
        <v>86</v>
      </c>
      <c r="M18" s="14">
        <f>[14]Dezembro!$F$16</f>
        <v>75</v>
      </c>
      <c r="N18" s="14">
        <f>[14]Dezembro!$F$17</f>
        <v>95</v>
      </c>
      <c r="O18" s="14">
        <f>[14]Dezembro!$F$18</f>
        <v>96</v>
      </c>
      <c r="P18" s="14">
        <f>[14]Dezembro!$F$19</f>
        <v>83</v>
      </c>
      <c r="Q18" s="14">
        <f>[14]Dezembro!$F$20</f>
        <v>89</v>
      </c>
      <c r="R18" s="14">
        <f>[14]Dezembro!$F$21</f>
        <v>90</v>
      </c>
      <c r="S18" s="14">
        <f>[14]Dezembro!$F$22</f>
        <v>83</v>
      </c>
      <c r="T18" s="14">
        <f>[14]Dezembro!$F$23</f>
        <v>79</v>
      </c>
      <c r="U18" s="14">
        <f>[14]Dezembro!$F$24</f>
        <v>73</v>
      </c>
      <c r="V18" s="14">
        <f>[14]Dezembro!$F$25</f>
        <v>78</v>
      </c>
      <c r="W18" s="14">
        <f>[14]Dezembro!$F$26</f>
        <v>85</v>
      </c>
      <c r="X18" s="14">
        <f>[14]Dezembro!$F$27</f>
        <v>81</v>
      </c>
      <c r="Y18" s="14">
        <f>[14]Dezembro!$F$28</f>
        <v>89</v>
      </c>
      <c r="Z18" s="14">
        <f>[14]Dezembro!$F$29</f>
        <v>94</v>
      </c>
      <c r="AA18" s="14">
        <f>[14]Dezembro!$F$30</f>
        <v>93</v>
      </c>
      <c r="AB18" s="14">
        <f>[14]Dezembro!$F$31</f>
        <v>80</v>
      </c>
      <c r="AC18" s="14">
        <f>[14]Dezembro!$F$32</f>
        <v>88</v>
      </c>
      <c r="AD18" s="14">
        <f>[14]Dezembro!$F$33</f>
        <v>95</v>
      </c>
      <c r="AE18" s="14">
        <f>[14]Dezembro!$F$34</f>
        <v>95</v>
      </c>
      <c r="AF18" s="14">
        <f>[14]Dezembro!$F$35</f>
        <v>95</v>
      </c>
      <c r="AG18" s="16">
        <f t="shared" si="4"/>
        <v>96</v>
      </c>
      <c r="AH18" s="25">
        <f t="shared" si="5"/>
        <v>86.129032258064512</v>
      </c>
    </row>
    <row r="19" spans="1:35" ht="17.100000000000001" customHeight="1" x14ac:dyDescent="0.2">
      <c r="A19" s="9" t="s">
        <v>11</v>
      </c>
      <c r="B19" s="14">
        <f>[15]Dezembro!$F$5</f>
        <v>92</v>
      </c>
      <c r="C19" s="14">
        <f>[15]Dezembro!$F$6</f>
        <v>77</v>
      </c>
      <c r="D19" s="14">
        <f>[15]Dezembro!$F$7</f>
        <v>87</v>
      </c>
      <c r="E19" s="14">
        <f>[15]Dezembro!$F$8</f>
        <v>92</v>
      </c>
      <c r="F19" s="14">
        <f>[15]Dezembro!$F$9</f>
        <v>98</v>
      </c>
      <c r="G19" s="14">
        <f>[15]Dezembro!$F$10</f>
        <v>99</v>
      </c>
      <c r="H19" s="14">
        <f>[15]Dezembro!$F$11</f>
        <v>100</v>
      </c>
      <c r="I19" s="14">
        <f>[15]Dezembro!$F$12</f>
        <v>99</v>
      </c>
      <c r="J19" s="14">
        <f>[15]Dezembro!$F$13</f>
        <v>100</v>
      </c>
      <c r="K19" s="14">
        <f>[15]Dezembro!$F$14</f>
        <v>100</v>
      </c>
      <c r="L19" s="14">
        <f>[15]Dezembro!$F$15</f>
        <v>99</v>
      </c>
      <c r="M19" s="14">
        <f>[15]Dezembro!$F$16</f>
        <v>96</v>
      </c>
      <c r="N19" s="14">
        <f>[15]Dezembro!$F$17</f>
        <v>98</v>
      </c>
      <c r="O19" s="14">
        <f>[15]Dezembro!$F$18</f>
        <v>99</v>
      </c>
      <c r="P19" s="14">
        <f>[15]Dezembro!$F$19</f>
        <v>90</v>
      </c>
      <c r="Q19" s="14">
        <f>[15]Dezembro!$F$20</f>
        <v>96</v>
      </c>
      <c r="R19" s="14">
        <f>[15]Dezembro!$F$21</f>
        <v>92</v>
      </c>
      <c r="S19" s="14">
        <f>[15]Dezembro!$F$22</f>
        <v>95</v>
      </c>
      <c r="T19" s="14">
        <f>[15]Dezembro!$F$23</f>
        <v>98</v>
      </c>
      <c r="U19" s="14">
        <f>[15]Dezembro!$F$24</f>
        <v>93</v>
      </c>
      <c r="V19" s="14">
        <f>[15]Dezembro!$F$25</f>
        <v>96</v>
      </c>
      <c r="W19" s="14">
        <f>[15]Dezembro!$F$26</f>
        <v>97</v>
      </c>
      <c r="X19" s="14">
        <f>[15]Dezembro!$F$27</f>
        <v>93</v>
      </c>
      <c r="Y19" s="14">
        <f>[15]Dezembro!$F$28</f>
        <v>99</v>
      </c>
      <c r="Z19" s="14">
        <f>[15]Dezembro!$F$29</f>
        <v>100</v>
      </c>
      <c r="AA19" s="14">
        <f>[15]Dezembro!$F$30</f>
        <v>100</v>
      </c>
      <c r="AB19" s="14">
        <f>[15]Dezembro!$F$31</f>
        <v>84</v>
      </c>
      <c r="AC19" s="14">
        <f>[15]Dezembro!$F$32</f>
        <v>89</v>
      </c>
      <c r="AD19" s="14">
        <f>[15]Dezembro!$F$33</f>
        <v>81</v>
      </c>
      <c r="AE19" s="14">
        <f>[15]Dezembro!$F$34</f>
        <v>99</v>
      </c>
      <c r="AF19" s="14">
        <f>[15]Dezembro!$F$35</f>
        <v>95</v>
      </c>
      <c r="AG19" s="16">
        <f t="shared" si="4"/>
        <v>100</v>
      </c>
      <c r="AH19" s="25">
        <f t="shared" si="5"/>
        <v>94.612903225806448</v>
      </c>
    </row>
    <row r="20" spans="1:35" ht="17.100000000000001" customHeight="1" x14ac:dyDescent="0.2">
      <c r="A20" s="9" t="s">
        <v>12</v>
      </c>
      <c r="B20" s="14">
        <f>[16]Dezembro!$F$5</f>
        <v>88</v>
      </c>
      <c r="C20" s="14">
        <f>[16]Dezembro!$F$6</f>
        <v>76</v>
      </c>
      <c r="D20" s="14">
        <f>[16]Dezembro!$F$7</f>
        <v>78</v>
      </c>
      <c r="E20" s="14">
        <f>[16]Dezembro!$F$8</f>
        <v>85</v>
      </c>
      <c r="F20" s="14">
        <f>[16]Dezembro!$F$9</f>
        <v>93</v>
      </c>
      <c r="G20" s="14">
        <f>[16]Dezembro!$F$10</f>
        <v>95</v>
      </c>
      <c r="H20" s="14">
        <f>[16]Dezembro!$F$11</f>
        <v>96</v>
      </c>
      <c r="I20" s="14">
        <f>[16]Dezembro!$F$12</f>
        <v>95</v>
      </c>
      <c r="J20" s="14">
        <f>[16]Dezembro!$F$13</f>
        <v>95</v>
      </c>
      <c r="K20" s="14">
        <f>[16]Dezembro!$F$14</f>
        <v>95</v>
      </c>
      <c r="L20" s="14">
        <f>[16]Dezembro!$F$15</f>
        <v>95</v>
      </c>
      <c r="M20" s="14">
        <f>[16]Dezembro!$F$16</f>
        <v>95</v>
      </c>
      <c r="N20" s="14">
        <f>[16]Dezembro!$F$17</f>
        <v>94</v>
      </c>
      <c r="O20" s="14">
        <f>[16]Dezembro!$F$18</f>
        <v>93</v>
      </c>
      <c r="P20" s="14">
        <f>[16]Dezembro!$F$19</f>
        <v>89</v>
      </c>
      <c r="Q20" s="14">
        <f>[16]Dezembro!$F$20</f>
        <v>91</v>
      </c>
      <c r="R20" s="14">
        <f>[16]Dezembro!$F$21</f>
        <v>89</v>
      </c>
      <c r="S20" s="14">
        <f>[16]Dezembro!$F$22</f>
        <v>81</v>
      </c>
      <c r="T20" s="14">
        <f>[16]Dezembro!$F$23</f>
        <v>91</v>
      </c>
      <c r="U20" s="14">
        <f>[16]Dezembro!$F$24</f>
        <v>91</v>
      </c>
      <c r="V20" s="14">
        <f>[16]Dezembro!$F$25</f>
        <v>86</v>
      </c>
      <c r="W20" s="14">
        <f>[16]Dezembro!$F$26</f>
        <v>95</v>
      </c>
      <c r="X20" s="14">
        <f>[16]Dezembro!$F$27</f>
        <v>90</v>
      </c>
      <c r="Y20" s="14">
        <f>[16]Dezembro!$F$28</f>
        <v>94</v>
      </c>
      <c r="Z20" s="14">
        <f>[16]Dezembro!$F$29</f>
        <v>94</v>
      </c>
      <c r="AA20" s="14">
        <f>[16]Dezembro!$F$30</f>
        <v>95</v>
      </c>
      <c r="AB20" s="14">
        <f>[16]Dezembro!$F$31</f>
        <v>90</v>
      </c>
      <c r="AC20" s="14">
        <f>[16]Dezembro!$F$32</f>
        <v>94</v>
      </c>
      <c r="AD20" s="14">
        <f>[16]Dezembro!$F$33</f>
        <v>94</v>
      </c>
      <c r="AE20" s="14">
        <f>[16]Dezembro!$F$34</f>
        <v>92</v>
      </c>
      <c r="AF20" s="14">
        <f>[16]Dezembro!$F$35</f>
        <v>95</v>
      </c>
      <c r="AG20" s="16">
        <f t="shared" si="4"/>
        <v>96</v>
      </c>
      <c r="AH20" s="25">
        <f t="shared" si="5"/>
        <v>91.096774193548384</v>
      </c>
    </row>
    <row r="21" spans="1:35" ht="17.100000000000001" customHeight="1" x14ac:dyDescent="0.2">
      <c r="A21" s="9" t="s">
        <v>13</v>
      </c>
      <c r="B21" s="14">
        <f>[17]Dezembro!$F$5</f>
        <v>91</v>
      </c>
      <c r="C21" s="14">
        <f>[17]Dezembro!$F$6</f>
        <v>96</v>
      </c>
      <c r="D21" s="14">
        <f>[17]Dezembro!$F$7</f>
        <v>92</v>
      </c>
      <c r="E21" s="14">
        <f>[17]Dezembro!$F$8</f>
        <v>96</v>
      </c>
      <c r="F21" s="14">
        <f>[17]Dezembro!$F$9</f>
        <v>91</v>
      </c>
      <c r="G21" s="14">
        <f>[17]Dezembro!$F$10</f>
        <v>95</v>
      </c>
      <c r="H21" s="14">
        <f>[17]Dezembro!$F$11</f>
        <v>97</v>
      </c>
      <c r="I21" s="14">
        <f>[17]Dezembro!$F$12</f>
        <v>94</v>
      </c>
      <c r="J21" s="14">
        <f>[17]Dezembro!$F$13</f>
        <v>94</v>
      </c>
      <c r="K21" s="14">
        <f>[17]Dezembro!$F$14</f>
        <v>95</v>
      </c>
      <c r="L21" s="14">
        <f>[17]Dezembro!$F$15</f>
        <v>96</v>
      </c>
      <c r="M21" s="14">
        <f>[17]Dezembro!$F$16</f>
        <v>95</v>
      </c>
      <c r="N21" s="14">
        <f>[17]Dezembro!$F$17</f>
        <v>96</v>
      </c>
      <c r="O21" s="14">
        <f>[17]Dezembro!$F$18</f>
        <v>96</v>
      </c>
      <c r="P21" s="14">
        <f>[17]Dezembro!$F$19</f>
        <v>96</v>
      </c>
      <c r="Q21" s="14">
        <f>[17]Dezembro!$F$20</f>
        <v>92</v>
      </c>
      <c r="R21" s="14">
        <f>[17]Dezembro!$F$21</f>
        <v>93</v>
      </c>
      <c r="S21" s="14">
        <f>[17]Dezembro!$F$22</f>
        <v>90</v>
      </c>
      <c r="T21" s="14">
        <f>[17]Dezembro!$F$23</f>
        <v>93</v>
      </c>
      <c r="U21" s="14">
        <f>[17]Dezembro!$F$24</f>
        <v>92</v>
      </c>
      <c r="V21" s="14">
        <f>[17]Dezembro!$F$25</f>
        <v>90</v>
      </c>
      <c r="W21" s="14">
        <f>[17]Dezembro!$F$26</f>
        <v>96</v>
      </c>
      <c r="X21" s="14">
        <f>[17]Dezembro!$F$27</f>
        <v>93</v>
      </c>
      <c r="Y21" s="14">
        <f>[17]Dezembro!$F$28</f>
        <v>95</v>
      </c>
      <c r="Z21" s="14">
        <f>[17]Dezembro!$F$29</f>
        <v>93</v>
      </c>
      <c r="AA21" s="14">
        <f>[17]Dezembro!$F$30</f>
        <v>96</v>
      </c>
      <c r="AB21" s="14">
        <f>[17]Dezembro!$F$31</f>
        <v>95</v>
      </c>
      <c r="AC21" s="14">
        <f>[17]Dezembro!$F$32</f>
        <v>95</v>
      </c>
      <c r="AD21" s="14">
        <f>[17]Dezembro!$F$33</f>
        <v>95</v>
      </c>
      <c r="AE21" s="14">
        <f>[17]Dezembro!$F$34</f>
        <v>96</v>
      </c>
      <c r="AF21" s="14">
        <f>[17]Dezembro!$F$35</f>
        <v>96</v>
      </c>
      <c r="AG21" s="16">
        <f t="shared" si="4"/>
        <v>97</v>
      </c>
      <c r="AH21" s="25">
        <f t="shared" si="5"/>
        <v>94.193548387096769</v>
      </c>
    </row>
    <row r="22" spans="1:35" ht="17.100000000000001" customHeight="1" x14ac:dyDescent="0.2">
      <c r="A22" s="9" t="s">
        <v>14</v>
      </c>
      <c r="B22" s="14">
        <f>[18]Dezembro!$F$5</f>
        <v>88</v>
      </c>
      <c r="C22" s="14">
        <f>[18]Dezembro!$F$6</f>
        <v>90</v>
      </c>
      <c r="D22" s="14">
        <f>[18]Dezembro!$F$7</f>
        <v>86</v>
      </c>
      <c r="E22" s="14">
        <f>[18]Dezembro!$F$8</f>
        <v>84</v>
      </c>
      <c r="F22" s="14">
        <f>[18]Dezembro!$F$9</f>
        <v>82</v>
      </c>
      <c r="G22" s="14">
        <f>[18]Dezembro!$F$10</f>
        <v>92</v>
      </c>
      <c r="H22" s="14">
        <f>[18]Dezembro!$F$11</f>
        <v>95</v>
      </c>
      <c r="I22" s="14">
        <f>[18]Dezembro!$F$12</f>
        <v>94</v>
      </c>
      <c r="J22" s="14">
        <f>[18]Dezembro!$F$13</f>
        <v>92</v>
      </c>
      <c r="K22" s="14">
        <f>[18]Dezembro!$F$14</f>
        <v>95</v>
      </c>
      <c r="L22" s="14">
        <f>[18]Dezembro!$F$15</f>
        <v>96</v>
      </c>
      <c r="M22" s="14">
        <f>[18]Dezembro!$F$16</f>
        <v>91</v>
      </c>
      <c r="N22" s="14">
        <f>[18]Dezembro!$F$17</f>
        <v>88</v>
      </c>
      <c r="O22" s="14">
        <f>[18]Dezembro!$F$18</f>
        <v>88</v>
      </c>
      <c r="P22" s="14">
        <f>[18]Dezembro!$F$19</f>
        <v>93</v>
      </c>
      <c r="Q22" s="14">
        <f>[18]Dezembro!$F$20</f>
        <v>90</v>
      </c>
      <c r="R22" s="14">
        <f>[18]Dezembro!$F$21</f>
        <v>89</v>
      </c>
      <c r="S22" s="14">
        <f>[18]Dezembro!$F$22</f>
        <v>91</v>
      </c>
      <c r="T22" s="14">
        <f>[18]Dezembro!$F$23</f>
        <v>92</v>
      </c>
      <c r="U22" s="14">
        <f>[18]Dezembro!$F$24</f>
        <v>85</v>
      </c>
      <c r="V22" s="14">
        <f>[18]Dezembro!$F$25</f>
        <v>88</v>
      </c>
      <c r="W22" s="14">
        <f>[18]Dezembro!$F$26</f>
        <v>91</v>
      </c>
      <c r="X22" s="14">
        <f>[18]Dezembro!$F$27</f>
        <v>86</v>
      </c>
      <c r="Y22" s="14">
        <f>[18]Dezembro!$F$28</f>
        <v>86</v>
      </c>
      <c r="Z22" s="14">
        <f>[18]Dezembro!$F$29</f>
        <v>86</v>
      </c>
      <c r="AA22" s="14">
        <f>[18]Dezembro!$F$30</f>
        <v>90</v>
      </c>
      <c r="AB22" s="14">
        <f>[18]Dezembro!$F$31</f>
        <v>88</v>
      </c>
      <c r="AC22" s="14">
        <f>[18]Dezembro!$F$32</f>
        <v>90</v>
      </c>
      <c r="AD22" s="14">
        <f>[18]Dezembro!$F$33</f>
        <v>91</v>
      </c>
      <c r="AE22" s="14">
        <f>[18]Dezembro!$F$34</f>
        <v>93</v>
      </c>
      <c r="AF22" s="14">
        <f>[18]Dezembro!$F$35</f>
        <v>94</v>
      </c>
      <c r="AG22" s="16">
        <f t="shared" si="4"/>
        <v>96</v>
      </c>
      <c r="AH22" s="25">
        <f t="shared" si="5"/>
        <v>89.806451612903231</v>
      </c>
    </row>
    <row r="23" spans="1:35" ht="17.100000000000001" customHeight="1" x14ac:dyDescent="0.2">
      <c r="A23" s="9" t="s">
        <v>15</v>
      </c>
      <c r="B23" s="14">
        <f>[19]Dezembro!$F$5</f>
        <v>96</v>
      </c>
      <c r="C23" s="14">
        <f>[19]Dezembro!$F$6</f>
        <v>68</v>
      </c>
      <c r="D23" s="14">
        <f>[19]Dezembro!$F$7</f>
        <v>61</v>
      </c>
      <c r="E23" s="14">
        <f>[19]Dezembro!$F$8</f>
        <v>76</v>
      </c>
      <c r="F23" s="14">
        <f>[19]Dezembro!$F$9</f>
        <v>95</v>
      </c>
      <c r="G23" s="14">
        <f>[19]Dezembro!$F$10</f>
        <v>97</v>
      </c>
      <c r="H23" s="14">
        <f>[19]Dezembro!$F$11</f>
        <v>97</v>
      </c>
      <c r="I23" s="14">
        <f>[19]Dezembro!$F$12</f>
        <v>98</v>
      </c>
      <c r="J23" s="14">
        <f>[19]Dezembro!$F$13</f>
        <v>98</v>
      </c>
      <c r="K23" s="14">
        <f>[19]Dezembro!$F$14</f>
        <v>90</v>
      </c>
      <c r="L23" s="14">
        <f>[19]Dezembro!$F$15</f>
        <v>85</v>
      </c>
      <c r="M23" s="14">
        <f>[19]Dezembro!$F$16</f>
        <v>97</v>
      </c>
      <c r="N23" s="14">
        <f>[19]Dezembro!$F$17</f>
        <v>90</v>
      </c>
      <c r="O23" s="14">
        <f>[19]Dezembro!$F$18</f>
        <v>90</v>
      </c>
      <c r="P23" s="14">
        <f>[19]Dezembro!$F$19</f>
        <v>65</v>
      </c>
      <c r="Q23" s="14">
        <f>[19]Dezembro!$F$20</f>
        <v>76</v>
      </c>
      <c r="R23" s="14">
        <f>[19]Dezembro!$F$21</f>
        <v>76</v>
      </c>
      <c r="S23" s="14">
        <f>[19]Dezembro!$F$22</f>
        <v>65</v>
      </c>
      <c r="T23" s="14">
        <f>[19]Dezembro!$F$23</f>
        <v>63</v>
      </c>
      <c r="U23" s="14">
        <f>[19]Dezembro!$F$24</f>
        <v>51</v>
      </c>
      <c r="V23" s="14">
        <f>[19]Dezembro!$F$25</f>
        <v>85</v>
      </c>
      <c r="W23" s="14">
        <f>[19]Dezembro!$F$26</f>
        <v>88</v>
      </c>
      <c r="X23" s="14">
        <f>[19]Dezembro!$F$27</f>
        <v>85</v>
      </c>
      <c r="Y23" s="14">
        <f>[19]Dezembro!$F$28</f>
        <v>81</v>
      </c>
      <c r="Z23" s="14">
        <f>[19]Dezembro!$F$29</f>
        <v>98</v>
      </c>
      <c r="AA23" s="14">
        <f>[19]Dezembro!$F$30</f>
        <v>98</v>
      </c>
      <c r="AB23" s="14">
        <f>[19]Dezembro!$F$31</f>
        <v>92</v>
      </c>
      <c r="AC23" s="14">
        <f>[19]Dezembro!$F$32</f>
        <v>81</v>
      </c>
      <c r="AD23" s="14">
        <f>[19]Dezembro!$F$33</f>
        <v>98</v>
      </c>
      <c r="AE23" s="14">
        <f>[19]Dezembro!$F$34</f>
        <v>97</v>
      </c>
      <c r="AF23" s="14">
        <f>[19]Dezembro!$F$35</f>
        <v>97</v>
      </c>
      <c r="AG23" s="16">
        <f t="shared" si="4"/>
        <v>98</v>
      </c>
      <c r="AH23" s="25">
        <f t="shared" si="5"/>
        <v>84.967741935483872</v>
      </c>
    </row>
    <row r="24" spans="1:35" ht="17.100000000000001" customHeight="1" x14ac:dyDescent="0.2">
      <c r="A24" s="9" t="s">
        <v>16</v>
      </c>
      <c r="B24" s="14">
        <f>[20]Dezembro!$F$5</f>
        <v>83</v>
      </c>
      <c r="C24" s="14">
        <f>[20]Dezembro!$F$6</f>
        <v>65</v>
      </c>
      <c r="D24" s="14">
        <f>[20]Dezembro!$F$7</f>
        <v>73</v>
      </c>
      <c r="E24" s="14">
        <f>[20]Dezembro!$F$8</f>
        <v>82</v>
      </c>
      <c r="F24" s="14">
        <f>[20]Dezembro!$F$9</f>
        <v>94</v>
      </c>
      <c r="G24" s="14">
        <f>[20]Dezembro!$F$10</f>
        <v>95</v>
      </c>
      <c r="H24" s="14">
        <f>[20]Dezembro!$F$11</f>
        <v>91</v>
      </c>
      <c r="I24" s="14">
        <f>[20]Dezembro!$F$12</f>
        <v>89</v>
      </c>
      <c r="J24" s="14">
        <f>[20]Dezembro!$F$13</f>
        <v>93</v>
      </c>
      <c r="K24" s="14">
        <f>[20]Dezembro!$F$14</f>
        <v>93</v>
      </c>
      <c r="L24" s="14">
        <f>[20]Dezembro!$F$15</f>
        <v>82</v>
      </c>
      <c r="M24" s="14">
        <f>[20]Dezembro!$F$16</f>
        <v>77</v>
      </c>
      <c r="N24" s="14">
        <f>[20]Dezembro!$F$17</f>
        <v>84</v>
      </c>
      <c r="O24" s="14">
        <f>[20]Dezembro!$F$18</f>
        <v>59</v>
      </c>
      <c r="P24" s="14">
        <f>[20]Dezembro!$F$19</f>
        <v>76</v>
      </c>
      <c r="Q24" s="14">
        <f>[20]Dezembro!$F$20</f>
        <v>76</v>
      </c>
      <c r="R24" s="14">
        <f>[20]Dezembro!$F$21</f>
        <v>75</v>
      </c>
      <c r="S24" s="14">
        <f>[20]Dezembro!$F$22</f>
        <v>79</v>
      </c>
      <c r="T24" s="14">
        <f>[20]Dezembro!$F$23</f>
        <v>69</v>
      </c>
      <c r="U24" s="14">
        <f>[20]Dezembro!$F$24</f>
        <v>58</v>
      </c>
      <c r="V24" s="14">
        <f>[20]Dezembro!$F$25</f>
        <v>64</v>
      </c>
      <c r="W24" s="14">
        <f>[20]Dezembro!$F$26</f>
        <v>70</v>
      </c>
      <c r="X24" s="14">
        <f>[20]Dezembro!$F$27</f>
        <v>68</v>
      </c>
      <c r="Y24" s="14">
        <f>[20]Dezembro!$F$28</f>
        <v>69</v>
      </c>
      <c r="Z24" s="14">
        <f>[20]Dezembro!$F$29</f>
        <v>83</v>
      </c>
      <c r="AA24" s="14">
        <f>[20]Dezembro!$F$30</f>
        <v>90</v>
      </c>
      <c r="AB24" s="14">
        <f>[20]Dezembro!$F$31</f>
        <v>79</v>
      </c>
      <c r="AC24" s="14">
        <f>[20]Dezembro!$F$32</f>
        <v>85</v>
      </c>
      <c r="AD24" s="14">
        <f>[20]Dezembro!$F$33</f>
        <v>88</v>
      </c>
      <c r="AE24" s="14">
        <f>[20]Dezembro!$F$34</f>
        <v>85</v>
      </c>
      <c r="AF24" s="14">
        <f>[20]Dezembro!$F$35</f>
        <v>96</v>
      </c>
      <c r="AG24" s="16">
        <f t="shared" si="4"/>
        <v>96</v>
      </c>
      <c r="AH24" s="25">
        <f t="shared" si="5"/>
        <v>79.677419354838705</v>
      </c>
    </row>
    <row r="25" spans="1:35" ht="17.100000000000001" customHeight="1" x14ac:dyDescent="0.2">
      <c r="A25" s="9" t="s">
        <v>17</v>
      </c>
      <c r="B25" s="14">
        <f>[21]Dezembro!$F$5</f>
        <v>91</v>
      </c>
      <c r="C25" s="14">
        <f>[21]Dezembro!$F$6</f>
        <v>91</v>
      </c>
      <c r="D25" s="14">
        <f>[21]Dezembro!$F$7</f>
        <v>91</v>
      </c>
      <c r="E25" s="14">
        <f>[21]Dezembro!$F$8</f>
        <v>82</v>
      </c>
      <c r="F25" s="14">
        <f>[21]Dezembro!$F$9</f>
        <v>96</v>
      </c>
      <c r="G25" s="14">
        <f>[21]Dezembro!$F$10</f>
        <v>97</v>
      </c>
      <c r="H25" s="14">
        <f>[21]Dezembro!$F$11</f>
        <v>97</v>
      </c>
      <c r="I25" s="14">
        <f>[21]Dezembro!$F$12</f>
        <v>97</v>
      </c>
      <c r="J25" s="14">
        <f>[21]Dezembro!$F$13</f>
        <v>97</v>
      </c>
      <c r="K25" s="14">
        <f>[21]Dezembro!$F$14</f>
        <v>96</v>
      </c>
      <c r="L25" s="14">
        <f>[21]Dezembro!$F$15</f>
        <v>97</v>
      </c>
      <c r="M25" s="14">
        <f>[21]Dezembro!$F$16</f>
        <v>80</v>
      </c>
      <c r="N25" s="14">
        <f>[21]Dezembro!$F$17</f>
        <v>96</v>
      </c>
      <c r="O25" s="14">
        <f>[21]Dezembro!$F$18</f>
        <v>97</v>
      </c>
      <c r="P25" s="14">
        <f>[21]Dezembro!$F$19</f>
        <v>76</v>
      </c>
      <c r="Q25" s="14">
        <f>[21]Dezembro!$F$20</f>
        <v>95</v>
      </c>
      <c r="R25" s="14">
        <f>[21]Dezembro!$F$21</f>
        <v>94</v>
      </c>
      <c r="S25" s="14">
        <f>[21]Dezembro!$F$22</f>
        <v>94</v>
      </c>
      <c r="T25" s="14">
        <f>[21]Dezembro!$F$23</f>
        <v>95</v>
      </c>
      <c r="U25" s="14">
        <f>[21]Dezembro!$F$24</f>
        <v>94</v>
      </c>
      <c r="V25" s="14">
        <f>[21]Dezembro!$F$25</f>
        <v>96</v>
      </c>
      <c r="W25" s="14">
        <f>[21]Dezembro!$F$26</f>
        <v>95</v>
      </c>
      <c r="X25" s="14">
        <f>[21]Dezembro!$F$27</f>
        <v>94</v>
      </c>
      <c r="Y25" s="14">
        <f>[21]Dezembro!$F$28</f>
        <v>94</v>
      </c>
      <c r="Z25" s="14">
        <f>[21]Dezembro!$F$29</f>
        <v>97</v>
      </c>
      <c r="AA25" s="14">
        <f>[21]Dezembro!$F$30</f>
        <v>97</v>
      </c>
      <c r="AB25" s="14">
        <f>[21]Dezembro!$F$31</f>
        <v>96</v>
      </c>
      <c r="AC25" s="14">
        <f>[21]Dezembro!$F$32</f>
        <v>96</v>
      </c>
      <c r="AD25" s="14">
        <f>[21]Dezembro!$F$33</f>
        <v>97</v>
      </c>
      <c r="AE25" s="14">
        <f>[21]Dezembro!$F$34</f>
        <v>96</v>
      </c>
      <c r="AF25" s="14">
        <f>[21]Dezembro!$F$35</f>
        <v>97</v>
      </c>
      <c r="AG25" s="16">
        <f t="shared" si="4"/>
        <v>97</v>
      </c>
      <c r="AH25" s="25">
        <f t="shared" si="5"/>
        <v>93.806451612903231</v>
      </c>
    </row>
    <row r="26" spans="1:35" ht="17.100000000000001" customHeight="1" x14ac:dyDescent="0.2">
      <c r="A26" s="9" t="s">
        <v>18</v>
      </c>
      <c r="B26" s="14">
        <f>[22]Dezembro!$F$5</f>
        <v>94</v>
      </c>
      <c r="C26" s="14">
        <f>[22]Dezembro!$F$6</f>
        <v>93</v>
      </c>
      <c r="D26" s="14">
        <f>[22]Dezembro!$F$7</f>
        <v>68</v>
      </c>
      <c r="E26" s="14">
        <f>[22]Dezembro!$F$8</f>
        <v>78</v>
      </c>
      <c r="F26" s="14">
        <f>[22]Dezembro!$F$9</f>
        <v>79</v>
      </c>
      <c r="G26" s="14">
        <f>[22]Dezembro!$F$10</f>
        <v>94</v>
      </c>
      <c r="H26" s="14">
        <f>[22]Dezembro!$F$11</f>
        <v>96</v>
      </c>
      <c r="I26" s="14">
        <f>[22]Dezembro!$F$12</f>
        <v>95</v>
      </c>
      <c r="J26" s="14">
        <f>[22]Dezembro!$F$13</f>
        <v>97</v>
      </c>
      <c r="K26" s="14">
        <f>[22]Dezembro!$F$14</f>
        <v>96</v>
      </c>
      <c r="L26" s="14">
        <f>[22]Dezembro!$F$15</f>
        <v>97</v>
      </c>
      <c r="M26" s="14">
        <f>[22]Dezembro!$F$16</f>
        <v>90</v>
      </c>
      <c r="N26" s="14">
        <f>[22]Dezembro!$F$17</f>
        <v>94</v>
      </c>
      <c r="O26" s="14">
        <f>[22]Dezembro!$F$18</f>
        <v>95</v>
      </c>
      <c r="P26" s="14">
        <f>[22]Dezembro!$F$19</f>
        <v>89</v>
      </c>
      <c r="Q26" s="14">
        <f>[22]Dezembro!$F$20</f>
        <v>92</v>
      </c>
      <c r="R26" s="14">
        <f>[22]Dezembro!$F$21</f>
        <v>90</v>
      </c>
      <c r="S26" s="14">
        <f>[22]Dezembro!$F$22</f>
        <v>80</v>
      </c>
      <c r="T26" s="14">
        <f>[22]Dezembro!$F$23</f>
        <v>88</v>
      </c>
      <c r="U26" s="14">
        <f>[22]Dezembro!$F$24</f>
        <v>87</v>
      </c>
      <c r="V26" s="14">
        <f>[22]Dezembro!$F$25</f>
        <v>95</v>
      </c>
      <c r="W26" s="14">
        <f>[22]Dezembro!$F$26</f>
        <v>96</v>
      </c>
      <c r="X26" s="14">
        <f>[22]Dezembro!$F$27</f>
        <v>97</v>
      </c>
      <c r="Y26" s="14">
        <f>[22]Dezembro!$F$28</f>
        <v>94</v>
      </c>
      <c r="Z26" s="14">
        <f>[22]Dezembro!$F$29</f>
        <v>95</v>
      </c>
      <c r="AA26" s="14">
        <f>[22]Dezembro!$F$30</f>
        <v>95</v>
      </c>
      <c r="AB26" s="14">
        <f>[22]Dezembro!$F$31</f>
        <v>93</v>
      </c>
      <c r="AC26" s="14">
        <f>[22]Dezembro!$F$32</f>
        <v>96</v>
      </c>
      <c r="AD26" s="14">
        <f>[22]Dezembro!$F$33</f>
        <v>94</v>
      </c>
      <c r="AE26" s="14">
        <f>[22]Dezembro!$F$34</f>
        <v>95</v>
      </c>
      <c r="AF26" s="14">
        <f>[22]Dezembro!$F$35</f>
        <v>96</v>
      </c>
      <c r="AG26" s="16">
        <f t="shared" si="4"/>
        <v>97</v>
      </c>
      <c r="AH26" s="25">
        <f t="shared" si="5"/>
        <v>91.548387096774192</v>
      </c>
    </row>
    <row r="27" spans="1:35" ht="17.100000000000001" customHeight="1" x14ac:dyDescent="0.2">
      <c r="A27" s="9" t="s">
        <v>19</v>
      </c>
      <c r="B27" s="14">
        <f>[23]Dezembro!$F$5</f>
        <v>79</v>
      </c>
      <c r="C27" s="14">
        <f>[23]Dezembro!$F$6</f>
        <v>70</v>
      </c>
      <c r="D27" s="14">
        <f>[23]Dezembro!$F$7</f>
        <v>73</v>
      </c>
      <c r="E27" s="14">
        <f>[23]Dezembro!$F$8</f>
        <v>74</v>
      </c>
      <c r="F27" s="14">
        <f>[23]Dezembro!$F$9</f>
        <v>72</v>
      </c>
      <c r="G27" s="14">
        <f>[23]Dezembro!$F$10</f>
        <v>77</v>
      </c>
      <c r="H27" s="14">
        <f>[23]Dezembro!$F$11</f>
        <v>78</v>
      </c>
      <c r="I27" s="14">
        <f>[23]Dezembro!$F$12</f>
        <v>80</v>
      </c>
      <c r="J27" s="14">
        <f>[23]Dezembro!$F$13</f>
        <v>81</v>
      </c>
      <c r="K27" s="14">
        <f>[23]Dezembro!$F$14</f>
        <v>80</v>
      </c>
      <c r="L27" s="14">
        <f>[23]Dezembro!$F$15</f>
        <v>78</v>
      </c>
      <c r="M27" s="14">
        <f>[23]Dezembro!$F$16</f>
        <v>78</v>
      </c>
      <c r="N27" s="14">
        <f>[23]Dezembro!$F$17</f>
        <v>82</v>
      </c>
      <c r="O27" s="14">
        <f>[23]Dezembro!$F$18</f>
        <v>76</v>
      </c>
      <c r="P27" s="14">
        <f>[23]Dezembro!$F$19</f>
        <v>70</v>
      </c>
      <c r="Q27" s="14">
        <f>[23]Dezembro!$F$20</f>
        <v>71</v>
      </c>
      <c r="R27" s="14">
        <f>[23]Dezembro!$F$21</f>
        <v>75</v>
      </c>
      <c r="S27" s="14">
        <f>[23]Dezembro!$F$22</f>
        <v>71</v>
      </c>
      <c r="T27" s="14">
        <f>[23]Dezembro!$F$23</f>
        <v>69</v>
      </c>
      <c r="U27" s="14">
        <f>[23]Dezembro!$F$24</f>
        <v>70</v>
      </c>
      <c r="V27" s="14">
        <f>[23]Dezembro!$F$25</f>
        <v>76</v>
      </c>
      <c r="W27" s="14">
        <f>[23]Dezembro!$F$26</f>
        <v>75</v>
      </c>
      <c r="X27" s="14">
        <f>[23]Dezembro!$F$27</f>
        <v>76</v>
      </c>
      <c r="Y27" s="14">
        <f>[23]Dezembro!$F$28</f>
        <v>80</v>
      </c>
      <c r="Z27" s="14">
        <f>[23]Dezembro!$F$29</f>
        <v>81</v>
      </c>
      <c r="AA27" s="14">
        <f>[23]Dezembro!$F$30</f>
        <v>81</v>
      </c>
      <c r="AB27" s="14">
        <f>[23]Dezembro!$F$31</f>
        <v>80</v>
      </c>
      <c r="AC27" s="14">
        <f>[23]Dezembro!$F$32</f>
        <v>79</v>
      </c>
      <c r="AD27" s="14">
        <f>[23]Dezembro!$F$33</f>
        <v>79</v>
      </c>
      <c r="AE27" s="14">
        <f>[23]Dezembro!$F$34</f>
        <v>83</v>
      </c>
      <c r="AF27" s="14">
        <f>[23]Dezembro!$F$35</f>
        <v>86</v>
      </c>
      <c r="AG27" s="16">
        <f t="shared" si="4"/>
        <v>86</v>
      </c>
      <c r="AH27" s="25">
        <f>AVERAGE(B27:AF27)</f>
        <v>76.774193548387103</v>
      </c>
    </row>
    <row r="28" spans="1:35" ht="17.100000000000001" customHeight="1" x14ac:dyDescent="0.2">
      <c r="A28" s="9" t="s">
        <v>31</v>
      </c>
      <c r="B28" s="14">
        <f>[24]Dezembro!$F$5</f>
        <v>86</v>
      </c>
      <c r="C28" s="14">
        <f>[24]Dezembro!$F$6</f>
        <v>72</v>
      </c>
      <c r="D28" s="14">
        <f>[24]Dezembro!$F$7</f>
        <v>68</v>
      </c>
      <c r="E28" s="14">
        <f>[24]Dezembro!$F$8</f>
        <v>65</v>
      </c>
      <c r="F28" s="14">
        <f>[24]Dezembro!$F$9</f>
        <v>89</v>
      </c>
      <c r="G28" s="14">
        <f>[24]Dezembro!$F$10</f>
        <v>96</v>
      </c>
      <c r="H28" s="14">
        <f>[24]Dezembro!$F$11</f>
        <v>96</v>
      </c>
      <c r="I28" s="14">
        <f>[24]Dezembro!$F$12</f>
        <v>95</v>
      </c>
      <c r="J28" s="14">
        <f>[24]Dezembro!$F$13</f>
        <v>96</v>
      </c>
      <c r="K28" s="14">
        <f>[24]Dezembro!$F$14</f>
        <v>94</v>
      </c>
      <c r="L28" s="14">
        <f>[24]Dezembro!$F$15</f>
        <v>92</v>
      </c>
      <c r="M28" s="14">
        <f>[24]Dezembro!$F$16</f>
        <v>75</v>
      </c>
      <c r="N28" s="14">
        <f>[24]Dezembro!$F$17</f>
        <v>88</v>
      </c>
      <c r="O28" s="14">
        <f>[24]Dezembro!$F$18</f>
        <v>96</v>
      </c>
      <c r="P28" s="14">
        <f>[24]Dezembro!$F$19</f>
        <v>75</v>
      </c>
      <c r="Q28" s="14">
        <f>[24]Dezembro!$F$20</f>
        <v>82</v>
      </c>
      <c r="R28" s="14">
        <f>[24]Dezembro!$F$21</f>
        <v>79</v>
      </c>
      <c r="S28" s="14">
        <f>[24]Dezembro!$F$22</f>
        <v>78</v>
      </c>
      <c r="T28" s="14">
        <f>[24]Dezembro!$F$23</f>
        <v>76</v>
      </c>
      <c r="U28" s="14">
        <f>[24]Dezembro!$F$24</f>
        <v>82</v>
      </c>
      <c r="V28" s="14">
        <f>[24]Dezembro!$F$25</f>
        <v>85</v>
      </c>
      <c r="W28" s="14">
        <f>[24]Dezembro!$F$26</f>
        <v>93</v>
      </c>
      <c r="X28" s="14">
        <f>[24]Dezembro!$F$27</f>
        <v>81</v>
      </c>
      <c r="Y28" s="14">
        <f>[24]Dezembro!$F$28</f>
        <v>87</v>
      </c>
      <c r="Z28" s="14">
        <f>[24]Dezembro!$F$29</f>
        <v>93</v>
      </c>
      <c r="AA28" s="14">
        <f>[24]Dezembro!$F$30</f>
        <v>96</v>
      </c>
      <c r="AB28" s="14">
        <f>[24]Dezembro!$F$31</f>
        <v>94</v>
      </c>
      <c r="AC28" s="14">
        <f>[24]Dezembro!$F$32</f>
        <v>90</v>
      </c>
      <c r="AD28" s="14">
        <f>[24]Dezembro!$F$33</f>
        <v>94</v>
      </c>
      <c r="AE28" s="14">
        <f>[24]Dezembro!$F$34</f>
        <v>96</v>
      </c>
      <c r="AF28" s="14">
        <f>[24]Dezembro!$F$35</f>
        <v>95</v>
      </c>
      <c r="AG28" s="16">
        <f>MAX(B28:AF28)</f>
        <v>96</v>
      </c>
      <c r="AH28" s="25">
        <f t="shared" si="5"/>
        <v>86.58064516129032</v>
      </c>
    </row>
    <row r="29" spans="1:35" ht="17.100000000000001" customHeight="1" x14ac:dyDescent="0.2">
      <c r="A29" s="9" t="s">
        <v>20</v>
      </c>
      <c r="B29" s="14">
        <f>[25]Dezembro!$F$5</f>
        <v>80</v>
      </c>
      <c r="C29" s="14">
        <f>[25]Dezembro!$F$6</f>
        <v>79</v>
      </c>
      <c r="D29" s="14">
        <f>[25]Dezembro!$F$7</f>
        <v>85</v>
      </c>
      <c r="E29" s="14">
        <f>[25]Dezembro!$F$8</f>
        <v>76</v>
      </c>
      <c r="F29" s="14">
        <f>[25]Dezembro!$F$9</f>
        <v>77</v>
      </c>
      <c r="G29" s="14">
        <f>[25]Dezembro!$F$10</f>
        <v>97</v>
      </c>
      <c r="H29" s="14">
        <f>[25]Dezembro!$F$11</f>
        <v>96</v>
      </c>
      <c r="I29" s="14">
        <f>[25]Dezembro!$F$12</f>
        <v>86</v>
      </c>
      <c r="J29" s="14">
        <f>[25]Dezembro!$F$13</f>
        <v>90</v>
      </c>
      <c r="K29" s="14">
        <f>[25]Dezembro!$F$14</f>
        <v>96</v>
      </c>
      <c r="L29" s="14">
        <f>[25]Dezembro!$F$15</f>
        <v>97</v>
      </c>
      <c r="M29" s="14">
        <f>[25]Dezembro!$F$16</f>
        <v>92</v>
      </c>
      <c r="N29" s="14">
        <f>[25]Dezembro!$F$17</f>
        <v>86</v>
      </c>
      <c r="O29" s="14">
        <f>[25]Dezembro!$F$18</f>
        <v>79</v>
      </c>
      <c r="P29" s="14">
        <f>[25]Dezembro!$F$19</f>
        <v>95</v>
      </c>
      <c r="Q29" s="14">
        <f>[25]Dezembro!$F$20</f>
        <v>79</v>
      </c>
      <c r="R29" s="14">
        <f>[25]Dezembro!$F$21</f>
        <v>79</v>
      </c>
      <c r="S29" s="14">
        <f>[25]Dezembro!$F$22</f>
        <v>83</v>
      </c>
      <c r="T29" s="14">
        <f>[25]Dezembro!$F$23</f>
        <v>80</v>
      </c>
      <c r="U29" s="14">
        <f>[25]Dezembro!$F$24</f>
        <v>73</v>
      </c>
      <c r="V29" s="14">
        <f>[25]Dezembro!$F$25</f>
        <v>84</v>
      </c>
      <c r="W29" s="14">
        <f>[25]Dezembro!$F$26</f>
        <v>85</v>
      </c>
      <c r="X29" s="14">
        <f>[25]Dezembro!$F$27</f>
        <v>82</v>
      </c>
      <c r="Y29" s="14">
        <f>[25]Dezembro!$F$28</f>
        <v>83</v>
      </c>
      <c r="Z29" s="14">
        <f>[25]Dezembro!$F$29</f>
        <v>85</v>
      </c>
      <c r="AA29" s="14">
        <f>[25]Dezembro!$F$30</f>
        <v>91</v>
      </c>
      <c r="AB29" s="14">
        <f>[25]Dezembro!$F$31</f>
        <v>80</v>
      </c>
      <c r="AC29" s="14">
        <f>[25]Dezembro!$F$32</f>
        <v>82</v>
      </c>
      <c r="AD29" s="14">
        <f>[25]Dezembro!$F$33</f>
        <v>89</v>
      </c>
      <c r="AE29" s="14">
        <f>[25]Dezembro!$F$34</f>
        <v>96</v>
      </c>
      <c r="AF29" s="14">
        <f>[25]Dezembro!$F$35</f>
        <v>95</v>
      </c>
      <c r="AG29" s="16">
        <f>MAX(B29:AF29)</f>
        <v>97</v>
      </c>
      <c r="AH29" s="25">
        <f>AVERAGE(B29:AF29)</f>
        <v>85.709677419354833</v>
      </c>
    </row>
    <row r="30" spans="1:35" s="5" customFormat="1" ht="17.100000000000001" customHeight="1" x14ac:dyDescent="0.2">
      <c r="A30" s="13" t="s">
        <v>34</v>
      </c>
      <c r="B30" s="21">
        <f>MAX(B5:B29)</f>
        <v>100</v>
      </c>
      <c r="C30" s="21">
        <f t="shared" ref="C30:AH30" si="8">MAX(C5:C29)</f>
        <v>100</v>
      </c>
      <c r="D30" s="21">
        <f t="shared" si="8"/>
        <v>100</v>
      </c>
      <c r="E30" s="21">
        <f t="shared" si="8"/>
        <v>96</v>
      </c>
      <c r="F30" s="21">
        <f t="shared" si="8"/>
        <v>98</v>
      </c>
      <c r="G30" s="21">
        <f t="shared" si="8"/>
        <v>99</v>
      </c>
      <c r="H30" s="21">
        <f t="shared" si="8"/>
        <v>100</v>
      </c>
      <c r="I30" s="21">
        <f t="shared" si="8"/>
        <v>100</v>
      </c>
      <c r="J30" s="21">
        <f t="shared" si="8"/>
        <v>100</v>
      </c>
      <c r="K30" s="21">
        <f t="shared" si="8"/>
        <v>100</v>
      </c>
      <c r="L30" s="21">
        <f t="shared" si="8"/>
        <v>99</v>
      </c>
      <c r="M30" s="21">
        <f t="shared" si="8"/>
        <v>100</v>
      </c>
      <c r="N30" s="21">
        <f t="shared" si="8"/>
        <v>100</v>
      </c>
      <c r="O30" s="21">
        <f t="shared" si="8"/>
        <v>100</v>
      </c>
      <c r="P30" s="21">
        <f t="shared" si="8"/>
        <v>100</v>
      </c>
      <c r="Q30" s="21">
        <f t="shared" si="8"/>
        <v>100</v>
      </c>
      <c r="R30" s="21">
        <f t="shared" si="8"/>
        <v>95</v>
      </c>
      <c r="S30" s="21">
        <f t="shared" si="8"/>
        <v>95</v>
      </c>
      <c r="T30" s="21">
        <f t="shared" si="8"/>
        <v>98</v>
      </c>
      <c r="U30" s="21">
        <f t="shared" si="8"/>
        <v>94</v>
      </c>
      <c r="V30" s="21">
        <f t="shared" si="8"/>
        <v>96</v>
      </c>
      <c r="W30" s="21">
        <f t="shared" si="8"/>
        <v>100</v>
      </c>
      <c r="X30" s="21">
        <f t="shared" si="8"/>
        <v>100</v>
      </c>
      <c r="Y30" s="21">
        <f t="shared" si="8"/>
        <v>100</v>
      </c>
      <c r="Z30" s="21">
        <f t="shared" si="8"/>
        <v>100</v>
      </c>
      <c r="AA30" s="21">
        <f t="shared" si="8"/>
        <v>100</v>
      </c>
      <c r="AB30" s="21">
        <f t="shared" si="8"/>
        <v>100</v>
      </c>
      <c r="AC30" s="21">
        <f t="shared" si="8"/>
        <v>100</v>
      </c>
      <c r="AD30" s="21">
        <f t="shared" si="8"/>
        <v>100</v>
      </c>
      <c r="AE30" s="21">
        <f t="shared" si="8"/>
        <v>99</v>
      </c>
      <c r="AF30" s="54">
        <f t="shared" si="8"/>
        <v>98</v>
      </c>
      <c r="AG30" s="21">
        <f t="shared" si="8"/>
        <v>100</v>
      </c>
      <c r="AH30" s="21">
        <f t="shared" si="8"/>
        <v>96.161290322580641</v>
      </c>
      <c r="AI30" s="12"/>
    </row>
  </sheetData>
  <mergeCells count="34">
    <mergeCell ref="L3:L4"/>
    <mergeCell ref="I3:I4"/>
    <mergeCell ref="Z3:Z4"/>
    <mergeCell ref="M3:M4"/>
    <mergeCell ref="B2:AH2"/>
    <mergeCell ref="AF3:AF4"/>
    <mergeCell ref="T3:T4"/>
    <mergeCell ref="AE3:AE4"/>
    <mergeCell ref="B3:B4"/>
    <mergeCell ref="C3:C4"/>
    <mergeCell ref="D3:D4"/>
    <mergeCell ref="E3:E4"/>
    <mergeCell ref="F3:F4"/>
    <mergeCell ref="G3:G4"/>
    <mergeCell ref="H3:H4"/>
    <mergeCell ref="U3:U4"/>
    <mergeCell ref="V3:V4"/>
    <mergeCell ref="K3:K4"/>
    <mergeCell ref="A2:A4"/>
    <mergeCell ref="S3:S4"/>
    <mergeCell ref="J3:J4"/>
    <mergeCell ref="N3:N4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0"/>
  <sheetViews>
    <sheetView workbookViewId="0">
      <selection activeCell="AF30" sqref="AF30"/>
    </sheetView>
  </sheetViews>
  <sheetFormatPr defaultRowHeight="12.75" x14ac:dyDescent="0.2"/>
  <cols>
    <col min="1" max="1" width="19.140625" style="2" bestFit="1" customWidth="1"/>
    <col min="2" max="31" width="5.42578125" style="2" bestFit="1" customWidth="1"/>
    <col min="32" max="32" width="5.42578125" style="2" customWidth="1"/>
    <col min="33" max="33" width="7" style="6" bestFit="1" customWidth="1"/>
    <col min="34" max="34" width="7.28515625" style="1" bestFit="1" customWidth="1"/>
  </cols>
  <sheetData>
    <row r="1" spans="1:34" ht="20.100000000000001" customHeight="1" thickBot="1" x14ac:dyDescent="0.25">
      <c r="A1" s="60" t="s">
        <v>27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</row>
    <row r="2" spans="1:34" s="4" customFormat="1" ht="20.100000000000001" customHeight="1" x14ac:dyDescent="0.2">
      <c r="A2" s="61" t="s">
        <v>21</v>
      </c>
      <c r="B2" s="58" t="s">
        <v>49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</row>
    <row r="3" spans="1:34" s="5" customFormat="1" ht="20.100000000000001" customHeight="1" x14ac:dyDescent="0.2">
      <c r="A3" s="62"/>
      <c r="B3" s="56">
        <v>1</v>
      </c>
      <c r="C3" s="56">
        <f>SUM(B3+1)</f>
        <v>2</v>
      </c>
      <c r="D3" s="56">
        <f t="shared" ref="D3:AD3" si="0">SUM(C3+1)</f>
        <v>3</v>
      </c>
      <c r="E3" s="56">
        <f t="shared" si="0"/>
        <v>4</v>
      </c>
      <c r="F3" s="56">
        <f t="shared" si="0"/>
        <v>5</v>
      </c>
      <c r="G3" s="56">
        <f t="shared" si="0"/>
        <v>6</v>
      </c>
      <c r="H3" s="56">
        <f t="shared" si="0"/>
        <v>7</v>
      </c>
      <c r="I3" s="56">
        <f t="shared" si="0"/>
        <v>8</v>
      </c>
      <c r="J3" s="56">
        <f t="shared" si="0"/>
        <v>9</v>
      </c>
      <c r="K3" s="56">
        <f t="shared" si="0"/>
        <v>10</v>
      </c>
      <c r="L3" s="56">
        <f t="shared" si="0"/>
        <v>11</v>
      </c>
      <c r="M3" s="56">
        <f t="shared" si="0"/>
        <v>12</v>
      </c>
      <c r="N3" s="56">
        <f t="shared" si="0"/>
        <v>13</v>
      </c>
      <c r="O3" s="56">
        <f t="shared" si="0"/>
        <v>14</v>
      </c>
      <c r="P3" s="56">
        <f t="shared" si="0"/>
        <v>15</v>
      </c>
      <c r="Q3" s="56">
        <f t="shared" si="0"/>
        <v>16</v>
      </c>
      <c r="R3" s="56">
        <f t="shared" si="0"/>
        <v>17</v>
      </c>
      <c r="S3" s="56">
        <f t="shared" si="0"/>
        <v>18</v>
      </c>
      <c r="T3" s="56">
        <f t="shared" si="0"/>
        <v>19</v>
      </c>
      <c r="U3" s="56">
        <f t="shared" si="0"/>
        <v>20</v>
      </c>
      <c r="V3" s="56">
        <f t="shared" si="0"/>
        <v>21</v>
      </c>
      <c r="W3" s="56">
        <f t="shared" si="0"/>
        <v>22</v>
      </c>
      <c r="X3" s="56">
        <f t="shared" si="0"/>
        <v>23</v>
      </c>
      <c r="Y3" s="56">
        <f t="shared" si="0"/>
        <v>24</v>
      </c>
      <c r="Z3" s="56">
        <f t="shared" si="0"/>
        <v>25</v>
      </c>
      <c r="AA3" s="56">
        <f t="shared" si="0"/>
        <v>26</v>
      </c>
      <c r="AB3" s="56">
        <f t="shared" si="0"/>
        <v>27</v>
      </c>
      <c r="AC3" s="56">
        <f t="shared" si="0"/>
        <v>28</v>
      </c>
      <c r="AD3" s="56">
        <f t="shared" si="0"/>
        <v>29</v>
      </c>
      <c r="AE3" s="56">
        <v>30</v>
      </c>
      <c r="AF3" s="56">
        <v>31</v>
      </c>
      <c r="AG3" s="30" t="s">
        <v>43</v>
      </c>
      <c r="AH3" s="32" t="s">
        <v>41</v>
      </c>
    </row>
    <row r="4" spans="1:34" s="5" customFormat="1" ht="20.100000000000001" customHeight="1" thickBot="1" x14ac:dyDescent="0.25">
      <c r="A4" s="63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29" t="s">
        <v>40</v>
      </c>
      <c r="AH4" s="29" t="s">
        <v>40</v>
      </c>
    </row>
    <row r="5" spans="1:34" s="5" customFormat="1" ht="20.100000000000001" customHeight="1" thickTop="1" x14ac:dyDescent="0.2">
      <c r="A5" s="8" t="s">
        <v>48</v>
      </c>
      <c r="B5" s="43">
        <f>[1]Dezembro!$G$5</f>
        <v>34</v>
      </c>
      <c r="C5" s="43">
        <f>[1]Dezembro!$G$6</f>
        <v>26</v>
      </c>
      <c r="D5" s="43">
        <f>[1]Dezembro!$G$7</f>
        <v>29</v>
      </c>
      <c r="E5" s="43">
        <f>[1]Dezembro!$G$8</f>
        <v>24</v>
      </c>
      <c r="F5" s="43">
        <f>[1]Dezembro!$G$9</f>
        <v>37</v>
      </c>
      <c r="G5" s="43">
        <f>[1]Dezembro!$G$10</f>
        <v>44</v>
      </c>
      <c r="H5" s="43">
        <f>[1]Dezembro!$G$11</f>
        <v>45</v>
      </c>
      <c r="I5" s="43">
        <f>[1]Dezembro!$G$12</f>
        <v>46</v>
      </c>
      <c r="J5" s="43">
        <f>[1]Dezembro!$G$13</f>
        <v>45</v>
      </c>
      <c r="K5" s="43">
        <f>[1]Dezembro!$G$14</f>
        <v>48</v>
      </c>
      <c r="L5" s="43">
        <f>[1]Dezembro!$G$15</f>
        <v>32</v>
      </c>
      <c r="M5" s="43">
        <f>[1]Dezembro!$G$16</f>
        <v>28</v>
      </c>
      <c r="N5" s="43">
        <f>[1]Dezembro!$G$17</f>
        <v>21</v>
      </c>
      <c r="O5" s="43">
        <f>[1]Dezembro!$G$18</f>
        <v>40</v>
      </c>
      <c r="P5" s="43">
        <f>[1]Dezembro!$G$19</f>
        <v>17</v>
      </c>
      <c r="Q5" s="43">
        <f>[1]Dezembro!$G$20</f>
        <v>23</v>
      </c>
      <c r="R5" s="43">
        <f>[1]Dezembro!$G$21</f>
        <v>19</v>
      </c>
      <c r="S5" s="43">
        <f>[1]Dezembro!$G$22</f>
        <v>18</v>
      </c>
      <c r="T5" s="43">
        <f>[1]Dezembro!$G$23</f>
        <v>19</v>
      </c>
      <c r="U5" s="43">
        <f>[1]Dezembro!$G$24</f>
        <v>21</v>
      </c>
      <c r="V5" s="43">
        <f>[1]Dezembro!$G$25</f>
        <v>25</v>
      </c>
      <c r="W5" s="43">
        <f>[1]Dezembro!$G$26</f>
        <v>33</v>
      </c>
      <c r="X5" s="43">
        <f>[1]Dezembro!$G$27</f>
        <v>29</v>
      </c>
      <c r="Y5" s="43">
        <f>[1]Dezembro!$G$28</f>
        <v>30</v>
      </c>
      <c r="Z5" s="43">
        <f>[1]Dezembro!$G$29</f>
        <v>30</v>
      </c>
      <c r="AA5" s="43">
        <f>[1]Dezembro!$G$30</f>
        <v>49</v>
      </c>
      <c r="AB5" s="43">
        <f>[1]Dezembro!$G$31</f>
        <v>37</v>
      </c>
      <c r="AC5" s="43">
        <f>[1]Dezembro!$G$32</f>
        <v>26</v>
      </c>
      <c r="AD5" s="43">
        <f>[1]Dezembro!$G$33</f>
        <v>37</v>
      </c>
      <c r="AE5" s="43">
        <f>[1]Dezembro!$G$34</f>
        <v>32</v>
      </c>
      <c r="AF5" s="43">
        <f>[1]Dezembro!$G$35</f>
        <v>46</v>
      </c>
      <c r="AG5" s="44">
        <f>MIN(B5:AF5)</f>
        <v>17</v>
      </c>
      <c r="AH5" s="45">
        <f>AVERAGE(B5:AF5)</f>
        <v>31.93548387096774</v>
      </c>
    </row>
    <row r="6" spans="1:34" ht="17.100000000000001" customHeight="1" x14ac:dyDescent="0.2">
      <c r="A6" s="9" t="s">
        <v>0</v>
      </c>
      <c r="B6" s="3">
        <f>[2]Dezembro!$G$5</f>
        <v>28</v>
      </c>
      <c r="C6" s="3">
        <f>[2]Dezembro!$G$6</f>
        <v>20</v>
      </c>
      <c r="D6" s="3">
        <f>[2]Dezembro!$G$7</f>
        <v>30</v>
      </c>
      <c r="E6" s="3">
        <f>[2]Dezembro!$G$8</f>
        <v>36</v>
      </c>
      <c r="F6" s="3">
        <f>[2]Dezembro!$G$9</f>
        <v>54</v>
      </c>
      <c r="G6" s="3">
        <f>[2]Dezembro!$G$10</f>
        <v>53</v>
      </c>
      <c r="H6" s="3">
        <f>[2]Dezembro!$G$11</f>
        <v>46</v>
      </c>
      <c r="I6" s="3">
        <f>[2]Dezembro!$G$12</f>
        <v>50</v>
      </c>
      <c r="J6" s="3">
        <f>[2]Dezembro!$G$13</f>
        <v>40</v>
      </c>
      <c r="K6" s="3">
        <f>[2]Dezembro!$G$14</f>
        <v>32</v>
      </c>
      <c r="L6" s="3">
        <f>[2]Dezembro!$G$15</f>
        <v>27</v>
      </c>
      <c r="M6" s="3">
        <f>[2]Dezembro!$G$16</f>
        <v>35</v>
      </c>
      <c r="N6" s="3">
        <f>[2]Dezembro!$G$17</f>
        <v>39</v>
      </c>
      <c r="O6" s="3">
        <f>[2]Dezembro!$G$18</f>
        <v>20</v>
      </c>
      <c r="P6" s="3">
        <f>[2]Dezembro!$G$19</f>
        <v>25</v>
      </c>
      <c r="Q6" s="3">
        <f>[2]Dezembro!$G$20</f>
        <v>25</v>
      </c>
      <c r="R6" s="3">
        <f>[2]Dezembro!$G$21</f>
        <v>26</v>
      </c>
      <c r="S6" s="3">
        <f>[2]Dezembro!$G$22</f>
        <v>20</v>
      </c>
      <c r="T6" s="3">
        <f>[2]Dezembro!$G$23</f>
        <v>15</v>
      </c>
      <c r="U6" s="3">
        <f>[2]Dezembro!$G$24</f>
        <v>18</v>
      </c>
      <c r="V6" s="3">
        <f>[2]Dezembro!$G$25</f>
        <v>23</v>
      </c>
      <c r="W6" s="3">
        <f>[2]Dezembro!$G$26</f>
        <v>27</v>
      </c>
      <c r="X6" s="3">
        <f>[2]Dezembro!$G$27</f>
        <v>28</v>
      </c>
      <c r="Y6" s="3">
        <f>[2]Dezembro!$G$28</f>
        <v>41</v>
      </c>
      <c r="Z6" s="3">
        <f>[2]Dezembro!$G$29</f>
        <v>55</v>
      </c>
      <c r="AA6" s="3">
        <f>[2]Dezembro!$G$30</f>
        <v>44</v>
      </c>
      <c r="AB6" s="3">
        <f>[2]Dezembro!$G$31</f>
        <v>38</v>
      </c>
      <c r="AC6" s="3">
        <f>[2]Dezembro!$G$32</f>
        <v>29</v>
      </c>
      <c r="AD6" s="3">
        <f>[2]Dezembro!$G$33</f>
        <v>41</v>
      </c>
      <c r="AE6" s="3">
        <f>[2]Dezembro!$G$34</f>
        <v>61</v>
      </c>
      <c r="AF6" s="3">
        <f>[2]Dezembro!$G$35</f>
        <v>79</v>
      </c>
      <c r="AG6" s="7">
        <f>MIN(B6:AF6)</f>
        <v>15</v>
      </c>
      <c r="AH6" s="25">
        <f t="shared" ref="AH6:AH14" si="1">AVERAGE(B6:AF6)</f>
        <v>35.645161290322584</v>
      </c>
    </row>
    <row r="7" spans="1:34" ht="17.100000000000001" customHeight="1" x14ac:dyDescent="0.2">
      <c r="A7" s="9" t="s">
        <v>1</v>
      </c>
      <c r="B7" s="3">
        <f>[3]Dezembro!$G$5</f>
        <v>32</v>
      </c>
      <c r="C7" s="3">
        <f>[3]Dezembro!$G$6</f>
        <v>26</v>
      </c>
      <c r="D7" s="3">
        <f>[3]Dezembro!$G$7</f>
        <v>19</v>
      </c>
      <c r="E7" s="3">
        <f>[3]Dezembro!$G$8</f>
        <v>25</v>
      </c>
      <c r="F7" s="3">
        <f>[3]Dezembro!$G$9</f>
        <v>30</v>
      </c>
      <c r="G7" s="3">
        <f>[3]Dezembro!$G$10</f>
        <v>69</v>
      </c>
      <c r="H7" s="3">
        <f>[3]Dezembro!$G$11</f>
        <v>39</v>
      </c>
      <c r="I7" s="3">
        <f>[3]Dezembro!$G$12</f>
        <v>51</v>
      </c>
      <c r="J7" s="3">
        <f>[3]Dezembro!$G$13</f>
        <v>52</v>
      </c>
      <c r="K7" s="3">
        <f>[3]Dezembro!$G$14</f>
        <v>42</v>
      </c>
      <c r="L7" s="3">
        <f>[3]Dezembro!$G$15</f>
        <v>39</v>
      </c>
      <c r="M7" s="3">
        <f>[3]Dezembro!$G$16</f>
        <v>42</v>
      </c>
      <c r="N7" s="3">
        <f>[3]Dezembro!$G$17</f>
        <v>44</v>
      </c>
      <c r="O7" s="3">
        <f>[3]Dezembro!$G$18</f>
        <v>31</v>
      </c>
      <c r="P7" s="3">
        <f>[3]Dezembro!$G$19</f>
        <v>22</v>
      </c>
      <c r="Q7" s="3">
        <f>[3]Dezembro!$G$20</f>
        <v>17</v>
      </c>
      <c r="R7" s="3">
        <f>[3]Dezembro!$G$21</f>
        <v>20</v>
      </c>
      <c r="S7" s="3">
        <f>[3]Dezembro!$G$22</f>
        <v>22</v>
      </c>
      <c r="T7" s="3">
        <f>[3]Dezembro!$G$23</f>
        <v>19</v>
      </c>
      <c r="U7" s="3">
        <f>[3]Dezembro!$G$24</f>
        <v>26</v>
      </c>
      <c r="V7" s="3">
        <f>[3]Dezembro!$G$25</f>
        <v>35</v>
      </c>
      <c r="W7" s="3">
        <f>[3]Dezembro!$G$26</f>
        <v>41</v>
      </c>
      <c r="X7" s="3">
        <f>[3]Dezembro!$G$27</f>
        <v>31</v>
      </c>
      <c r="Y7" s="3">
        <f>[3]Dezembro!$G$28</f>
        <v>35</v>
      </c>
      <c r="Z7" s="3">
        <f>[3]Dezembro!$G$29</f>
        <v>43</v>
      </c>
      <c r="AA7" s="3">
        <f>[3]Dezembro!$G$30</f>
        <v>42</v>
      </c>
      <c r="AB7" s="3">
        <f>[3]Dezembro!$G$31</f>
        <v>37</v>
      </c>
      <c r="AC7" s="3">
        <f>[3]Dezembro!$G$32</f>
        <v>37</v>
      </c>
      <c r="AD7" s="3">
        <f>[3]Dezembro!$G$33</f>
        <v>51</v>
      </c>
      <c r="AE7" s="3">
        <f>[3]Dezembro!$G$34</f>
        <v>51</v>
      </c>
      <c r="AF7" s="3">
        <f>[3]Dezembro!$G$35</f>
        <v>74</v>
      </c>
      <c r="AG7" s="7">
        <f t="shared" ref="AG7:AG14" si="2">MIN(B7:AF7)</f>
        <v>17</v>
      </c>
      <c r="AH7" s="25">
        <f t="shared" si="1"/>
        <v>36.903225806451616</v>
      </c>
    </row>
    <row r="8" spans="1:34" ht="17.100000000000001" customHeight="1" x14ac:dyDescent="0.2">
      <c r="A8" s="9" t="s">
        <v>50</v>
      </c>
      <c r="B8" s="3">
        <f>[4]Dezembro!$G$5</f>
        <v>35</v>
      </c>
      <c r="C8" s="3">
        <f>[4]Dezembro!$G$6</f>
        <v>11</v>
      </c>
      <c r="D8" s="3">
        <f>[4]Dezembro!$G$7</f>
        <v>23</v>
      </c>
      <c r="E8" s="3">
        <f>[4]Dezembro!$G$8</f>
        <v>32</v>
      </c>
      <c r="F8" s="3">
        <f>[4]Dezembro!$G$9</f>
        <v>44</v>
      </c>
      <c r="G8" s="3">
        <f>[4]Dezembro!$G$10</f>
        <v>43</v>
      </c>
      <c r="H8" s="3">
        <f>[4]Dezembro!$G$11</f>
        <v>36</v>
      </c>
      <c r="I8" s="3">
        <f>[4]Dezembro!$G$12</f>
        <v>50</v>
      </c>
      <c r="J8" s="3">
        <f>[4]Dezembro!$G$13</f>
        <v>39</v>
      </c>
      <c r="K8" s="3">
        <f>[4]Dezembro!$G$14</f>
        <v>31</v>
      </c>
      <c r="L8" s="3">
        <f>[4]Dezembro!$G$15</f>
        <v>25</v>
      </c>
      <c r="M8" s="3">
        <f>[4]Dezembro!$G$16</f>
        <v>35</v>
      </c>
      <c r="N8" s="3">
        <f>[4]Dezembro!$G$17</f>
        <v>37</v>
      </c>
      <c r="O8" s="3">
        <f>[4]Dezembro!$G$18</f>
        <v>18</v>
      </c>
      <c r="P8" s="3">
        <f>[4]Dezembro!$G$19</f>
        <v>19</v>
      </c>
      <c r="Q8" s="3">
        <f>[4]Dezembro!$G$20</f>
        <v>23</v>
      </c>
      <c r="R8" s="3">
        <f>[4]Dezembro!$G$21</f>
        <v>24</v>
      </c>
      <c r="S8" s="3">
        <f>[4]Dezembro!$G$22</f>
        <v>22</v>
      </c>
      <c r="T8" s="3">
        <f>[4]Dezembro!$G$23</f>
        <v>15</v>
      </c>
      <c r="U8" s="3">
        <f>[4]Dezembro!$G$24</f>
        <v>26</v>
      </c>
      <c r="V8" s="3">
        <f>[4]Dezembro!$G$25</f>
        <v>26</v>
      </c>
      <c r="W8" s="3">
        <f>[4]Dezembro!$G$26</f>
        <v>34</v>
      </c>
      <c r="X8" s="3">
        <f>[4]Dezembro!$G$27</f>
        <v>28</v>
      </c>
      <c r="Y8" s="3">
        <f>[4]Dezembro!$G$28</f>
        <v>39</v>
      </c>
      <c r="Z8" s="3">
        <f>[4]Dezembro!$G$29</f>
        <v>53</v>
      </c>
      <c r="AA8" s="3">
        <f>[4]Dezembro!$G$30</f>
        <v>40</v>
      </c>
      <c r="AB8" s="3">
        <f>[4]Dezembro!$G$31</f>
        <v>31</v>
      </c>
      <c r="AC8" s="3">
        <f>[4]Dezembro!$G$32</f>
        <v>27</v>
      </c>
      <c r="AD8" s="3">
        <f>[4]Dezembro!$G$33</f>
        <v>46</v>
      </c>
      <c r="AE8" s="3">
        <f>[4]Dezembro!$G$34</f>
        <v>62</v>
      </c>
      <c r="AF8" s="3">
        <f>[4]Dezembro!$G$35</f>
        <v>59</v>
      </c>
      <c r="AG8" s="7">
        <f t="shared" ref="AG8" si="3">MIN(B8:AF8)</f>
        <v>11</v>
      </c>
      <c r="AH8" s="25">
        <f t="shared" ref="AH8" si="4">AVERAGE(B8:AF8)</f>
        <v>33.322580645161288</v>
      </c>
    </row>
    <row r="9" spans="1:34" ht="17.100000000000001" customHeight="1" x14ac:dyDescent="0.2">
      <c r="A9" s="9" t="s">
        <v>2</v>
      </c>
      <c r="B9" s="3">
        <f>[5]Dezembro!$G$5</f>
        <v>37</v>
      </c>
      <c r="C9" s="3">
        <f>[5]Dezembro!$G$6</f>
        <v>27</v>
      </c>
      <c r="D9" s="3">
        <f>[5]Dezembro!$G$7</f>
        <v>24</v>
      </c>
      <c r="E9" s="3">
        <f>[5]Dezembro!$G$8</f>
        <v>24</v>
      </c>
      <c r="F9" s="3">
        <f>[5]Dezembro!$G$9</f>
        <v>34</v>
      </c>
      <c r="G9" s="3">
        <f>[5]Dezembro!$G$10</f>
        <v>57</v>
      </c>
      <c r="H9" s="3">
        <f>[5]Dezembro!$G$11</f>
        <v>40</v>
      </c>
      <c r="I9" s="3">
        <f>[5]Dezembro!$G$12</f>
        <v>56</v>
      </c>
      <c r="J9" s="3">
        <f>[5]Dezembro!$G$13</f>
        <v>58</v>
      </c>
      <c r="K9" s="3">
        <f>[5]Dezembro!$G$14</f>
        <v>49</v>
      </c>
      <c r="L9" s="3">
        <f>[5]Dezembro!$G$15</f>
        <v>36</v>
      </c>
      <c r="M9" s="3">
        <f>[5]Dezembro!$G$16</f>
        <v>40</v>
      </c>
      <c r="N9" s="3">
        <f>[5]Dezembro!$G$17</f>
        <v>35</v>
      </c>
      <c r="O9" s="3">
        <f>[5]Dezembro!$G$18</f>
        <v>46</v>
      </c>
      <c r="P9" s="3">
        <f>[5]Dezembro!$G$19</f>
        <v>21</v>
      </c>
      <c r="Q9" s="3">
        <f>[5]Dezembro!$G$20</f>
        <v>26</v>
      </c>
      <c r="R9" s="3">
        <f>[5]Dezembro!$G$21</f>
        <v>23</v>
      </c>
      <c r="S9" s="3">
        <f>[5]Dezembro!$G$22</f>
        <v>23</v>
      </c>
      <c r="T9" s="3">
        <f>[5]Dezembro!$G$23</f>
        <v>25</v>
      </c>
      <c r="U9" s="3">
        <f>[5]Dezembro!$G$24</f>
        <v>36</v>
      </c>
      <c r="V9" s="3">
        <f>[5]Dezembro!$G$25</f>
        <v>38</v>
      </c>
      <c r="W9" s="3">
        <f>[5]Dezembro!$G$26</f>
        <v>36</v>
      </c>
      <c r="X9" s="3">
        <f>[5]Dezembro!$G$27</f>
        <v>32</v>
      </c>
      <c r="Y9" s="3">
        <f>[5]Dezembro!$G$28</f>
        <v>40</v>
      </c>
      <c r="Z9" s="3">
        <f>[5]Dezembro!$G$29</f>
        <v>52</v>
      </c>
      <c r="AA9" s="3">
        <f>[5]Dezembro!$G$30</f>
        <v>40</v>
      </c>
      <c r="AB9" s="3">
        <f>[5]Dezembro!$G$31</f>
        <v>32</v>
      </c>
      <c r="AC9" s="3">
        <f>[5]Dezembro!$G$32</f>
        <v>38</v>
      </c>
      <c r="AD9" s="3">
        <f>[5]Dezembro!$G$33</f>
        <v>57</v>
      </c>
      <c r="AE9" s="3">
        <f>[5]Dezembro!$G$34</f>
        <v>64</v>
      </c>
      <c r="AF9" s="3">
        <f>[5]Dezembro!$G$35</f>
        <v>71</v>
      </c>
      <c r="AG9" s="7">
        <f t="shared" si="2"/>
        <v>21</v>
      </c>
      <c r="AH9" s="25">
        <f t="shared" si="1"/>
        <v>39.258064516129032</v>
      </c>
    </row>
    <row r="10" spans="1:34" ht="17.100000000000001" customHeight="1" x14ac:dyDescent="0.2">
      <c r="A10" s="9" t="s">
        <v>3</v>
      </c>
      <c r="B10" s="3">
        <f>[6]Dezembro!$G$5</f>
        <v>34</v>
      </c>
      <c r="C10" s="3">
        <f>[6]Dezembro!$G$6</f>
        <v>31</v>
      </c>
      <c r="D10" s="3">
        <f>[6]Dezembro!$G$7</f>
        <v>29</v>
      </c>
      <c r="E10" s="3">
        <f>[6]Dezembro!$G$8</f>
        <v>22</v>
      </c>
      <c r="F10" s="3">
        <f>[6]Dezembro!$G$9</f>
        <v>30</v>
      </c>
      <c r="G10" s="3">
        <f>[6]Dezembro!$G$10</f>
        <v>43</v>
      </c>
      <c r="H10" s="3">
        <f>[6]Dezembro!$G$11</f>
        <v>55</v>
      </c>
      <c r="I10" s="3">
        <f>[6]Dezembro!$G$12</f>
        <v>46</v>
      </c>
      <c r="J10" s="3">
        <f>[6]Dezembro!$G$13</f>
        <v>51</v>
      </c>
      <c r="K10" s="3">
        <f>[6]Dezembro!$G$14</f>
        <v>63</v>
      </c>
      <c r="L10" s="3">
        <f>[6]Dezembro!$G$15</f>
        <v>43</v>
      </c>
      <c r="M10" s="3">
        <f>[6]Dezembro!$G$16</f>
        <v>28</v>
      </c>
      <c r="N10" s="3">
        <f>[6]Dezembro!$G$17</f>
        <v>26</v>
      </c>
      <c r="O10" s="3">
        <f>[6]Dezembro!$G$18</f>
        <v>39</v>
      </c>
      <c r="P10" s="3">
        <f>[6]Dezembro!$G$19</f>
        <v>33</v>
      </c>
      <c r="Q10" s="3">
        <f>[6]Dezembro!$G$20</f>
        <v>24</v>
      </c>
      <c r="R10" s="3">
        <f>[6]Dezembro!$G$21</f>
        <v>27</v>
      </c>
      <c r="S10" s="3">
        <f>[6]Dezembro!$G$22</f>
        <v>30</v>
      </c>
      <c r="T10" s="3">
        <f>[6]Dezembro!$G$23</f>
        <v>28</v>
      </c>
      <c r="U10" s="3">
        <f>[6]Dezembro!$G$24</f>
        <v>36</v>
      </c>
      <c r="V10" s="3">
        <f>[6]Dezembro!$G$25</f>
        <v>36</v>
      </c>
      <c r="W10" s="3">
        <f>[6]Dezembro!$G$26</f>
        <v>38</v>
      </c>
      <c r="X10" s="3">
        <f>[6]Dezembro!$G$27</f>
        <v>36</v>
      </c>
      <c r="Y10" s="3">
        <f>[6]Dezembro!$G$28</f>
        <v>31</v>
      </c>
      <c r="Z10" s="3">
        <f>[6]Dezembro!$G$29</f>
        <v>39</v>
      </c>
      <c r="AA10" s="3">
        <f>[6]Dezembro!$G$30</f>
        <v>43</v>
      </c>
      <c r="AB10" s="3">
        <f>[6]Dezembro!$G$31</f>
        <v>50</v>
      </c>
      <c r="AC10" s="3">
        <f>[6]Dezembro!$G$32</f>
        <v>29</v>
      </c>
      <c r="AD10" s="3">
        <f>[6]Dezembro!$G$33</f>
        <v>55</v>
      </c>
      <c r="AE10" s="3">
        <f>[6]Dezembro!$G$34</f>
        <v>43</v>
      </c>
      <c r="AF10" s="3">
        <f>[6]Dezembro!$G$35</f>
        <v>56</v>
      </c>
      <c r="AG10" s="7">
        <f t="shared" si="2"/>
        <v>22</v>
      </c>
      <c r="AH10" s="25">
        <f>AVERAGE(B10:AF10)</f>
        <v>37.87096774193548</v>
      </c>
    </row>
    <row r="11" spans="1:34" ht="17.100000000000001" customHeight="1" x14ac:dyDescent="0.2">
      <c r="A11" s="9" t="s">
        <v>4</v>
      </c>
      <c r="B11" s="3">
        <f>[7]Dezembro!$G$5</f>
        <v>43</v>
      </c>
      <c r="C11" s="3">
        <f>[7]Dezembro!$G$6</f>
        <v>34</v>
      </c>
      <c r="D11" s="3">
        <f>[7]Dezembro!$G$7</f>
        <v>26</v>
      </c>
      <c r="E11" s="3">
        <f>[7]Dezembro!$G$8</f>
        <v>32</v>
      </c>
      <c r="F11" s="3">
        <f>[7]Dezembro!$G$9</f>
        <v>37</v>
      </c>
      <c r="G11" s="3">
        <f>[7]Dezembro!$G$10</f>
        <v>45</v>
      </c>
      <c r="H11" s="3">
        <f>[7]Dezembro!$G$11</f>
        <v>37</v>
      </c>
      <c r="I11" s="3">
        <f>[7]Dezembro!$G$12</f>
        <v>53</v>
      </c>
      <c r="J11" s="3">
        <f>[7]Dezembro!$G$13</f>
        <v>53</v>
      </c>
      <c r="K11" s="3">
        <f>[7]Dezembro!$G$14</f>
        <v>67</v>
      </c>
      <c r="L11" s="3">
        <f>[7]Dezembro!$G$15</f>
        <v>39</v>
      </c>
      <c r="M11" s="3">
        <f>[7]Dezembro!$G$16</f>
        <v>43</v>
      </c>
      <c r="N11" s="3">
        <f>[7]Dezembro!$G$17</f>
        <v>45</v>
      </c>
      <c r="O11" s="3">
        <f>[7]Dezembro!$G$18</f>
        <v>58</v>
      </c>
      <c r="P11" s="3">
        <f>[7]Dezembro!$G$19</f>
        <v>38</v>
      </c>
      <c r="Q11" s="3">
        <f>[7]Dezembro!$G$20</f>
        <v>30</v>
      </c>
      <c r="R11" s="3">
        <f>[7]Dezembro!$G$21</f>
        <v>27</v>
      </c>
      <c r="S11" s="3">
        <f>[7]Dezembro!$G$22</f>
        <v>31</v>
      </c>
      <c r="T11" s="3">
        <f>[7]Dezembro!$G$23</f>
        <v>31</v>
      </c>
      <c r="U11" s="3">
        <f>[7]Dezembro!$G$24</f>
        <v>31</v>
      </c>
      <c r="V11" s="3">
        <f>[7]Dezembro!$G$25</f>
        <v>46</v>
      </c>
      <c r="W11" s="3">
        <f>[7]Dezembro!$G$26</f>
        <v>56</v>
      </c>
      <c r="X11" s="3">
        <f>[7]Dezembro!$G$27</f>
        <v>46</v>
      </c>
      <c r="Y11" s="3">
        <f>[7]Dezembro!$G$28</f>
        <v>53</v>
      </c>
      <c r="Z11" s="3">
        <f>[7]Dezembro!$G$29</f>
        <v>48</v>
      </c>
      <c r="AA11" s="3">
        <f>[7]Dezembro!$G$30</f>
        <v>41</v>
      </c>
      <c r="AB11" s="3">
        <f>[7]Dezembro!$G$31</f>
        <v>47</v>
      </c>
      <c r="AC11" s="3">
        <f>[7]Dezembro!$G$32</f>
        <v>52</v>
      </c>
      <c r="AD11" s="3">
        <f>[7]Dezembro!$G$33</f>
        <v>54</v>
      </c>
      <c r="AE11" s="3">
        <f>[7]Dezembro!$G$34</f>
        <v>56</v>
      </c>
      <c r="AF11" s="3">
        <f>[7]Dezembro!$G$35</f>
        <v>65</v>
      </c>
      <c r="AG11" s="7">
        <f t="shared" si="2"/>
        <v>26</v>
      </c>
      <c r="AH11" s="25">
        <f t="shared" si="1"/>
        <v>44</v>
      </c>
    </row>
    <row r="12" spans="1:34" ht="17.100000000000001" customHeight="1" x14ac:dyDescent="0.2">
      <c r="A12" s="9" t="s">
        <v>5</v>
      </c>
      <c r="B12" s="14">
        <f>[8]Dezembro!$G$5</f>
        <v>46</v>
      </c>
      <c r="C12" s="14">
        <f>[8]Dezembro!$G$6</f>
        <v>32</v>
      </c>
      <c r="D12" s="14">
        <f>[8]Dezembro!$G$7</f>
        <v>32</v>
      </c>
      <c r="E12" s="14">
        <f>[8]Dezembro!$G$8</f>
        <v>32</v>
      </c>
      <c r="F12" s="14">
        <f>[8]Dezembro!$G$9</f>
        <v>35</v>
      </c>
      <c r="G12" s="14">
        <f>[8]Dezembro!$G$10</f>
        <v>53</v>
      </c>
      <c r="H12" s="14">
        <f>[8]Dezembro!$G$11</f>
        <v>55</v>
      </c>
      <c r="I12" s="14">
        <f>[8]Dezembro!$G$12</f>
        <v>54</v>
      </c>
      <c r="J12" s="14">
        <f>[8]Dezembro!$G$13</f>
        <v>47</v>
      </c>
      <c r="K12" s="14">
        <f>[8]Dezembro!$G$14</f>
        <v>36</v>
      </c>
      <c r="L12" s="14">
        <f>[8]Dezembro!$G$15</f>
        <v>38</v>
      </c>
      <c r="M12" s="14">
        <f>[8]Dezembro!$G$16</f>
        <v>46</v>
      </c>
      <c r="N12" s="14">
        <f>[8]Dezembro!$G$17</f>
        <v>44</v>
      </c>
      <c r="O12" s="14">
        <f>[8]Dezembro!$G$18</f>
        <v>30</v>
      </c>
      <c r="P12" s="14">
        <f>[8]Dezembro!$G$19</f>
        <v>18</v>
      </c>
      <c r="Q12" s="14">
        <f>[8]Dezembro!$G$20</f>
        <v>15</v>
      </c>
      <c r="R12" s="14">
        <f>[8]Dezembro!$G$21</f>
        <v>19</v>
      </c>
      <c r="S12" s="14">
        <f>[8]Dezembro!$G$22</f>
        <v>24</v>
      </c>
      <c r="T12" s="14">
        <f>[8]Dezembro!$G$23</f>
        <v>19</v>
      </c>
      <c r="U12" s="14">
        <f>[8]Dezembro!$G$24</f>
        <v>29</v>
      </c>
      <c r="V12" s="14">
        <f>[8]Dezembro!$G$25</f>
        <v>35</v>
      </c>
      <c r="W12" s="14">
        <f>[8]Dezembro!$G$26</f>
        <v>36</v>
      </c>
      <c r="X12" s="14">
        <f>[8]Dezembro!$G$27</f>
        <v>29</v>
      </c>
      <c r="Y12" s="14">
        <f>[8]Dezembro!$G$28</f>
        <v>44</v>
      </c>
      <c r="Z12" s="14">
        <f>[8]Dezembro!$G$29</f>
        <v>54</v>
      </c>
      <c r="AA12" s="14">
        <f>[8]Dezembro!$G$30</f>
        <v>36</v>
      </c>
      <c r="AB12" s="14">
        <f>[8]Dezembro!$G$31</f>
        <v>34</v>
      </c>
      <c r="AC12" s="14">
        <f>[8]Dezembro!$G$32</f>
        <v>31</v>
      </c>
      <c r="AD12" s="14">
        <f>[8]Dezembro!$G$33</f>
        <v>56</v>
      </c>
      <c r="AE12" s="14">
        <f>[8]Dezembro!$G$34</f>
        <v>69</v>
      </c>
      <c r="AF12" s="14">
        <f>[8]Dezembro!$G$35</f>
        <v>76</v>
      </c>
      <c r="AG12" s="7">
        <f t="shared" si="2"/>
        <v>15</v>
      </c>
      <c r="AH12" s="25">
        <f t="shared" si="1"/>
        <v>38.838709677419352</v>
      </c>
    </row>
    <row r="13" spans="1:34" ht="17.100000000000001" customHeight="1" x14ac:dyDescent="0.2">
      <c r="A13" s="9" t="s">
        <v>6</v>
      </c>
      <c r="B13" s="14">
        <f>[9]Dezembro!$G$5</f>
        <v>55</v>
      </c>
      <c r="C13" s="14">
        <f>[9]Dezembro!$G$6</f>
        <v>51</v>
      </c>
      <c r="D13" s="14">
        <f>[9]Dezembro!$G$7</f>
        <v>31</v>
      </c>
      <c r="E13" s="14">
        <f>[9]Dezembro!$G$8</f>
        <v>44</v>
      </c>
      <c r="F13" s="14">
        <f>[9]Dezembro!$G$9</f>
        <v>46</v>
      </c>
      <c r="G13" s="14">
        <f>[9]Dezembro!$G$10</f>
        <v>57</v>
      </c>
      <c r="H13" s="14">
        <f>[9]Dezembro!$G$11</f>
        <v>51</v>
      </c>
      <c r="I13" s="14">
        <f>[9]Dezembro!$G$12</f>
        <v>68</v>
      </c>
      <c r="J13" s="14">
        <f>[9]Dezembro!$G$13</f>
        <v>61</v>
      </c>
      <c r="K13" s="14">
        <f>[9]Dezembro!$G$14</f>
        <v>62</v>
      </c>
      <c r="L13" s="14">
        <f>[9]Dezembro!$G$15</f>
        <v>55</v>
      </c>
      <c r="M13" s="14">
        <f>[9]Dezembro!$G$16</f>
        <v>53</v>
      </c>
      <c r="N13" s="14">
        <f>[9]Dezembro!$G$17</f>
        <v>62</v>
      </c>
      <c r="O13" s="14">
        <f>[9]Dezembro!$G$18</f>
        <v>54</v>
      </c>
      <c r="P13" s="14">
        <f>[9]Dezembro!$G$19</f>
        <v>30</v>
      </c>
      <c r="Q13" s="14">
        <f>[9]Dezembro!$G$20</f>
        <v>36</v>
      </c>
      <c r="R13" s="14">
        <f>[9]Dezembro!$G$21</f>
        <v>36</v>
      </c>
      <c r="S13" s="14">
        <f>[9]Dezembro!$G$22</f>
        <v>38</v>
      </c>
      <c r="T13" s="14">
        <f>[9]Dezembro!$G$23</f>
        <v>35</v>
      </c>
      <c r="U13" s="14">
        <f>[9]Dezembro!$G$24</f>
        <v>39</v>
      </c>
      <c r="V13" s="14">
        <f>[9]Dezembro!$G$25</f>
        <v>51</v>
      </c>
      <c r="W13" s="14">
        <f>[9]Dezembro!$G$26</f>
        <v>51</v>
      </c>
      <c r="X13" s="14">
        <f>[9]Dezembro!$G$27</f>
        <v>60</v>
      </c>
      <c r="Y13" s="14">
        <f>[9]Dezembro!$G$28</f>
        <v>50</v>
      </c>
      <c r="Z13" s="14">
        <f>[9]Dezembro!$G$29</f>
        <v>51</v>
      </c>
      <c r="AA13" s="14">
        <f>[9]Dezembro!$G$30</f>
        <v>49</v>
      </c>
      <c r="AB13" s="14">
        <f>[9]Dezembro!$G$31</f>
        <v>62</v>
      </c>
      <c r="AC13" s="14">
        <f>[9]Dezembro!$G$32</f>
        <v>61</v>
      </c>
      <c r="AD13" s="14">
        <f>[9]Dezembro!$G$33</f>
        <v>56</v>
      </c>
      <c r="AE13" s="14">
        <f>[9]Dezembro!$G$34</f>
        <v>75</v>
      </c>
      <c r="AF13" s="14">
        <f>[9]Dezembro!$G$35</f>
        <v>76</v>
      </c>
      <c r="AG13" s="7">
        <f t="shared" si="2"/>
        <v>30</v>
      </c>
      <c r="AH13" s="25">
        <f t="shared" si="1"/>
        <v>51.806451612903224</v>
      </c>
    </row>
    <row r="14" spans="1:34" ht="17.100000000000001" customHeight="1" x14ac:dyDescent="0.2">
      <c r="A14" s="9" t="s">
        <v>7</v>
      </c>
      <c r="B14" s="14">
        <f>[10]Dezembro!$G$5</f>
        <v>29</v>
      </c>
      <c r="C14" s="14">
        <f>[10]Dezembro!$G$6</f>
        <v>16</v>
      </c>
      <c r="D14" s="14">
        <f>[10]Dezembro!$G$7</f>
        <v>27</v>
      </c>
      <c r="E14" s="14">
        <f>[10]Dezembro!$G$8</f>
        <v>31</v>
      </c>
      <c r="F14" s="14">
        <f>[10]Dezembro!$G$9</f>
        <v>36</v>
      </c>
      <c r="G14" s="14">
        <f>[10]Dezembro!$G$10</f>
        <v>65</v>
      </c>
      <c r="H14" s="14">
        <f>[10]Dezembro!$G$11</f>
        <v>45</v>
      </c>
      <c r="I14" s="14">
        <f>[10]Dezembro!$G$12</f>
        <v>53</v>
      </c>
      <c r="J14" s="14">
        <f>[10]Dezembro!$G$13</f>
        <v>48</v>
      </c>
      <c r="K14" s="14">
        <f>[10]Dezembro!$G$14</f>
        <v>37</v>
      </c>
      <c r="L14" s="14">
        <f>[10]Dezembro!$G$15</f>
        <v>35</v>
      </c>
      <c r="M14" s="14">
        <f>[10]Dezembro!$G$16</f>
        <v>38</v>
      </c>
      <c r="N14" s="14">
        <f>[10]Dezembro!$G$17</f>
        <v>46</v>
      </c>
      <c r="O14" s="14">
        <f>[10]Dezembro!$G$18</f>
        <v>27</v>
      </c>
      <c r="P14" s="14">
        <f>[10]Dezembro!$G$19</f>
        <v>22</v>
      </c>
      <c r="Q14" s="14">
        <f>[10]Dezembro!$G$20</f>
        <v>32</v>
      </c>
      <c r="R14" s="14">
        <f>[10]Dezembro!$G$21</f>
        <v>26</v>
      </c>
      <c r="S14" s="14">
        <f>[10]Dezembro!$G$22</f>
        <v>24</v>
      </c>
      <c r="T14" s="14">
        <f>[10]Dezembro!$G$23</f>
        <v>22</v>
      </c>
      <c r="U14" s="14">
        <f>[10]Dezembro!$G$24</f>
        <v>22</v>
      </c>
      <c r="V14" s="14">
        <f>[10]Dezembro!$G$25</f>
        <v>26</v>
      </c>
      <c r="W14" s="14">
        <f>[10]Dezembro!$G$26</f>
        <v>35</v>
      </c>
      <c r="X14" s="14">
        <f>[10]Dezembro!$G$27</f>
        <v>30</v>
      </c>
      <c r="Y14" s="14">
        <f>[10]Dezembro!$G$28</f>
        <v>49</v>
      </c>
      <c r="Z14" s="14">
        <f>[10]Dezembro!$G$29</f>
        <v>50</v>
      </c>
      <c r="AA14" s="14">
        <f>[10]Dezembro!$G$30</f>
        <v>47</v>
      </c>
      <c r="AB14" s="14">
        <f>[10]Dezembro!$G$31</f>
        <v>36</v>
      </c>
      <c r="AC14" s="14">
        <f>[10]Dezembro!$G$32</f>
        <v>31</v>
      </c>
      <c r="AD14" s="14">
        <f>[10]Dezembro!$G$33</f>
        <v>46</v>
      </c>
      <c r="AE14" s="14">
        <f>[10]Dezembro!$G$34</f>
        <v>67</v>
      </c>
      <c r="AF14" s="14">
        <f>[10]Dezembro!$G$35</f>
        <v>74</v>
      </c>
      <c r="AG14" s="7">
        <f t="shared" si="2"/>
        <v>16</v>
      </c>
      <c r="AH14" s="25">
        <f t="shared" si="1"/>
        <v>37.806451612903224</v>
      </c>
    </row>
    <row r="15" spans="1:34" ht="17.100000000000001" customHeight="1" x14ac:dyDescent="0.2">
      <c r="A15" s="9" t="s">
        <v>8</v>
      </c>
      <c r="B15" s="14">
        <f>[11]Dezembro!$G$5</f>
        <v>33</v>
      </c>
      <c r="C15" s="14">
        <f>[11]Dezembro!$G$6</f>
        <v>21</v>
      </c>
      <c r="D15" s="14">
        <f>[11]Dezembro!$G$7</f>
        <v>30</v>
      </c>
      <c r="E15" s="14">
        <f>[11]Dezembro!$G$8</f>
        <v>30</v>
      </c>
      <c r="F15" s="14">
        <f>[11]Dezembro!$G$9</f>
        <v>47</v>
      </c>
      <c r="G15" s="14">
        <f>[11]Dezembro!$G$10</f>
        <v>53</v>
      </c>
      <c r="H15" s="14">
        <f>[11]Dezembro!$G$11</f>
        <v>39</v>
      </c>
      <c r="I15" s="14">
        <f>[11]Dezembro!$G$12</f>
        <v>49</v>
      </c>
      <c r="J15" s="14">
        <f>[11]Dezembro!$G$13</f>
        <v>47</v>
      </c>
      <c r="K15" s="14">
        <f>[11]Dezembro!$G$14</f>
        <v>37</v>
      </c>
      <c r="L15" s="14">
        <f>[11]Dezembro!$G$15</f>
        <v>39</v>
      </c>
      <c r="M15" s="14">
        <f>[11]Dezembro!$G$16</f>
        <v>30</v>
      </c>
      <c r="N15" s="14">
        <f>[11]Dezembro!$G$17</f>
        <v>48</v>
      </c>
      <c r="O15" s="14">
        <f>[11]Dezembro!$G$18</f>
        <v>29</v>
      </c>
      <c r="P15" s="14">
        <f>[11]Dezembro!$G$19</f>
        <v>31</v>
      </c>
      <c r="Q15" s="14">
        <f>[11]Dezembro!$G$20</f>
        <v>31</v>
      </c>
      <c r="R15" s="14">
        <f>[11]Dezembro!$G$21</f>
        <v>32</v>
      </c>
      <c r="S15" s="14">
        <f>[11]Dezembro!$G$22</f>
        <v>23</v>
      </c>
      <c r="T15" s="14">
        <f>[11]Dezembro!$G$23</f>
        <v>17</v>
      </c>
      <c r="U15" s="14">
        <f>[11]Dezembro!$G$24</f>
        <v>18</v>
      </c>
      <c r="V15" s="14">
        <f>[11]Dezembro!$G$25</f>
        <v>19</v>
      </c>
      <c r="W15" s="14">
        <f>[11]Dezembro!$G$26</f>
        <v>28</v>
      </c>
      <c r="X15" s="14">
        <f>[11]Dezembro!$G$27</f>
        <v>30</v>
      </c>
      <c r="Y15" s="14">
        <f>[11]Dezembro!$G$28</f>
        <v>38</v>
      </c>
      <c r="Z15" s="14">
        <f>[11]Dezembro!$G$29</f>
        <v>44</v>
      </c>
      <c r="AA15" s="14">
        <f>[11]Dezembro!$G$30</f>
        <v>49</v>
      </c>
      <c r="AB15" s="14">
        <f>[11]Dezembro!$G$31</f>
        <v>36</v>
      </c>
      <c r="AC15" s="14">
        <f>[11]Dezembro!$G$32</f>
        <v>24</v>
      </c>
      <c r="AD15" s="14">
        <f>[11]Dezembro!$G$33</f>
        <v>41</v>
      </c>
      <c r="AE15" s="14">
        <f>[11]Dezembro!$G$34</f>
        <v>58</v>
      </c>
      <c r="AF15" s="14">
        <f>[11]Dezembro!$G$35</f>
        <v>67</v>
      </c>
      <c r="AG15" s="7">
        <f>MIN(B15:AF15)</f>
        <v>17</v>
      </c>
      <c r="AH15" s="25">
        <f>AVERAGE(B15:AF15)</f>
        <v>36.064516129032256</v>
      </c>
    </row>
    <row r="16" spans="1:34" ht="17.100000000000001" customHeight="1" x14ac:dyDescent="0.2">
      <c r="A16" s="9" t="s">
        <v>9</v>
      </c>
      <c r="B16" s="14">
        <f>[12]Dezembro!$G$5</f>
        <v>32</v>
      </c>
      <c r="C16" s="14">
        <f>[12]Dezembro!$G$6</f>
        <v>14</v>
      </c>
      <c r="D16" s="14">
        <f>[12]Dezembro!$G$7</f>
        <v>28</v>
      </c>
      <c r="E16" s="14">
        <f>[12]Dezembro!$G$8</f>
        <v>29</v>
      </c>
      <c r="F16" s="14">
        <f>[12]Dezembro!$G$9</f>
        <v>34</v>
      </c>
      <c r="G16" s="14">
        <f>[12]Dezembro!$G$10</f>
        <v>57</v>
      </c>
      <c r="H16" s="14">
        <f>[12]Dezembro!$G$11</f>
        <v>45</v>
      </c>
      <c r="I16" s="14">
        <f>[12]Dezembro!$G$12</f>
        <v>60</v>
      </c>
      <c r="J16" s="14">
        <f>[12]Dezembro!$G$13</f>
        <v>44</v>
      </c>
      <c r="K16" s="14">
        <f>[12]Dezembro!$G$14</f>
        <v>39</v>
      </c>
      <c r="L16" s="14">
        <f>[12]Dezembro!$G$15</f>
        <v>33</v>
      </c>
      <c r="M16" s="14">
        <f>[12]Dezembro!$G$16</f>
        <v>31</v>
      </c>
      <c r="N16" s="14">
        <f>[12]Dezembro!$G$17</f>
        <v>29</v>
      </c>
      <c r="O16" s="14">
        <f>[12]Dezembro!$G$18</f>
        <v>29</v>
      </c>
      <c r="P16" s="14">
        <f>[12]Dezembro!$G$19</f>
        <v>21</v>
      </c>
      <c r="Q16" s="14">
        <f>[12]Dezembro!$G$20</f>
        <v>27</v>
      </c>
      <c r="R16" s="14">
        <f>[12]Dezembro!$G$21</f>
        <v>23</v>
      </c>
      <c r="S16" s="14">
        <f>[12]Dezembro!$G$22</f>
        <v>21</v>
      </c>
      <c r="T16" s="14">
        <f>[12]Dezembro!$G$23</f>
        <v>21</v>
      </c>
      <c r="U16" s="14">
        <f>[12]Dezembro!$G$24</f>
        <v>18</v>
      </c>
      <c r="V16" s="14">
        <f>[12]Dezembro!$G$25</f>
        <v>25</v>
      </c>
      <c r="W16" s="14">
        <f>[12]Dezembro!$G$26</f>
        <v>25</v>
      </c>
      <c r="X16" s="14">
        <f>[12]Dezembro!$G$27</f>
        <v>25</v>
      </c>
      <c r="Y16" s="14">
        <f>[12]Dezembro!$G$28</f>
        <v>38</v>
      </c>
      <c r="Z16" s="14">
        <f>[12]Dezembro!$G$29</f>
        <v>44</v>
      </c>
      <c r="AA16" s="14">
        <f>[12]Dezembro!$G$30</f>
        <v>50</v>
      </c>
      <c r="AB16" s="14">
        <f>[12]Dezembro!$G$31</f>
        <v>39</v>
      </c>
      <c r="AC16" s="14">
        <f>[12]Dezembro!$G$32</f>
        <v>32</v>
      </c>
      <c r="AD16" s="14">
        <f>[12]Dezembro!$G$33</f>
        <v>45</v>
      </c>
      <c r="AE16" s="14">
        <f>[12]Dezembro!$G$34</f>
        <v>62</v>
      </c>
      <c r="AF16" s="14">
        <f>[12]Dezembro!$G$35</f>
        <v>65</v>
      </c>
      <c r="AG16" s="7">
        <f t="shared" ref="AG16:AG28" si="5">MIN(B16:AF16)</f>
        <v>14</v>
      </c>
      <c r="AH16" s="25">
        <f t="shared" ref="AH16:AH27" si="6">AVERAGE(B16:AF16)</f>
        <v>35</v>
      </c>
    </row>
    <row r="17" spans="1:34" ht="17.100000000000001" customHeight="1" x14ac:dyDescent="0.2">
      <c r="A17" s="9" t="s">
        <v>51</v>
      </c>
      <c r="B17" s="14">
        <f>[13]Dezembro!$G$5</f>
        <v>36</v>
      </c>
      <c r="C17" s="14">
        <f>[13]Dezembro!$G$6</f>
        <v>13</v>
      </c>
      <c r="D17" s="14">
        <f>[13]Dezembro!$G$7</f>
        <v>24</v>
      </c>
      <c r="E17" s="14">
        <f>[13]Dezembro!$G$8</f>
        <v>29</v>
      </c>
      <c r="F17" s="14">
        <f>[13]Dezembro!$G$9</f>
        <v>34</v>
      </c>
      <c r="G17" s="14">
        <f>[13]Dezembro!$G$10</f>
        <v>60</v>
      </c>
      <c r="H17" s="14">
        <f>[13]Dezembro!$G$11</f>
        <v>36</v>
      </c>
      <c r="I17" s="14">
        <f>[13]Dezembro!$G$12</f>
        <v>46</v>
      </c>
      <c r="J17" s="14">
        <f>[13]Dezembro!$G$13</f>
        <v>40</v>
      </c>
      <c r="K17" s="14">
        <f>[13]Dezembro!$G$14</f>
        <v>25</v>
      </c>
      <c r="L17" s="14">
        <f>[13]Dezembro!$G$15</f>
        <v>31</v>
      </c>
      <c r="M17" s="14">
        <f>[13]Dezembro!$G$16</f>
        <v>44</v>
      </c>
      <c r="N17" s="14">
        <f>[13]Dezembro!$G$17</f>
        <v>34</v>
      </c>
      <c r="O17" s="14">
        <f>[13]Dezembro!$G$18</f>
        <v>20</v>
      </c>
      <c r="P17" s="14">
        <f>[13]Dezembro!$G$19</f>
        <v>19</v>
      </c>
      <c r="Q17" s="14">
        <f>[13]Dezembro!$G$20</f>
        <v>20</v>
      </c>
      <c r="R17" s="14">
        <f>[13]Dezembro!$G$21</f>
        <v>19</v>
      </c>
      <c r="S17" s="14">
        <f>[13]Dezembro!$G$22</f>
        <v>23</v>
      </c>
      <c r="T17" s="14">
        <f>[13]Dezembro!$G$23</f>
        <v>20</v>
      </c>
      <c r="U17" s="14">
        <f>[13]Dezembro!$G$24</f>
        <v>28</v>
      </c>
      <c r="V17" s="14">
        <f>[13]Dezembro!$G$25</f>
        <v>32</v>
      </c>
      <c r="W17" s="14">
        <f>[13]Dezembro!$G$26</f>
        <v>36</v>
      </c>
      <c r="X17" s="14">
        <f>[13]Dezembro!$G$27</f>
        <v>32</v>
      </c>
      <c r="Y17" s="14">
        <f>[13]Dezembro!$G$28</f>
        <v>38</v>
      </c>
      <c r="Z17" s="14">
        <f>[13]Dezembro!$G$29</f>
        <v>45</v>
      </c>
      <c r="AA17" s="14">
        <f>[13]Dezembro!$G$30</f>
        <v>34</v>
      </c>
      <c r="AB17" s="14">
        <f>[13]Dezembro!$G$31</f>
        <v>28</v>
      </c>
      <c r="AC17" s="14">
        <f>[13]Dezembro!$G$32</f>
        <v>34</v>
      </c>
      <c r="AD17" s="14">
        <f>[13]Dezembro!$G$33</f>
        <v>47</v>
      </c>
      <c r="AE17" s="14">
        <f>[13]Dezembro!$G$34</f>
        <v>60</v>
      </c>
      <c r="AF17" s="14">
        <f>[13]Dezembro!$G$35</f>
        <v>69</v>
      </c>
      <c r="AG17" s="7">
        <f t="shared" ref="AG17" si="7">MIN(B17:AF17)</f>
        <v>13</v>
      </c>
      <c r="AH17" s="25">
        <f t="shared" ref="AH17" si="8">AVERAGE(B17:AF17)</f>
        <v>34.064516129032256</v>
      </c>
    </row>
    <row r="18" spans="1:34" ht="17.100000000000001" customHeight="1" x14ac:dyDescent="0.2">
      <c r="A18" s="9" t="s">
        <v>10</v>
      </c>
      <c r="B18" s="14">
        <f>[14]Dezembro!$G$5</f>
        <v>25</v>
      </c>
      <c r="C18" s="14">
        <f>[14]Dezembro!$G$6</f>
        <v>17</v>
      </c>
      <c r="D18" s="14">
        <f>[14]Dezembro!$G$7</f>
        <v>27</v>
      </c>
      <c r="E18" s="14">
        <f>[14]Dezembro!$G$8</f>
        <v>31</v>
      </c>
      <c r="F18" s="14">
        <f>[14]Dezembro!$G$9</f>
        <v>41</v>
      </c>
      <c r="G18" s="14">
        <f>[14]Dezembro!$G$10</f>
        <v>57</v>
      </c>
      <c r="H18" s="14">
        <f>[14]Dezembro!$G$11</f>
        <v>39</v>
      </c>
      <c r="I18" s="14">
        <f>[14]Dezembro!$G$12</f>
        <v>45</v>
      </c>
      <c r="J18" s="14">
        <f>[14]Dezembro!$G$13</f>
        <v>46</v>
      </c>
      <c r="K18" s="14">
        <f>[14]Dezembro!$G$14</f>
        <v>29</v>
      </c>
      <c r="L18" s="14">
        <f>[14]Dezembro!$G$15</f>
        <v>29</v>
      </c>
      <c r="M18" s="14">
        <f>[14]Dezembro!$G$16</f>
        <v>31</v>
      </c>
      <c r="N18" s="14">
        <f>[14]Dezembro!$G$17</f>
        <v>34</v>
      </c>
      <c r="O18" s="14">
        <f>[14]Dezembro!$G$18</f>
        <v>24</v>
      </c>
      <c r="P18" s="14">
        <f>[14]Dezembro!$G$19</f>
        <v>23</v>
      </c>
      <c r="Q18" s="14">
        <f>[14]Dezembro!$G$20</f>
        <v>30</v>
      </c>
      <c r="R18" s="14">
        <f>[14]Dezembro!$G$21</f>
        <v>31</v>
      </c>
      <c r="S18" s="14">
        <f>[14]Dezembro!$G$22</f>
        <v>20</v>
      </c>
      <c r="T18" s="14">
        <f>[14]Dezembro!$G$23</f>
        <v>21</v>
      </c>
      <c r="U18" s="14">
        <f>[14]Dezembro!$G$24</f>
        <v>18</v>
      </c>
      <c r="V18" s="14">
        <f>[14]Dezembro!$G$25</f>
        <v>20</v>
      </c>
      <c r="W18" s="14">
        <f>[14]Dezembro!$G$26</f>
        <v>27</v>
      </c>
      <c r="X18" s="14">
        <f>[14]Dezembro!$G$27</f>
        <v>29</v>
      </c>
      <c r="Y18" s="14">
        <f>[14]Dezembro!$G$28</f>
        <v>41</v>
      </c>
      <c r="Z18" s="14">
        <f>[14]Dezembro!$G$29</f>
        <v>45</v>
      </c>
      <c r="AA18" s="14">
        <f>[14]Dezembro!$G$30</f>
        <v>47</v>
      </c>
      <c r="AB18" s="14">
        <f>[14]Dezembro!$G$31</f>
        <v>33</v>
      </c>
      <c r="AC18" s="14">
        <f>[14]Dezembro!$G$32</f>
        <v>23</v>
      </c>
      <c r="AD18" s="14">
        <f>[14]Dezembro!$G$33</f>
        <v>39</v>
      </c>
      <c r="AE18" s="14">
        <f>[14]Dezembro!$G$34</f>
        <v>58</v>
      </c>
      <c r="AF18" s="14">
        <f>[14]Dezembro!$G$35</f>
        <v>80</v>
      </c>
      <c r="AG18" s="7">
        <f t="shared" si="5"/>
        <v>17</v>
      </c>
      <c r="AH18" s="25">
        <f t="shared" si="6"/>
        <v>34.193548387096776</v>
      </c>
    </row>
    <row r="19" spans="1:34" ht="17.100000000000001" customHeight="1" x14ac:dyDescent="0.2">
      <c r="A19" s="9" t="s">
        <v>11</v>
      </c>
      <c r="B19" s="14">
        <f>[15]Dezembro!$G$5</f>
        <v>33</v>
      </c>
      <c r="C19" s="14">
        <f>[15]Dezembro!$G$6</f>
        <v>15</v>
      </c>
      <c r="D19" s="14">
        <f>[15]Dezembro!$G$7</f>
        <v>24</v>
      </c>
      <c r="E19" s="14">
        <f>[15]Dezembro!$G$8</f>
        <v>28</v>
      </c>
      <c r="F19" s="14">
        <f>[15]Dezembro!$G$9</f>
        <v>28</v>
      </c>
      <c r="G19" s="14">
        <f>[15]Dezembro!$G$10</f>
        <v>70</v>
      </c>
      <c r="H19" s="14">
        <f>[15]Dezembro!$G$11</f>
        <v>39</v>
      </c>
      <c r="I19" s="14">
        <f>[15]Dezembro!$G$12</f>
        <v>45</v>
      </c>
      <c r="J19" s="14">
        <f>[15]Dezembro!$G$13</f>
        <v>50</v>
      </c>
      <c r="K19" s="14">
        <f>[15]Dezembro!$G$14</f>
        <v>38</v>
      </c>
      <c r="L19" s="14">
        <f>[15]Dezembro!$G$15</f>
        <v>31</v>
      </c>
      <c r="M19" s="14">
        <f>[15]Dezembro!$G$16</f>
        <v>39</v>
      </c>
      <c r="N19" s="14">
        <f>[15]Dezembro!$G$17</f>
        <v>44</v>
      </c>
      <c r="O19" s="14">
        <f>[15]Dezembro!$G$18</f>
        <v>31</v>
      </c>
      <c r="P19" s="14">
        <f>[15]Dezembro!$G$19</f>
        <v>25</v>
      </c>
      <c r="Q19" s="14">
        <f>[15]Dezembro!$G$20</f>
        <v>27</v>
      </c>
      <c r="R19" s="14">
        <f>[15]Dezembro!$G$21</f>
        <v>27</v>
      </c>
      <c r="S19" s="14">
        <f>[15]Dezembro!$G$22</f>
        <v>25</v>
      </c>
      <c r="T19" s="14">
        <f>[15]Dezembro!$G$23</f>
        <v>24</v>
      </c>
      <c r="U19" s="14">
        <f>[15]Dezembro!$G$24</f>
        <v>26</v>
      </c>
      <c r="V19" s="14">
        <f>[15]Dezembro!$G$25</f>
        <v>28</v>
      </c>
      <c r="W19" s="14">
        <f>[15]Dezembro!$G$26</f>
        <v>39</v>
      </c>
      <c r="X19" s="14">
        <f>[15]Dezembro!$G$27</f>
        <v>33</v>
      </c>
      <c r="Y19" s="14">
        <f>[15]Dezembro!$G$28</f>
        <v>38</v>
      </c>
      <c r="Z19" s="14">
        <f>[15]Dezembro!$G$29</f>
        <v>38</v>
      </c>
      <c r="AA19" s="14">
        <f>[15]Dezembro!$G$30</f>
        <v>49</v>
      </c>
      <c r="AB19" s="14">
        <f>[15]Dezembro!$G$31</f>
        <v>44</v>
      </c>
      <c r="AC19" s="14">
        <f>[15]Dezembro!$G$32</f>
        <v>45</v>
      </c>
      <c r="AD19" s="14">
        <f>[15]Dezembro!$G$33</f>
        <v>51</v>
      </c>
      <c r="AE19" s="14">
        <f>[15]Dezembro!$G$34</f>
        <v>59</v>
      </c>
      <c r="AF19" s="14">
        <f>[15]Dezembro!$G$35</f>
        <v>77</v>
      </c>
      <c r="AG19" s="7">
        <f t="shared" si="5"/>
        <v>15</v>
      </c>
      <c r="AH19" s="25">
        <f t="shared" si="6"/>
        <v>37.741935483870968</v>
      </c>
    </row>
    <row r="20" spans="1:34" ht="17.100000000000001" customHeight="1" x14ac:dyDescent="0.2">
      <c r="A20" s="9" t="s">
        <v>12</v>
      </c>
      <c r="B20" s="14">
        <f>[16]Dezembro!$G$5</f>
        <v>33</v>
      </c>
      <c r="C20" s="14">
        <f>[16]Dezembro!$G$6</f>
        <v>25</v>
      </c>
      <c r="D20" s="14">
        <f>[16]Dezembro!$G$7</f>
        <v>19</v>
      </c>
      <c r="E20" s="14">
        <f>[16]Dezembro!$G$8</f>
        <v>30</v>
      </c>
      <c r="F20" s="14">
        <f>[16]Dezembro!$G$9</f>
        <v>39</v>
      </c>
      <c r="G20" s="14">
        <f>[16]Dezembro!$G$10</f>
        <v>60</v>
      </c>
      <c r="H20" s="14">
        <f>[16]Dezembro!$G$11</f>
        <v>39</v>
      </c>
      <c r="I20" s="14">
        <f>[16]Dezembro!$G$12</f>
        <v>54</v>
      </c>
      <c r="J20" s="14">
        <f>[16]Dezembro!$G$13</f>
        <v>57</v>
      </c>
      <c r="K20" s="14">
        <f>[16]Dezembro!$G$14</f>
        <v>50</v>
      </c>
      <c r="L20" s="14">
        <f>[16]Dezembro!$G$15</f>
        <v>42</v>
      </c>
      <c r="M20" s="14">
        <f>[16]Dezembro!$G$16</f>
        <v>51</v>
      </c>
      <c r="N20" s="14">
        <f>[16]Dezembro!$G$17</f>
        <v>44</v>
      </c>
      <c r="O20" s="14">
        <f>[16]Dezembro!$G$18</f>
        <v>31</v>
      </c>
      <c r="P20" s="14">
        <f>[16]Dezembro!$G$19</f>
        <v>22</v>
      </c>
      <c r="Q20" s="14">
        <f>[16]Dezembro!$G$20</f>
        <v>22</v>
      </c>
      <c r="R20" s="14">
        <f>[16]Dezembro!$G$21</f>
        <v>24</v>
      </c>
      <c r="S20" s="14">
        <f>[16]Dezembro!$G$22</f>
        <v>27</v>
      </c>
      <c r="T20" s="14">
        <f>[16]Dezembro!$G$23</f>
        <v>27</v>
      </c>
      <c r="U20" s="14">
        <f>[16]Dezembro!$G$24</f>
        <v>33</v>
      </c>
      <c r="V20" s="14">
        <f>[16]Dezembro!$G$25</f>
        <v>38</v>
      </c>
      <c r="W20" s="14">
        <f>[16]Dezembro!$G$26</f>
        <v>40</v>
      </c>
      <c r="X20" s="14">
        <f>[16]Dezembro!$G$27</f>
        <v>36</v>
      </c>
      <c r="Y20" s="14">
        <f>[16]Dezembro!$G$28</f>
        <v>41</v>
      </c>
      <c r="Z20" s="14">
        <f>[16]Dezembro!$G$29</f>
        <v>40</v>
      </c>
      <c r="AA20" s="14">
        <f>[16]Dezembro!$G$30</f>
        <v>38</v>
      </c>
      <c r="AB20" s="14">
        <f>[16]Dezembro!$G$31</f>
        <v>39</v>
      </c>
      <c r="AC20" s="14">
        <f>[16]Dezembro!$G$32</f>
        <v>48</v>
      </c>
      <c r="AD20" s="14">
        <f>[16]Dezembro!$G$33</f>
        <v>39</v>
      </c>
      <c r="AE20" s="14">
        <f>[16]Dezembro!$G$34</f>
        <v>51</v>
      </c>
      <c r="AF20" s="14">
        <f>[16]Dezembro!$G$35</f>
        <v>78</v>
      </c>
      <c r="AG20" s="7">
        <f t="shared" si="5"/>
        <v>19</v>
      </c>
      <c r="AH20" s="25">
        <f t="shared" si="6"/>
        <v>39.258064516129032</v>
      </c>
    </row>
    <row r="21" spans="1:34" ht="17.100000000000001" customHeight="1" x14ac:dyDescent="0.2">
      <c r="A21" s="9" t="s">
        <v>13</v>
      </c>
      <c r="B21" s="14">
        <f>[17]Dezembro!$G$5</f>
        <v>55</v>
      </c>
      <c r="C21" s="14">
        <f>[17]Dezembro!$G$6</f>
        <v>39</v>
      </c>
      <c r="D21" s="14">
        <f>[17]Dezembro!$G$7</f>
        <v>33</v>
      </c>
      <c r="E21" s="14">
        <f>[17]Dezembro!$G$8</f>
        <v>35</v>
      </c>
      <c r="F21" s="14">
        <f>[17]Dezembro!$G$9</f>
        <v>37</v>
      </c>
      <c r="G21" s="14">
        <f>[17]Dezembro!$G$10</f>
        <v>42</v>
      </c>
      <c r="H21" s="14">
        <f>[17]Dezembro!$G$11</f>
        <v>49</v>
      </c>
      <c r="I21" s="14">
        <f>[17]Dezembro!$G$12</f>
        <v>55</v>
      </c>
      <c r="J21" s="14">
        <f>[17]Dezembro!$G$13</f>
        <v>54</v>
      </c>
      <c r="K21" s="14">
        <f>[17]Dezembro!$G$14</f>
        <v>48</v>
      </c>
      <c r="L21" s="14">
        <f>[17]Dezembro!$G$15</f>
        <v>32</v>
      </c>
      <c r="M21" s="14">
        <f>[17]Dezembro!$G$16</f>
        <v>46</v>
      </c>
      <c r="N21" s="14">
        <f>[17]Dezembro!$G$17</f>
        <v>43</v>
      </c>
      <c r="O21" s="14">
        <f>[17]Dezembro!$G$18</f>
        <v>39</v>
      </c>
      <c r="P21" s="14">
        <f>[17]Dezembro!$G$19</f>
        <v>17</v>
      </c>
      <c r="Q21" s="14">
        <f>[17]Dezembro!$G$20</f>
        <v>20</v>
      </c>
      <c r="R21" s="14">
        <f>[17]Dezembro!$G$21</f>
        <v>19</v>
      </c>
      <c r="S21" s="14">
        <f>[17]Dezembro!$G$22</f>
        <v>23</v>
      </c>
      <c r="T21" s="14">
        <f>[17]Dezembro!$G$23</f>
        <v>27</v>
      </c>
      <c r="U21" s="14">
        <f>[17]Dezembro!$G$24</f>
        <v>31</v>
      </c>
      <c r="V21" s="14">
        <f>[17]Dezembro!$G$25</f>
        <v>39</v>
      </c>
      <c r="W21" s="14">
        <f>[17]Dezembro!$G$26</f>
        <v>35</v>
      </c>
      <c r="X21" s="14">
        <f>[17]Dezembro!$G$27</f>
        <v>41</v>
      </c>
      <c r="Y21" s="14">
        <f>[17]Dezembro!$G$28</f>
        <v>44</v>
      </c>
      <c r="Z21" s="14">
        <f>[17]Dezembro!$G$29</f>
        <v>47</v>
      </c>
      <c r="AA21" s="14">
        <f>[17]Dezembro!$G$30</f>
        <v>37</v>
      </c>
      <c r="AB21" s="14">
        <f>[17]Dezembro!$G$31</f>
        <v>36</v>
      </c>
      <c r="AC21" s="14">
        <f>[17]Dezembro!$G$32</f>
        <v>33</v>
      </c>
      <c r="AD21" s="14">
        <f>[17]Dezembro!$G$33</f>
        <v>41</v>
      </c>
      <c r="AE21" s="14">
        <f>[17]Dezembro!$G$34</f>
        <v>73</v>
      </c>
      <c r="AF21" s="14">
        <f>[17]Dezembro!$G$35</f>
        <v>83</v>
      </c>
      <c r="AG21" s="7">
        <f t="shared" si="5"/>
        <v>17</v>
      </c>
      <c r="AH21" s="25">
        <f t="shared" si="6"/>
        <v>40.41935483870968</v>
      </c>
    </row>
    <row r="22" spans="1:34" ht="17.100000000000001" customHeight="1" x14ac:dyDescent="0.2">
      <c r="A22" s="9" t="s">
        <v>14</v>
      </c>
      <c r="B22" s="14">
        <f>[18]Dezembro!$G$5</f>
        <v>42</v>
      </c>
      <c r="C22" s="14">
        <f>[18]Dezembro!$G$6</f>
        <v>48</v>
      </c>
      <c r="D22" s="14">
        <f>[18]Dezembro!$G$7</f>
        <v>36</v>
      </c>
      <c r="E22" s="14">
        <f>[18]Dezembro!$G$8</f>
        <v>44</v>
      </c>
      <c r="F22" s="14">
        <f>[18]Dezembro!$G$9</f>
        <v>31</v>
      </c>
      <c r="G22" s="14">
        <f>[18]Dezembro!$G$10</f>
        <v>38</v>
      </c>
      <c r="H22" s="14">
        <f>[18]Dezembro!$G$11</f>
        <v>65</v>
      </c>
      <c r="I22" s="14">
        <f>[18]Dezembro!$G$12</f>
        <v>65</v>
      </c>
      <c r="J22" s="14">
        <f>[18]Dezembro!$G$13</f>
        <v>74</v>
      </c>
      <c r="K22" s="14">
        <f>[18]Dezembro!$G$14</f>
        <v>79</v>
      </c>
      <c r="L22" s="14">
        <f>[18]Dezembro!$G$15</f>
        <v>91</v>
      </c>
      <c r="M22" s="14">
        <f>[18]Dezembro!$G$16</f>
        <v>37</v>
      </c>
      <c r="N22" s="14">
        <f>[18]Dezembro!$G$17</f>
        <v>45</v>
      </c>
      <c r="O22" s="14">
        <f>[18]Dezembro!$G$18</f>
        <v>44</v>
      </c>
      <c r="P22" s="14">
        <f>[18]Dezembro!$G$19</f>
        <v>48</v>
      </c>
      <c r="Q22" s="14">
        <f>[18]Dezembro!$G$20</f>
        <v>38</v>
      </c>
      <c r="R22" s="14">
        <f>[18]Dezembro!$G$21</f>
        <v>44</v>
      </c>
      <c r="S22" s="14">
        <f>[18]Dezembro!$G$22</f>
        <v>46</v>
      </c>
      <c r="T22" s="14">
        <f>[18]Dezembro!$G$23</f>
        <v>39</v>
      </c>
      <c r="U22" s="14">
        <f>[18]Dezembro!$G$24</f>
        <v>43</v>
      </c>
      <c r="V22" s="14">
        <f>[18]Dezembro!$G$25</f>
        <v>47</v>
      </c>
      <c r="W22" s="14">
        <f>[18]Dezembro!$G$26</f>
        <v>49</v>
      </c>
      <c r="X22" s="14">
        <f>[18]Dezembro!$G$27</f>
        <v>47</v>
      </c>
      <c r="Y22" s="14">
        <f>[18]Dezembro!$G$28</f>
        <v>31</v>
      </c>
      <c r="Z22" s="14">
        <f>[18]Dezembro!$G$29</f>
        <v>47</v>
      </c>
      <c r="AA22" s="14">
        <f>[18]Dezembro!$G$30</f>
        <v>51</v>
      </c>
      <c r="AB22" s="14">
        <f>[18]Dezembro!$G$31</f>
        <v>46</v>
      </c>
      <c r="AC22" s="14">
        <f>[18]Dezembro!$G$32</f>
        <v>44</v>
      </c>
      <c r="AD22" s="14">
        <f>[18]Dezembro!$G$33</f>
        <v>59</v>
      </c>
      <c r="AE22" s="14">
        <f>[18]Dezembro!$G$34</f>
        <v>58</v>
      </c>
      <c r="AF22" s="14">
        <f>[18]Dezembro!$G$35</f>
        <v>80</v>
      </c>
      <c r="AG22" s="7">
        <f t="shared" si="5"/>
        <v>31</v>
      </c>
      <c r="AH22" s="25">
        <f t="shared" si="6"/>
        <v>50.193548387096776</v>
      </c>
    </row>
    <row r="23" spans="1:34" ht="17.100000000000001" customHeight="1" x14ac:dyDescent="0.2">
      <c r="A23" s="9" t="s">
        <v>15</v>
      </c>
      <c r="B23" s="14">
        <f>[19]Dezembro!$G$5</f>
        <v>28</v>
      </c>
      <c r="C23" s="14">
        <f>[19]Dezembro!$G$6</f>
        <v>14</v>
      </c>
      <c r="D23" s="14">
        <f>[19]Dezembro!$G$7</f>
        <v>26</v>
      </c>
      <c r="E23" s="14">
        <f>[19]Dezembro!$G$8</f>
        <v>32</v>
      </c>
      <c r="F23" s="14">
        <f>[19]Dezembro!$G$9</f>
        <v>52</v>
      </c>
      <c r="G23" s="14">
        <f>[19]Dezembro!$G$10</f>
        <v>57</v>
      </c>
      <c r="H23" s="14">
        <f>[19]Dezembro!$G$11</f>
        <v>43</v>
      </c>
      <c r="I23" s="14">
        <f>[19]Dezembro!$G$12</f>
        <v>59</v>
      </c>
      <c r="J23" s="14">
        <f>[19]Dezembro!$G$13</f>
        <v>46</v>
      </c>
      <c r="K23" s="14">
        <f>[19]Dezembro!$G$14</f>
        <v>34</v>
      </c>
      <c r="L23" s="14">
        <f>[19]Dezembro!$G$15</f>
        <v>33</v>
      </c>
      <c r="M23" s="14">
        <f>[19]Dezembro!$G$16</f>
        <v>44</v>
      </c>
      <c r="N23" s="14">
        <f>[19]Dezembro!$G$17</f>
        <v>42</v>
      </c>
      <c r="O23" s="14">
        <f>[19]Dezembro!$G$18</f>
        <v>24</v>
      </c>
      <c r="P23" s="14">
        <f>[19]Dezembro!$G$19</f>
        <v>25</v>
      </c>
      <c r="Q23" s="14">
        <f>[19]Dezembro!$G$20</f>
        <v>30</v>
      </c>
      <c r="R23" s="14">
        <f>[19]Dezembro!$G$21</f>
        <v>27</v>
      </c>
      <c r="S23" s="14">
        <f>[19]Dezembro!$G$22</f>
        <v>26</v>
      </c>
      <c r="T23" s="14">
        <f>[19]Dezembro!$G$23</f>
        <v>21</v>
      </c>
      <c r="U23" s="14">
        <f>[19]Dezembro!$G$24</f>
        <v>21</v>
      </c>
      <c r="V23" s="14">
        <f>[19]Dezembro!$G$25</f>
        <v>30</v>
      </c>
      <c r="W23" s="14">
        <f>[19]Dezembro!$G$26</f>
        <v>31</v>
      </c>
      <c r="X23" s="14">
        <f>[19]Dezembro!$G$27</f>
        <v>32</v>
      </c>
      <c r="Y23" s="14">
        <f>[19]Dezembro!$G$28</f>
        <v>41</v>
      </c>
      <c r="Z23" s="14">
        <f>[19]Dezembro!$G$29</f>
        <v>59</v>
      </c>
      <c r="AA23" s="14">
        <f>[19]Dezembro!$G$30</f>
        <v>43</v>
      </c>
      <c r="AB23" s="14">
        <f>[19]Dezembro!$G$31</f>
        <v>36</v>
      </c>
      <c r="AC23" s="14">
        <f>[19]Dezembro!$G$32</f>
        <v>31</v>
      </c>
      <c r="AD23" s="14">
        <f>[19]Dezembro!$G$33</f>
        <v>40</v>
      </c>
      <c r="AE23" s="14">
        <f>[19]Dezembro!$G$34</f>
        <v>57</v>
      </c>
      <c r="AF23" s="14">
        <f>[19]Dezembro!$G$35</f>
        <v>71</v>
      </c>
      <c r="AG23" s="7">
        <f t="shared" si="5"/>
        <v>14</v>
      </c>
      <c r="AH23" s="25">
        <f t="shared" si="6"/>
        <v>37.258064516129032</v>
      </c>
    </row>
    <row r="24" spans="1:34" ht="17.100000000000001" customHeight="1" x14ac:dyDescent="0.2">
      <c r="A24" s="9" t="s">
        <v>16</v>
      </c>
      <c r="B24" s="14">
        <f>[20]Dezembro!$G$5</f>
        <v>33</v>
      </c>
      <c r="C24" s="14">
        <f>[20]Dezembro!$G$6</f>
        <v>11</v>
      </c>
      <c r="D24" s="14">
        <f>[20]Dezembro!$G$7</f>
        <v>20</v>
      </c>
      <c r="E24" s="14">
        <f>[20]Dezembro!$G$8</f>
        <v>26</v>
      </c>
      <c r="F24" s="14">
        <f>[20]Dezembro!$G$9</f>
        <v>57</v>
      </c>
      <c r="G24" s="14">
        <f>[20]Dezembro!$G$10</f>
        <v>39</v>
      </c>
      <c r="H24" s="14">
        <f>[20]Dezembro!$G$11</f>
        <v>39</v>
      </c>
      <c r="I24" s="14">
        <f>[20]Dezembro!$G$12</f>
        <v>51</v>
      </c>
      <c r="J24" s="14">
        <f>[20]Dezembro!$G$13</f>
        <v>33</v>
      </c>
      <c r="K24" s="14">
        <f>[20]Dezembro!$G$14</f>
        <v>22</v>
      </c>
      <c r="L24" s="14">
        <f>[20]Dezembro!$G$15</f>
        <v>18</v>
      </c>
      <c r="M24" s="14">
        <f>[20]Dezembro!$G$16</f>
        <v>18</v>
      </c>
      <c r="N24" s="14">
        <f>[20]Dezembro!$G$17</f>
        <v>38</v>
      </c>
      <c r="O24" s="14">
        <f>[20]Dezembro!$G$18</f>
        <v>14</v>
      </c>
      <c r="P24" s="14">
        <f>[20]Dezembro!$G$19</f>
        <v>17</v>
      </c>
      <c r="Q24" s="14">
        <f>[20]Dezembro!$G$20</f>
        <v>22</v>
      </c>
      <c r="R24" s="14">
        <f>[20]Dezembro!$G$21</f>
        <v>25</v>
      </c>
      <c r="S24" s="14">
        <f>[20]Dezembro!$G$22</f>
        <v>23</v>
      </c>
      <c r="T24" s="14">
        <f>[20]Dezembro!$G$23</f>
        <v>13</v>
      </c>
      <c r="U24" s="14">
        <f>[20]Dezembro!$G$24</f>
        <v>23</v>
      </c>
      <c r="V24" s="14">
        <f>[20]Dezembro!$G$25</f>
        <v>24</v>
      </c>
      <c r="W24" s="14">
        <f>[20]Dezembro!$G$26</f>
        <v>23</v>
      </c>
      <c r="X24" s="14">
        <f>[20]Dezembro!$G$27</f>
        <v>23</v>
      </c>
      <c r="Y24" s="14">
        <f>[20]Dezembro!$G$28</f>
        <v>34</v>
      </c>
      <c r="Z24" s="14">
        <f>[20]Dezembro!$G$29</f>
        <v>47</v>
      </c>
      <c r="AA24" s="14">
        <f>[20]Dezembro!$G$30</f>
        <v>31</v>
      </c>
      <c r="AB24" s="14">
        <f>[20]Dezembro!$G$31</f>
        <v>24</v>
      </c>
      <c r="AC24" s="14">
        <f>[20]Dezembro!$G$32</f>
        <v>28</v>
      </c>
      <c r="AD24" s="14">
        <f>[20]Dezembro!$G$33</f>
        <v>32</v>
      </c>
      <c r="AE24" s="14">
        <f>[20]Dezembro!$G$34</f>
        <v>40</v>
      </c>
      <c r="AF24" s="14">
        <f>[20]Dezembro!$G$35</f>
        <v>66</v>
      </c>
      <c r="AG24" s="7">
        <f t="shared" si="5"/>
        <v>11</v>
      </c>
      <c r="AH24" s="25">
        <f t="shared" si="6"/>
        <v>29.483870967741936</v>
      </c>
    </row>
    <row r="25" spans="1:34" ht="17.100000000000001" customHeight="1" x14ac:dyDescent="0.2">
      <c r="A25" s="9" t="s">
        <v>17</v>
      </c>
      <c r="B25" s="14">
        <f>[21]Dezembro!$G$5</f>
        <v>40</v>
      </c>
      <c r="C25" s="14">
        <f>[21]Dezembro!$G$6</f>
        <v>17</v>
      </c>
      <c r="D25" s="14">
        <f>[21]Dezembro!$G$7</f>
        <v>26</v>
      </c>
      <c r="E25" s="14">
        <f>[21]Dezembro!$G$8</f>
        <v>29</v>
      </c>
      <c r="F25" s="14">
        <f>[21]Dezembro!$G$9</f>
        <v>30</v>
      </c>
      <c r="G25" s="14">
        <f>[21]Dezembro!$G$10</f>
        <v>69</v>
      </c>
      <c r="H25" s="14">
        <f>[21]Dezembro!$G$11</f>
        <v>51</v>
      </c>
      <c r="I25" s="14">
        <f>[21]Dezembro!$G$12</f>
        <v>49</v>
      </c>
      <c r="J25" s="14">
        <f>[21]Dezembro!$G$13</f>
        <v>53</v>
      </c>
      <c r="K25" s="14">
        <f>[21]Dezembro!$G$14</f>
        <v>41</v>
      </c>
      <c r="L25" s="14">
        <f>[21]Dezembro!$G$15</f>
        <v>31</v>
      </c>
      <c r="M25" s="14">
        <f>[21]Dezembro!$G$16</f>
        <v>34</v>
      </c>
      <c r="N25" s="14">
        <f>[21]Dezembro!$G$17</f>
        <v>36</v>
      </c>
      <c r="O25" s="14">
        <f>[21]Dezembro!$G$18</f>
        <v>32</v>
      </c>
      <c r="P25" s="14">
        <f>[21]Dezembro!$G$19</f>
        <v>17</v>
      </c>
      <c r="Q25" s="14">
        <f>[21]Dezembro!$G$20</f>
        <v>25</v>
      </c>
      <c r="R25" s="14">
        <f>[21]Dezembro!$G$21</f>
        <v>27</v>
      </c>
      <c r="S25" s="14">
        <f>[21]Dezembro!$G$22</f>
        <v>24</v>
      </c>
      <c r="T25" s="14">
        <f>[21]Dezembro!$G$23</f>
        <v>19</v>
      </c>
      <c r="U25" s="14">
        <f>[21]Dezembro!$G$24</f>
        <v>25</v>
      </c>
      <c r="V25" s="14">
        <f>[21]Dezembro!$G$25</f>
        <v>25</v>
      </c>
      <c r="W25" s="14">
        <f>[21]Dezembro!$G$26</f>
        <v>34</v>
      </c>
      <c r="X25" s="14">
        <f>[21]Dezembro!$G$27</f>
        <v>28</v>
      </c>
      <c r="Y25" s="14">
        <f>[21]Dezembro!$G$28</f>
        <v>42</v>
      </c>
      <c r="Z25" s="14">
        <f>[21]Dezembro!$G$29</f>
        <v>42</v>
      </c>
      <c r="AA25" s="14">
        <f>[21]Dezembro!$G$30</f>
        <v>54</v>
      </c>
      <c r="AB25" s="14">
        <f>[21]Dezembro!$G$31</f>
        <v>38</v>
      </c>
      <c r="AC25" s="14">
        <f>[21]Dezembro!$G$32</f>
        <v>41</v>
      </c>
      <c r="AD25" s="14">
        <f>[21]Dezembro!$G$33</f>
        <v>53</v>
      </c>
      <c r="AE25" s="14">
        <f>[21]Dezembro!$G$34</f>
        <v>61</v>
      </c>
      <c r="AF25" s="14">
        <f>[21]Dezembro!$G$35</f>
        <v>65</v>
      </c>
      <c r="AG25" s="7">
        <f t="shared" si="5"/>
        <v>17</v>
      </c>
      <c r="AH25" s="25">
        <f t="shared" si="6"/>
        <v>37.354838709677416</v>
      </c>
    </row>
    <row r="26" spans="1:34" ht="17.100000000000001" customHeight="1" x14ac:dyDescent="0.2">
      <c r="A26" s="9" t="s">
        <v>18</v>
      </c>
      <c r="B26" s="14">
        <f>[22]Dezembro!$G$5</f>
        <v>57</v>
      </c>
      <c r="C26" s="14">
        <f>[22]Dezembro!$G$6</f>
        <v>40</v>
      </c>
      <c r="D26" s="14">
        <f>[22]Dezembro!$G$7</f>
        <v>24</v>
      </c>
      <c r="E26" s="14">
        <f>[22]Dezembro!$G$8</f>
        <v>31</v>
      </c>
      <c r="F26" s="14">
        <f>[22]Dezembro!$G$9</f>
        <v>36</v>
      </c>
      <c r="G26" s="14">
        <f>[22]Dezembro!$G$10</f>
        <v>47</v>
      </c>
      <c r="H26" s="14">
        <f>[22]Dezembro!$G$11</f>
        <v>45</v>
      </c>
      <c r="I26" s="14">
        <f>[22]Dezembro!$G$12</f>
        <v>61</v>
      </c>
      <c r="J26" s="14">
        <f>[22]Dezembro!$G$13</f>
        <v>53</v>
      </c>
      <c r="K26" s="14">
        <f>[22]Dezembro!$G$14</f>
        <v>41</v>
      </c>
      <c r="L26" s="14">
        <f>[22]Dezembro!$G$15</f>
        <v>31</v>
      </c>
      <c r="M26" s="14">
        <f>[22]Dezembro!$G$16</f>
        <v>46</v>
      </c>
      <c r="N26" s="14">
        <f>[22]Dezembro!$G$17</f>
        <v>54</v>
      </c>
      <c r="O26" s="14">
        <f>[22]Dezembro!$G$18</f>
        <v>60</v>
      </c>
      <c r="P26" s="14">
        <f>[22]Dezembro!$G$19</f>
        <v>26</v>
      </c>
      <c r="Q26" s="14">
        <f>[22]Dezembro!$G$20</f>
        <v>29</v>
      </c>
      <c r="R26" s="14">
        <f>[22]Dezembro!$G$21</f>
        <v>25</v>
      </c>
      <c r="S26" s="14">
        <f>[22]Dezembro!$G$22</f>
        <v>28</v>
      </c>
      <c r="T26" s="14">
        <f>[22]Dezembro!$G$23</f>
        <v>26</v>
      </c>
      <c r="U26" s="14">
        <f>[22]Dezembro!$G$24</f>
        <v>41</v>
      </c>
      <c r="V26" s="14">
        <f>[22]Dezembro!$G$25</f>
        <v>52</v>
      </c>
      <c r="W26" s="14">
        <f>[22]Dezembro!$G$26</f>
        <v>51</v>
      </c>
      <c r="X26" s="14">
        <f>[22]Dezembro!$G$27</f>
        <v>48</v>
      </c>
      <c r="Y26" s="14">
        <f>[22]Dezembro!$G$28</f>
        <v>46</v>
      </c>
      <c r="Z26" s="14">
        <f>[22]Dezembro!$G$29</f>
        <v>48</v>
      </c>
      <c r="AA26" s="14">
        <f>[22]Dezembro!$G$30</f>
        <v>44</v>
      </c>
      <c r="AB26" s="14">
        <f>[22]Dezembro!$G$31</f>
        <v>57</v>
      </c>
      <c r="AC26" s="14">
        <f>[22]Dezembro!$G$32</f>
        <v>53</v>
      </c>
      <c r="AD26" s="14">
        <f>[22]Dezembro!$G$33</f>
        <v>56</v>
      </c>
      <c r="AE26" s="14">
        <f>[22]Dezembro!$G$34</f>
        <v>70</v>
      </c>
      <c r="AF26" s="14">
        <f>[22]Dezembro!$G$35</f>
        <v>81</v>
      </c>
      <c r="AG26" s="7">
        <f>MIN(B26:AF26)</f>
        <v>24</v>
      </c>
      <c r="AH26" s="25">
        <f t="shared" si="6"/>
        <v>45.387096774193552</v>
      </c>
    </row>
    <row r="27" spans="1:34" ht="17.100000000000001" customHeight="1" x14ac:dyDescent="0.2">
      <c r="A27" s="9" t="s">
        <v>19</v>
      </c>
      <c r="B27" s="14">
        <f>[23]Dezembro!$G$5</f>
        <v>56</v>
      </c>
      <c r="C27" s="14">
        <f>[23]Dezembro!$G$6</f>
        <v>51</v>
      </c>
      <c r="D27" s="14">
        <f>[23]Dezembro!$G$7</f>
        <v>57</v>
      </c>
      <c r="E27" s="14">
        <f>[23]Dezembro!$G$8</f>
        <v>64</v>
      </c>
      <c r="F27" s="14">
        <f>[23]Dezembro!$G$9</f>
        <v>64</v>
      </c>
      <c r="G27" s="14">
        <f>[23]Dezembro!$G$10</f>
        <v>71</v>
      </c>
      <c r="H27" s="14">
        <f>[23]Dezembro!$G$11</f>
        <v>74</v>
      </c>
      <c r="I27" s="14">
        <f>[23]Dezembro!$G$12</f>
        <v>74</v>
      </c>
      <c r="J27" s="14">
        <f>[23]Dezembro!$G$13</f>
        <v>73</v>
      </c>
      <c r="K27" s="14">
        <f>[23]Dezembro!$G$14</f>
        <v>69</v>
      </c>
      <c r="L27" s="14">
        <f>[23]Dezembro!$G$15</f>
        <v>72</v>
      </c>
      <c r="M27" s="14">
        <f>[23]Dezembro!$G$16</f>
        <v>73</v>
      </c>
      <c r="N27" s="14">
        <f>[23]Dezembro!$G$17</f>
        <v>71</v>
      </c>
      <c r="O27" s="14">
        <f>[23]Dezembro!$G$18</f>
        <v>49</v>
      </c>
      <c r="P27" s="14">
        <f>[23]Dezembro!$G$19</f>
        <v>53</v>
      </c>
      <c r="Q27" s="14">
        <f>[23]Dezembro!$G$20</f>
        <v>56</v>
      </c>
      <c r="R27" s="14">
        <f>[23]Dezembro!$G$21</f>
        <v>58</v>
      </c>
      <c r="S27" s="14">
        <f>[23]Dezembro!$G$22</f>
        <v>54</v>
      </c>
      <c r="T27" s="14">
        <f>[23]Dezembro!$G$23</f>
        <v>55</v>
      </c>
      <c r="U27" s="14">
        <f>[23]Dezembro!$G$24</f>
        <v>52</v>
      </c>
      <c r="V27" s="14">
        <f>[23]Dezembro!$G$25</f>
        <v>52</v>
      </c>
      <c r="W27" s="14">
        <f>[23]Dezembro!$G$26</f>
        <v>67</v>
      </c>
      <c r="X27" s="14">
        <f>[23]Dezembro!$G$27</f>
        <v>66</v>
      </c>
      <c r="Y27" s="14">
        <f>[23]Dezembro!$G$28</f>
        <v>63</v>
      </c>
      <c r="Z27" s="14">
        <f>[23]Dezembro!$G$29</f>
        <v>74</v>
      </c>
      <c r="AA27" s="14">
        <f>[23]Dezembro!$G$30</f>
        <v>71</v>
      </c>
      <c r="AB27" s="14">
        <f>[23]Dezembro!$G$31</f>
        <v>72</v>
      </c>
      <c r="AC27" s="14">
        <f>[23]Dezembro!$G$32</f>
        <v>73</v>
      </c>
      <c r="AD27" s="14">
        <f>[23]Dezembro!$G$33</f>
        <v>73</v>
      </c>
      <c r="AE27" s="14">
        <f>[23]Dezembro!$G$34</f>
        <v>75</v>
      </c>
      <c r="AF27" s="14">
        <f>[23]Dezembro!$G$35</f>
        <v>77</v>
      </c>
      <c r="AG27" s="7">
        <f t="shared" si="5"/>
        <v>49</v>
      </c>
      <c r="AH27" s="25">
        <f t="shared" si="6"/>
        <v>64.806451612903231</v>
      </c>
    </row>
    <row r="28" spans="1:34" ht="17.100000000000001" customHeight="1" x14ac:dyDescent="0.2">
      <c r="A28" s="9" t="s">
        <v>31</v>
      </c>
      <c r="B28" s="14">
        <f>[24]Dezembro!$G$5</f>
        <v>32</v>
      </c>
      <c r="C28" s="14">
        <f>[24]Dezembro!$G$6</f>
        <v>24</v>
      </c>
      <c r="D28" s="14">
        <f>[24]Dezembro!$G$7</f>
        <v>28</v>
      </c>
      <c r="E28" s="14">
        <f>[24]Dezembro!$G$8</f>
        <v>30</v>
      </c>
      <c r="F28" s="14">
        <f>[24]Dezembro!$G$9</f>
        <v>32</v>
      </c>
      <c r="G28" s="14">
        <f>[24]Dezembro!$G$10</f>
        <v>65</v>
      </c>
      <c r="H28" s="14">
        <f>[24]Dezembro!$G$11</f>
        <v>41</v>
      </c>
      <c r="I28" s="14">
        <f>[24]Dezembro!$G$12</f>
        <v>57</v>
      </c>
      <c r="J28" s="14">
        <f>[24]Dezembro!$G$13</f>
        <v>60</v>
      </c>
      <c r="K28" s="14">
        <f>[24]Dezembro!$G$14</f>
        <v>45</v>
      </c>
      <c r="L28" s="14">
        <f>[24]Dezembro!$G$15</f>
        <v>41</v>
      </c>
      <c r="M28" s="14">
        <f>[24]Dezembro!$G$16</f>
        <v>36</v>
      </c>
      <c r="N28" s="14">
        <f>[24]Dezembro!$G$17</f>
        <v>44</v>
      </c>
      <c r="O28" s="14">
        <f>[24]Dezembro!$G$18</f>
        <v>42</v>
      </c>
      <c r="P28" s="14">
        <f>[24]Dezembro!$G$19</f>
        <v>26</v>
      </c>
      <c r="Q28" s="14">
        <f>[24]Dezembro!$G$20</f>
        <v>25</v>
      </c>
      <c r="R28" s="14">
        <f>[24]Dezembro!$G$21</f>
        <v>25</v>
      </c>
      <c r="S28" s="14">
        <f>[24]Dezembro!$G$22</f>
        <v>25</v>
      </c>
      <c r="T28" s="14">
        <f>[24]Dezembro!$G$23</f>
        <v>26</v>
      </c>
      <c r="U28" s="14">
        <f>[24]Dezembro!$G$24</f>
        <v>35</v>
      </c>
      <c r="V28" s="14">
        <f>[24]Dezembro!$G$25</f>
        <v>35</v>
      </c>
      <c r="W28" s="14">
        <f>[24]Dezembro!$G$26</f>
        <v>36</v>
      </c>
      <c r="X28" s="14">
        <f>[24]Dezembro!$G$27</f>
        <v>30</v>
      </c>
      <c r="Y28" s="14">
        <f>[24]Dezembro!$G$28</f>
        <v>39</v>
      </c>
      <c r="Z28" s="14">
        <f>[24]Dezembro!$G$29</f>
        <v>53</v>
      </c>
      <c r="AA28" s="14">
        <f>[24]Dezembro!$G$30</f>
        <v>50</v>
      </c>
      <c r="AB28" s="14">
        <f>[24]Dezembro!$G$31</f>
        <v>39</v>
      </c>
      <c r="AC28" s="14">
        <f>[24]Dezembro!$G$32</f>
        <v>41</v>
      </c>
      <c r="AD28" s="14">
        <f>[24]Dezembro!$G$33</f>
        <v>56</v>
      </c>
      <c r="AE28" s="14">
        <f>[24]Dezembro!$G$34</f>
        <v>60</v>
      </c>
      <c r="AF28" s="14">
        <f>[24]Dezembro!$G$35</f>
        <v>71</v>
      </c>
      <c r="AG28" s="7">
        <f t="shared" si="5"/>
        <v>24</v>
      </c>
      <c r="AH28" s="25">
        <f>AVERAGE(B28:AF28)</f>
        <v>40.29032258064516</v>
      </c>
    </row>
    <row r="29" spans="1:34" ht="17.100000000000001" customHeight="1" x14ac:dyDescent="0.2">
      <c r="A29" s="9" t="s">
        <v>20</v>
      </c>
      <c r="B29" s="14">
        <f>[25]Dezembro!$G$5</f>
        <v>43</v>
      </c>
      <c r="C29" s="14">
        <f>[25]Dezembro!$G$6</f>
        <v>18</v>
      </c>
      <c r="D29" s="14">
        <f>[25]Dezembro!$G$7</f>
        <v>18</v>
      </c>
      <c r="E29" s="14">
        <f>[25]Dezembro!$G$8</f>
        <v>30</v>
      </c>
      <c r="F29" s="14">
        <f>[25]Dezembro!$G$9</f>
        <v>37</v>
      </c>
      <c r="G29" s="14">
        <f>[25]Dezembro!$G$10</f>
        <v>42</v>
      </c>
      <c r="H29" s="14">
        <f>[25]Dezembro!$G$11</f>
        <v>43</v>
      </c>
      <c r="I29" s="14">
        <f>[25]Dezembro!$G$12</f>
        <v>48</v>
      </c>
      <c r="J29" s="14">
        <f>[25]Dezembro!$G$13</f>
        <v>46</v>
      </c>
      <c r="K29" s="14">
        <f>[25]Dezembro!$G$14</f>
        <v>52</v>
      </c>
      <c r="L29" s="14">
        <f>[25]Dezembro!$G$15</f>
        <v>37</v>
      </c>
      <c r="M29" s="14">
        <f>[25]Dezembro!$G$16</f>
        <v>15</v>
      </c>
      <c r="N29" s="14">
        <f>[25]Dezembro!$G$17</f>
        <v>23</v>
      </c>
      <c r="O29" s="14">
        <f>[25]Dezembro!$G$18</f>
        <v>43</v>
      </c>
      <c r="P29" s="14">
        <f>[25]Dezembro!$G$19</f>
        <v>20</v>
      </c>
      <c r="Q29" s="14">
        <f>[25]Dezembro!$G$20</f>
        <v>25</v>
      </c>
      <c r="R29" s="14">
        <f>[25]Dezembro!$G$21</f>
        <v>24</v>
      </c>
      <c r="S29" s="14">
        <f>[25]Dezembro!$G$22</f>
        <v>23</v>
      </c>
      <c r="T29" s="14">
        <f>[25]Dezembro!$G$23</f>
        <v>24</v>
      </c>
      <c r="U29" s="14">
        <f>[25]Dezembro!$G$24</f>
        <v>30</v>
      </c>
      <c r="V29" s="14">
        <f>[25]Dezembro!$G$25</f>
        <v>32</v>
      </c>
      <c r="W29" s="14">
        <f>[25]Dezembro!$G$26</f>
        <v>38</v>
      </c>
      <c r="X29" s="14">
        <f>[25]Dezembro!$G$27</f>
        <v>31</v>
      </c>
      <c r="Y29" s="14">
        <f>[25]Dezembro!$G$28</f>
        <v>31</v>
      </c>
      <c r="Z29" s="14">
        <f>[25]Dezembro!$G$29</f>
        <v>29</v>
      </c>
      <c r="AA29" s="14">
        <f>[25]Dezembro!$G$30</f>
        <v>45</v>
      </c>
      <c r="AB29" s="14">
        <f>[25]Dezembro!$G$31</f>
        <v>35</v>
      </c>
      <c r="AC29" s="14">
        <f>[25]Dezembro!$G$32</f>
        <v>32</v>
      </c>
      <c r="AD29" s="14">
        <f>[25]Dezembro!$G$33</f>
        <v>39</v>
      </c>
      <c r="AE29" s="14">
        <f>[25]Dezembro!$G$34</f>
        <v>51</v>
      </c>
      <c r="AF29" s="14">
        <f>[25]Dezembro!$G$35</f>
        <v>57</v>
      </c>
      <c r="AG29" s="7">
        <f>MIN(B29:AF29)</f>
        <v>15</v>
      </c>
      <c r="AH29" s="25">
        <f>AVERAGE(B29:AF29)</f>
        <v>34.225806451612904</v>
      </c>
    </row>
    <row r="30" spans="1:34" s="5" customFormat="1" ht="17.100000000000001" customHeight="1" x14ac:dyDescent="0.2">
      <c r="A30" s="10" t="s">
        <v>36</v>
      </c>
      <c r="B30" s="21">
        <f>MIN(B5:B29)</f>
        <v>25</v>
      </c>
      <c r="C30" s="21">
        <f t="shared" ref="C30:AH30" si="9">MIN(C5:C29)</f>
        <v>11</v>
      </c>
      <c r="D30" s="21">
        <f t="shared" si="9"/>
        <v>18</v>
      </c>
      <c r="E30" s="21">
        <f t="shared" si="9"/>
        <v>22</v>
      </c>
      <c r="F30" s="21">
        <f t="shared" si="9"/>
        <v>28</v>
      </c>
      <c r="G30" s="21">
        <f t="shared" si="9"/>
        <v>38</v>
      </c>
      <c r="H30" s="21">
        <f t="shared" si="9"/>
        <v>36</v>
      </c>
      <c r="I30" s="21">
        <f t="shared" si="9"/>
        <v>45</v>
      </c>
      <c r="J30" s="21">
        <f t="shared" si="9"/>
        <v>33</v>
      </c>
      <c r="K30" s="21">
        <f t="shared" si="9"/>
        <v>22</v>
      </c>
      <c r="L30" s="21">
        <f t="shared" si="9"/>
        <v>18</v>
      </c>
      <c r="M30" s="21">
        <f t="shared" si="9"/>
        <v>15</v>
      </c>
      <c r="N30" s="21">
        <f t="shared" si="9"/>
        <v>21</v>
      </c>
      <c r="O30" s="21">
        <f t="shared" si="9"/>
        <v>14</v>
      </c>
      <c r="P30" s="21">
        <f t="shared" si="9"/>
        <v>17</v>
      </c>
      <c r="Q30" s="21">
        <f t="shared" si="9"/>
        <v>15</v>
      </c>
      <c r="R30" s="21">
        <f t="shared" si="9"/>
        <v>19</v>
      </c>
      <c r="S30" s="21">
        <f t="shared" si="9"/>
        <v>18</v>
      </c>
      <c r="T30" s="21">
        <f t="shared" si="9"/>
        <v>13</v>
      </c>
      <c r="U30" s="21">
        <f t="shared" si="9"/>
        <v>18</v>
      </c>
      <c r="V30" s="21">
        <f t="shared" si="9"/>
        <v>19</v>
      </c>
      <c r="W30" s="21">
        <f t="shared" si="9"/>
        <v>23</v>
      </c>
      <c r="X30" s="21">
        <f t="shared" si="9"/>
        <v>23</v>
      </c>
      <c r="Y30" s="21">
        <f t="shared" si="9"/>
        <v>30</v>
      </c>
      <c r="Z30" s="21">
        <f t="shared" si="9"/>
        <v>29</v>
      </c>
      <c r="AA30" s="21">
        <f t="shared" si="9"/>
        <v>31</v>
      </c>
      <c r="AB30" s="21">
        <f t="shared" si="9"/>
        <v>24</v>
      </c>
      <c r="AC30" s="21">
        <f t="shared" si="9"/>
        <v>23</v>
      </c>
      <c r="AD30" s="21">
        <f t="shared" si="9"/>
        <v>32</v>
      </c>
      <c r="AE30" s="21">
        <f t="shared" si="9"/>
        <v>32</v>
      </c>
      <c r="AF30" s="54">
        <f t="shared" si="9"/>
        <v>46</v>
      </c>
      <c r="AG30" s="21">
        <f t="shared" si="9"/>
        <v>11</v>
      </c>
      <c r="AH30" s="21">
        <f t="shared" si="9"/>
        <v>29.483870967741936</v>
      </c>
    </row>
  </sheetData>
  <mergeCells count="34">
    <mergeCell ref="Z3:Z4"/>
    <mergeCell ref="AE3:AE4"/>
    <mergeCell ref="AA3:AA4"/>
    <mergeCell ref="AB3:AB4"/>
    <mergeCell ref="AC3:AC4"/>
    <mergeCell ref="AD3:AD4"/>
    <mergeCell ref="Y3:Y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M3:M4"/>
    <mergeCell ref="AF3:AF4"/>
    <mergeCell ref="A1:AG1"/>
    <mergeCell ref="A2:A4"/>
    <mergeCell ref="B2:AH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0"/>
  <sheetViews>
    <sheetView workbookViewId="0">
      <selection activeCell="AF30" sqref="AF30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31" width="5.42578125" style="3" bestFit="1" customWidth="1"/>
    <col min="32" max="32" width="5.42578125" style="3" customWidth="1"/>
    <col min="33" max="33" width="7.42578125" style="18" bestFit="1" customWidth="1"/>
  </cols>
  <sheetData>
    <row r="1" spans="1:33" ht="20.100000000000001" customHeight="1" thickBot="1" x14ac:dyDescent="0.25">
      <c r="A1" s="60" t="s">
        <v>28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</row>
    <row r="2" spans="1:33" s="4" customFormat="1" ht="20.100000000000001" customHeight="1" x14ac:dyDescent="0.2">
      <c r="A2" s="61" t="s">
        <v>21</v>
      </c>
      <c r="B2" s="58" t="s">
        <v>49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</row>
    <row r="3" spans="1:33" s="5" customFormat="1" ht="20.100000000000001" customHeight="1" x14ac:dyDescent="0.2">
      <c r="A3" s="62"/>
      <c r="B3" s="56">
        <v>1</v>
      </c>
      <c r="C3" s="56">
        <f>SUM(B3+1)</f>
        <v>2</v>
      </c>
      <c r="D3" s="56">
        <f t="shared" ref="D3:AD3" si="0">SUM(C3+1)</f>
        <v>3</v>
      </c>
      <c r="E3" s="56">
        <f t="shared" si="0"/>
        <v>4</v>
      </c>
      <c r="F3" s="56">
        <f t="shared" si="0"/>
        <v>5</v>
      </c>
      <c r="G3" s="56">
        <f t="shared" si="0"/>
        <v>6</v>
      </c>
      <c r="H3" s="56">
        <f t="shared" si="0"/>
        <v>7</v>
      </c>
      <c r="I3" s="56">
        <f t="shared" si="0"/>
        <v>8</v>
      </c>
      <c r="J3" s="56">
        <f t="shared" si="0"/>
        <v>9</v>
      </c>
      <c r="K3" s="56">
        <f t="shared" si="0"/>
        <v>10</v>
      </c>
      <c r="L3" s="56">
        <f t="shared" si="0"/>
        <v>11</v>
      </c>
      <c r="M3" s="56">
        <f t="shared" si="0"/>
        <v>12</v>
      </c>
      <c r="N3" s="56">
        <f t="shared" si="0"/>
        <v>13</v>
      </c>
      <c r="O3" s="56">
        <f t="shared" si="0"/>
        <v>14</v>
      </c>
      <c r="P3" s="56">
        <f t="shared" si="0"/>
        <v>15</v>
      </c>
      <c r="Q3" s="56">
        <f t="shared" si="0"/>
        <v>16</v>
      </c>
      <c r="R3" s="56">
        <f t="shared" si="0"/>
        <v>17</v>
      </c>
      <c r="S3" s="56">
        <f t="shared" si="0"/>
        <v>18</v>
      </c>
      <c r="T3" s="56">
        <f t="shared" si="0"/>
        <v>19</v>
      </c>
      <c r="U3" s="56">
        <f t="shared" si="0"/>
        <v>20</v>
      </c>
      <c r="V3" s="56">
        <f t="shared" si="0"/>
        <v>21</v>
      </c>
      <c r="W3" s="56">
        <f t="shared" si="0"/>
        <v>22</v>
      </c>
      <c r="X3" s="56">
        <f t="shared" si="0"/>
        <v>23</v>
      </c>
      <c r="Y3" s="56">
        <f t="shared" si="0"/>
        <v>24</v>
      </c>
      <c r="Z3" s="56">
        <f t="shared" si="0"/>
        <v>25</v>
      </c>
      <c r="AA3" s="56">
        <f t="shared" si="0"/>
        <v>26</v>
      </c>
      <c r="AB3" s="56">
        <f t="shared" si="0"/>
        <v>27</v>
      </c>
      <c r="AC3" s="56">
        <f t="shared" si="0"/>
        <v>28</v>
      </c>
      <c r="AD3" s="56">
        <f t="shared" si="0"/>
        <v>29</v>
      </c>
      <c r="AE3" s="56">
        <v>30</v>
      </c>
      <c r="AF3" s="56">
        <v>31</v>
      </c>
      <c r="AG3" s="30" t="s">
        <v>42</v>
      </c>
    </row>
    <row r="4" spans="1:33" s="5" customFormat="1" ht="20.100000000000001" customHeight="1" thickBot="1" x14ac:dyDescent="0.25">
      <c r="A4" s="63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29" t="s">
        <v>40</v>
      </c>
    </row>
    <row r="5" spans="1:33" s="5" customFormat="1" ht="20.100000000000001" customHeight="1" thickTop="1" x14ac:dyDescent="0.2">
      <c r="A5" s="8" t="s">
        <v>48</v>
      </c>
      <c r="B5" s="43">
        <f>[1]Dezembro!$H$5</f>
        <v>13.32</v>
      </c>
      <c r="C5" s="43">
        <f>[1]Dezembro!$H$6</f>
        <v>14.04</v>
      </c>
      <c r="D5" s="43">
        <f>[1]Dezembro!$H$7</f>
        <v>11.879999999999999</v>
      </c>
      <c r="E5" s="43">
        <f>[1]Dezembro!$H$8</f>
        <v>10.44</v>
      </c>
      <c r="F5" s="43">
        <f>[1]Dezembro!$H$9</f>
        <v>15.120000000000001</v>
      </c>
      <c r="G5" s="43">
        <f>[1]Dezembro!$H$10</f>
        <v>27.720000000000002</v>
      </c>
      <c r="H5" s="43">
        <f>[1]Dezembro!$H$11</f>
        <v>6.12</v>
      </c>
      <c r="I5" s="43">
        <f>[1]Dezembro!$H$12</f>
        <v>15.120000000000001</v>
      </c>
      <c r="J5" s="43">
        <f>[1]Dezembro!$H$13</f>
        <v>12.24</v>
      </c>
      <c r="K5" s="43">
        <f>[1]Dezembro!$H$14</f>
        <v>16.920000000000002</v>
      </c>
      <c r="L5" s="43">
        <f>[1]Dezembro!$H$15</f>
        <v>12.6</v>
      </c>
      <c r="M5" s="43">
        <f>[1]Dezembro!$H$16</f>
        <v>10.8</v>
      </c>
      <c r="N5" s="43">
        <f>[1]Dezembro!$H$17</f>
        <v>0</v>
      </c>
      <c r="O5" s="43">
        <f>[1]Dezembro!$H$18</f>
        <v>0</v>
      </c>
      <c r="P5" s="43">
        <f>[1]Dezembro!$H$19</f>
        <v>0</v>
      </c>
      <c r="Q5" s="43">
        <f>[1]Dezembro!$H$20</f>
        <v>0</v>
      </c>
      <c r="R5" s="43">
        <f>[1]Dezembro!$H$21</f>
        <v>0</v>
      </c>
      <c r="S5" s="43">
        <f>[1]Dezembro!$H$22</f>
        <v>0</v>
      </c>
      <c r="T5" s="43">
        <f>[1]Dezembro!$H$23</f>
        <v>0</v>
      </c>
      <c r="U5" s="43">
        <f>[1]Dezembro!$H$24</f>
        <v>0</v>
      </c>
      <c r="V5" s="43">
        <f>[1]Dezembro!$H$25</f>
        <v>0</v>
      </c>
      <c r="W5" s="43">
        <f>[1]Dezembro!$H$26</f>
        <v>0</v>
      </c>
      <c r="X5" s="43">
        <f>[1]Dezembro!$H$27</f>
        <v>0</v>
      </c>
      <c r="Y5" s="43">
        <f>[1]Dezembro!$H$28</f>
        <v>0</v>
      </c>
      <c r="Z5" s="43">
        <f>[1]Dezembro!$H$29</f>
        <v>0</v>
      </c>
      <c r="AA5" s="43">
        <f>[1]Dezembro!$H$30</f>
        <v>0</v>
      </c>
      <c r="AB5" s="43">
        <f>[1]Dezembro!$H$31</f>
        <v>0</v>
      </c>
      <c r="AC5" s="43">
        <f>[1]Dezembro!$H$32</f>
        <v>0</v>
      </c>
      <c r="AD5" s="43">
        <f>[1]Dezembro!$H$33</f>
        <v>0</v>
      </c>
      <c r="AE5" s="43">
        <f>[1]Dezembro!$H$34</f>
        <v>0</v>
      </c>
      <c r="AF5" s="43">
        <f>[1]Dezembro!$H$35</f>
        <v>0</v>
      </c>
      <c r="AG5" s="44">
        <f>MAX(B5:AF5)</f>
        <v>27.720000000000002</v>
      </c>
    </row>
    <row r="6" spans="1:33" ht="17.100000000000001" customHeight="1" x14ac:dyDescent="0.2">
      <c r="A6" s="9" t="s">
        <v>0</v>
      </c>
      <c r="B6" s="3">
        <f>[2]Dezembro!$H$5</f>
        <v>16.920000000000002</v>
      </c>
      <c r="C6" s="3">
        <f>[2]Dezembro!$H$6</f>
        <v>12.24</v>
      </c>
      <c r="D6" s="3">
        <f>[2]Dezembro!$H$7</f>
        <v>19.8</v>
      </c>
      <c r="E6" s="3">
        <f>[2]Dezembro!$H$8</f>
        <v>16.920000000000002</v>
      </c>
      <c r="F6" s="3">
        <f>[2]Dezembro!$H$9</f>
        <v>23.040000000000003</v>
      </c>
      <c r="G6" s="3">
        <f>[2]Dezembro!$H$10</f>
        <v>14.04</v>
      </c>
      <c r="H6" s="3">
        <f>[2]Dezembro!$H$11</f>
        <v>15.120000000000001</v>
      </c>
      <c r="I6" s="3">
        <f>[2]Dezembro!$H$12</f>
        <v>25.56</v>
      </c>
      <c r="J6" s="3">
        <f>[2]Dezembro!$H$13</f>
        <v>15.48</v>
      </c>
      <c r="K6" s="3">
        <f>[2]Dezembro!$H$14</f>
        <v>12.24</v>
      </c>
      <c r="L6" s="3">
        <f>[2]Dezembro!$H$15</f>
        <v>10.8</v>
      </c>
      <c r="M6" s="3">
        <f>[2]Dezembro!$H$16</f>
        <v>12.24</v>
      </c>
      <c r="N6" s="3">
        <f>[2]Dezembro!$H$17</f>
        <v>22.68</v>
      </c>
      <c r="O6" s="3">
        <f>[2]Dezembro!$H$18</f>
        <v>19.079999999999998</v>
      </c>
      <c r="P6" s="3">
        <f>[2]Dezembro!$H$19</f>
        <v>15.840000000000002</v>
      </c>
      <c r="Q6" s="3">
        <f>[2]Dezembro!$H$20</f>
        <v>11.16</v>
      </c>
      <c r="R6" s="3">
        <f>[2]Dezembro!$H$21</f>
        <v>11.520000000000001</v>
      </c>
      <c r="S6" s="3">
        <f>[2]Dezembro!$H$22</f>
        <v>20.52</v>
      </c>
      <c r="T6" s="3">
        <f>[2]Dezembro!$H$23</f>
        <v>11.520000000000001</v>
      </c>
      <c r="U6" s="3">
        <f>[2]Dezembro!$H$24</f>
        <v>13.32</v>
      </c>
      <c r="V6" s="3">
        <f>[2]Dezembro!$H$25</f>
        <v>31.680000000000003</v>
      </c>
      <c r="W6" s="3">
        <f>[2]Dezembro!$H$26</f>
        <v>15.840000000000002</v>
      </c>
      <c r="X6" s="3">
        <f>[2]Dezembro!$H$27</f>
        <v>15.48</v>
      </c>
      <c r="Y6" s="3">
        <f>[2]Dezembro!$H$28</f>
        <v>19.440000000000001</v>
      </c>
      <c r="Z6" s="3">
        <f>[2]Dezembro!$H$29</f>
        <v>13.32</v>
      </c>
      <c r="AA6" s="3">
        <f>[2]Dezembro!$H$30</f>
        <v>13.68</v>
      </c>
      <c r="AB6" s="3">
        <f>[2]Dezembro!$H$31</f>
        <v>16.920000000000002</v>
      </c>
      <c r="AC6" s="3">
        <f>[2]Dezembro!$H$32</f>
        <v>11.16</v>
      </c>
      <c r="AD6" s="3">
        <f>[2]Dezembro!$H$33</f>
        <v>26.28</v>
      </c>
      <c r="AE6" s="3">
        <f>[2]Dezembro!$H$34</f>
        <v>15.48</v>
      </c>
      <c r="AF6" s="3">
        <f>[2]Dezembro!$H$35</f>
        <v>10.8</v>
      </c>
      <c r="AG6" s="16">
        <f>MAX(B6:AF6)</f>
        <v>31.680000000000003</v>
      </c>
    </row>
    <row r="7" spans="1:33" ht="17.100000000000001" customHeight="1" x14ac:dyDescent="0.2">
      <c r="A7" s="9" t="s">
        <v>1</v>
      </c>
      <c r="B7" s="3">
        <f>[3]Dezembro!$H$5</f>
        <v>9.7200000000000006</v>
      </c>
      <c r="C7" s="3">
        <f>[3]Dezembro!$H$6</f>
        <v>10.08</v>
      </c>
      <c r="D7" s="3">
        <f>[3]Dezembro!$H$7</f>
        <v>11.879999999999999</v>
      </c>
      <c r="E7" s="3">
        <f>[3]Dezembro!$H$8</f>
        <v>14.4</v>
      </c>
      <c r="F7" s="3">
        <f>[3]Dezembro!$H$9</f>
        <v>19.440000000000001</v>
      </c>
      <c r="G7" s="3">
        <f>[3]Dezembro!$H$10</f>
        <v>13.32</v>
      </c>
      <c r="H7" s="3">
        <f>[3]Dezembro!$H$11</f>
        <v>7.5600000000000005</v>
      </c>
      <c r="I7" s="3">
        <f>[3]Dezembro!$H$12</f>
        <v>26.28</v>
      </c>
      <c r="J7" s="3">
        <f>[3]Dezembro!$H$13</f>
        <v>7.9200000000000008</v>
      </c>
      <c r="K7" s="3">
        <f>[3]Dezembro!$H$14</f>
        <v>8.64</v>
      </c>
      <c r="L7" s="3">
        <f>[3]Dezembro!$H$15</f>
        <v>9.3600000000000012</v>
      </c>
      <c r="M7" s="3">
        <f>[3]Dezembro!$H$16</f>
        <v>13.68</v>
      </c>
      <c r="N7" s="3">
        <f>[3]Dezembro!$H$17</f>
        <v>20.16</v>
      </c>
      <c r="O7" s="3">
        <f>[3]Dezembro!$H$18</f>
        <v>14.04</v>
      </c>
      <c r="P7" s="3">
        <f>[3]Dezembro!$H$19</f>
        <v>15.120000000000001</v>
      </c>
      <c r="Q7" s="3">
        <f>[3]Dezembro!$H$20</f>
        <v>10.8</v>
      </c>
      <c r="R7" s="3">
        <f>[3]Dezembro!$H$21</f>
        <v>10.44</v>
      </c>
      <c r="S7" s="3">
        <f>[3]Dezembro!$H$22</f>
        <v>10.8</v>
      </c>
      <c r="T7" s="3">
        <f>[3]Dezembro!$H$23</f>
        <v>9.3600000000000012</v>
      </c>
      <c r="U7" s="3">
        <f>[3]Dezembro!$H$24</f>
        <v>12.24</v>
      </c>
      <c r="V7" s="3">
        <f>[3]Dezembro!$H$25</f>
        <v>14.4</v>
      </c>
      <c r="W7" s="3">
        <f>[3]Dezembro!$H$26</f>
        <v>9.3600000000000012</v>
      </c>
      <c r="X7" s="3">
        <f>[3]Dezembro!$H$27</f>
        <v>10.08</v>
      </c>
      <c r="Y7" s="3">
        <f>[3]Dezembro!$H$28</f>
        <v>18.36</v>
      </c>
      <c r="Z7" s="3">
        <f>[3]Dezembro!$H$29</f>
        <v>14.76</v>
      </c>
      <c r="AA7" s="3">
        <f>[3]Dezembro!$H$30</f>
        <v>10.44</v>
      </c>
      <c r="AB7" s="3">
        <f>[3]Dezembro!$H$31</f>
        <v>11.520000000000001</v>
      </c>
      <c r="AC7" s="3">
        <f>[3]Dezembro!$H$32</f>
        <v>10.44</v>
      </c>
      <c r="AD7" s="3">
        <f>[3]Dezembro!$H$33</f>
        <v>15.120000000000001</v>
      </c>
      <c r="AE7" s="3">
        <f>[3]Dezembro!$H$34</f>
        <v>22.68</v>
      </c>
      <c r="AF7" s="3">
        <f>[3]Dezembro!$H$35</f>
        <v>9</v>
      </c>
      <c r="AG7" s="16">
        <f t="shared" ref="AG7:AG17" si="1">MAX(B7:AF7)</f>
        <v>26.28</v>
      </c>
    </row>
    <row r="8" spans="1:33" ht="17.100000000000001" customHeight="1" x14ac:dyDescent="0.2">
      <c r="A8" s="9" t="s">
        <v>50</v>
      </c>
      <c r="B8" s="3">
        <f>[4]Dezembro!$H$5</f>
        <v>17.600000000000001</v>
      </c>
      <c r="C8" s="3">
        <f>[4]Dezembro!$H$6</f>
        <v>8.9599999999999991</v>
      </c>
      <c r="D8" s="3">
        <f>[4]Dezembro!$H$7</f>
        <v>6.4</v>
      </c>
      <c r="E8" s="3">
        <f>[4]Dezembro!$H$8</f>
        <v>10.88</v>
      </c>
      <c r="F8" s="3">
        <f>[4]Dezembro!$H$9</f>
        <v>16</v>
      </c>
      <c r="G8" s="3">
        <f>[4]Dezembro!$H$10</f>
        <v>9.2799999999999994</v>
      </c>
      <c r="H8" s="3">
        <f>[4]Dezembro!$H$11</f>
        <v>10.240000000000002</v>
      </c>
      <c r="I8" s="3">
        <f>[4]Dezembro!$H$12</f>
        <v>12.48</v>
      </c>
      <c r="J8" s="3">
        <f>[4]Dezembro!$H$13</f>
        <v>12.48</v>
      </c>
      <c r="K8" s="3">
        <f>[4]Dezembro!$H$14</f>
        <v>12.16</v>
      </c>
      <c r="L8" s="3">
        <f>[4]Dezembro!$H$15</f>
        <v>10.56</v>
      </c>
      <c r="M8" s="3">
        <f>[4]Dezembro!$H$16</f>
        <v>17.600000000000001</v>
      </c>
      <c r="N8" s="3">
        <f>[4]Dezembro!$H$17</f>
        <v>16.64</v>
      </c>
      <c r="O8" s="3">
        <f>[4]Dezembro!$H$18</f>
        <v>16</v>
      </c>
      <c r="P8" s="3">
        <f>[4]Dezembro!$H$19</f>
        <v>18.880000000000003</v>
      </c>
      <c r="Q8" s="3">
        <f>[4]Dezembro!$H$20</f>
        <v>12.8</v>
      </c>
      <c r="R8" s="3">
        <f>[4]Dezembro!$H$21</f>
        <v>12.48</v>
      </c>
      <c r="S8" s="3">
        <f>[4]Dezembro!$H$22</f>
        <v>8</v>
      </c>
      <c r="T8" s="3">
        <f>[4]Dezembro!$H$23</f>
        <v>8.32</v>
      </c>
      <c r="U8" s="3">
        <f>[4]Dezembro!$H$24</f>
        <v>20.16</v>
      </c>
      <c r="V8" s="3">
        <f>[4]Dezembro!$H$25</f>
        <v>18.559999999999999</v>
      </c>
      <c r="W8" s="3">
        <f>[4]Dezembro!$H$26</f>
        <v>9.6000000000000014</v>
      </c>
      <c r="X8" s="3">
        <f>[4]Dezembro!$H$27</f>
        <v>9.9200000000000017</v>
      </c>
      <c r="Y8" s="3">
        <f>[4]Dezembro!$H$28</f>
        <v>19.52</v>
      </c>
      <c r="Z8" s="3">
        <f>[4]Dezembro!$H$29</f>
        <v>13.76</v>
      </c>
      <c r="AA8" s="3">
        <f>[4]Dezembro!$H$30</f>
        <v>8</v>
      </c>
      <c r="AB8" s="3">
        <f>[4]Dezembro!$H$31</f>
        <v>7.3599999999999994</v>
      </c>
      <c r="AC8" s="3">
        <f>[4]Dezembro!$H$32</f>
        <v>8.9599999999999991</v>
      </c>
      <c r="AD8" s="3">
        <f>[4]Dezembro!$H$33</f>
        <v>18.240000000000002</v>
      </c>
      <c r="AE8" s="3">
        <f>[4]Dezembro!$H$34</f>
        <v>16.96</v>
      </c>
      <c r="AF8" s="3">
        <f>[4]Dezembro!$H$35</f>
        <v>7.0400000000000009</v>
      </c>
      <c r="AG8" s="16">
        <f t="shared" si="1"/>
        <v>20.16</v>
      </c>
    </row>
    <row r="9" spans="1:33" ht="17.100000000000001" customHeight="1" x14ac:dyDescent="0.2">
      <c r="A9" s="9" t="s">
        <v>2</v>
      </c>
      <c r="B9" s="3">
        <f>[5]Dezembro!$H$5</f>
        <v>20.88</v>
      </c>
      <c r="C9" s="3">
        <f>[5]Dezembro!$H$6</f>
        <v>21.96</v>
      </c>
      <c r="D9" s="3">
        <f>[5]Dezembro!$H$7</f>
        <v>23.400000000000002</v>
      </c>
      <c r="E9" s="3">
        <f>[5]Dezembro!$H$8</f>
        <v>22.68</v>
      </c>
      <c r="F9" s="3">
        <f>[5]Dezembro!$H$9</f>
        <v>27</v>
      </c>
      <c r="G9" s="3">
        <f>[5]Dezembro!$H$10</f>
        <v>28.08</v>
      </c>
      <c r="H9" s="3">
        <f>[5]Dezembro!$H$11</f>
        <v>16.920000000000002</v>
      </c>
      <c r="I9" s="3">
        <f>[5]Dezembro!$H$12</f>
        <v>12.96</v>
      </c>
      <c r="J9" s="3">
        <f>[5]Dezembro!$H$13</f>
        <v>10.44</v>
      </c>
      <c r="K9" s="3">
        <f>[5]Dezembro!$H$14</f>
        <v>15.120000000000001</v>
      </c>
      <c r="L9" s="3">
        <f>[5]Dezembro!$H$15</f>
        <v>12.24</v>
      </c>
      <c r="M9" s="3">
        <f>[5]Dezembro!$H$16</f>
        <v>15.48</v>
      </c>
      <c r="N9" s="3">
        <f>[5]Dezembro!$H$17</f>
        <v>15.840000000000002</v>
      </c>
      <c r="O9" s="3">
        <f>[5]Dezembro!$H$18</f>
        <v>14.76</v>
      </c>
      <c r="P9" s="3">
        <f>[5]Dezembro!$H$19</f>
        <v>14.76</v>
      </c>
      <c r="Q9" s="3">
        <f>[5]Dezembro!$H$20</f>
        <v>14.4</v>
      </c>
      <c r="R9" s="3">
        <f>[5]Dezembro!$H$21</f>
        <v>16.920000000000002</v>
      </c>
      <c r="S9" s="3">
        <f>[5]Dezembro!$H$22</f>
        <v>16.2</v>
      </c>
      <c r="T9" s="3">
        <f>[5]Dezembro!$H$23</f>
        <v>11.520000000000001</v>
      </c>
      <c r="U9" s="3">
        <f>[5]Dezembro!$H$24</f>
        <v>14.76</v>
      </c>
      <c r="V9" s="3">
        <f>[5]Dezembro!$H$25</f>
        <v>22.32</v>
      </c>
      <c r="W9" s="3">
        <f>[5]Dezembro!$H$26</f>
        <v>14.04</v>
      </c>
      <c r="X9" s="3">
        <f>[5]Dezembro!$H$27</f>
        <v>14.04</v>
      </c>
      <c r="Y9" s="3">
        <f>[5]Dezembro!$H$28</f>
        <v>18.720000000000002</v>
      </c>
      <c r="Z9" s="3">
        <f>[5]Dezembro!$H$29</f>
        <v>15.48</v>
      </c>
      <c r="AA9" s="3">
        <f>[5]Dezembro!$H$30</f>
        <v>19.8</v>
      </c>
      <c r="AB9" s="3">
        <f>[5]Dezembro!$H$31</f>
        <v>20.16</v>
      </c>
      <c r="AC9" s="3">
        <f>[5]Dezembro!$H$32</f>
        <v>16.920000000000002</v>
      </c>
      <c r="AD9" s="3">
        <f>[5]Dezembro!$H$33</f>
        <v>16.2</v>
      </c>
      <c r="AE9" s="3">
        <f>[5]Dezembro!$H$34</f>
        <v>18.720000000000002</v>
      </c>
      <c r="AF9" s="3">
        <f>[5]Dezembro!$H$35</f>
        <v>14.76</v>
      </c>
      <c r="AG9" s="16">
        <f t="shared" si="1"/>
        <v>28.08</v>
      </c>
    </row>
    <row r="10" spans="1:33" ht="17.100000000000001" customHeight="1" x14ac:dyDescent="0.2">
      <c r="A10" s="9" t="s">
        <v>3</v>
      </c>
      <c r="B10" s="3">
        <f>[6]Dezembro!$H$5</f>
        <v>11.879999999999999</v>
      </c>
      <c r="C10" s="3">
        <f>[6]Dezembro!$H$6</f>
        <v>11.16</v>
      </c>
      <c r="D10" s="3">
        <f>[6]Dezembro!$H$7</f>
        <v>11.879999999999999</v>
      </c>
      <c r="E10" s="3">
        <f>[6]Dezembro!$H$8</f>
        <v>12.24</v>
      </c>
      <c r="F10" s="3">
        <f>[6]Dezembro!$H$9</f>
        <v>16.920000000000002</v>
      </c>
      <c r="G10" s="3">
        <f>[6]Dezembro!$H$10</f>
        <v>10.44</v>
      </c>
      <c r="H10" s="3">
        <f>[6]Dezembro!$H$11</f>
        <v>11.520000000000001</v>
      </c>
      <c r="I10" s="3">
        <f>[6]Dezembro!$H$12</f>
        <v>11.520000000000001</v>
      </c>
      <c r="J10" s="3">
        <f>[6]Dezembro!$H$13</f>
        <v>24.840000000000003</v>
      </c>
      <c r="K10" s="3">
        <f>[6]Dezembro!$H$14</f>
        <v>11.879999999999999</v>
      </c>
      <c r="L10" s="3">
        <f>[6]Dezembro!$H$15</f>
        <v>9.3600000000000012</v>
      </c>
      <c r="M10" s="3">
        <f>[6]Dezembro!$H$16</f>
        <v>11.879999999999999</v>
      </c>
      <c r="N10" s="3">
        <f>[6]Dezembro!$H$17</f>
        <v>10.8</v>
      </c>
      <c r="O10" s="3">
        <f>[6]Dezembro!$H$18</f>
        <v>11.879999999999999</v>
      </c>
      <c r="P10" s="3">
        <f>[6]Dezembro!$H$19</f>
        <v>11.16</v>
      </c>
      <c r="Q10" s="3">
        <f>[6]Dezembro!$H$20</f>
        <v>11.520000000000001</v>
      </c>
      <c r="R10" s="3">
        <f>[6]Dezembro!$H$21</f>
        <v>12.24</v>
      </c>
      <c r="S10" s="3">
        <f>[6]Dezembro!$H$22</f>
        <v>10.44</v>
      </c>
      <c r="T10" s="3">
        <f>[6]Dezembro!$H$23</f>
        <v>12.24</v>
      </c>
      <c r="U10" s="3">
        <f>[6]Dezembro!$H$24</f>
        <v>9</v>
      </c>
      <c r="V10" s="3">
        <f>[6]Dezembro!$H$25</f>
        <v>9</v>
      </c>
      <c r="W10" s="3">
        <f>[6]Dezembro!$H$26</f>
        <v>12.96</v>
      </c>
      <c r="X10" s="3">
        <f>[6]Dezembro!$H$27</f>
        <v>12.96</v>
      </c>
      <c r="Y10" s="3">
        <f>[6]Dezembro!$H$28</f>
        <v>16.2</v>
      </c>
      <c r="Z10" s="3">
        <f>[6]Dezembro!$H$29</f>
        <v>15.120000000000001</v>
      </c>
      <c r="AA10" s="3">
        <f>[6]Dezembro!$H$30</f>
        <v>11.879999999999999</v>
      </c>
      <c r="AB10" s="3">
        <f>[6]Dezembro!$H$31</f>
        <v>9</v>
      </c>
      <c r="AC10" s="3">
        <f>[6]Dezembro!$H$32</f>
        <v>16.559999999999999</v>
      </c>
      <c r="AD10" s="3">
        <f>[6]Dezembro!$H$33</f>
        <v>15.120000000000001</v>
      </c>
      <c r="AE10" s="3">
        <f>[6]Dezembro!$H$34</f>
        <v>19.8</v>
      </c>
      <c r="AF10" s="3">
        <f>[6]Dezembro!$H$35</f>
        <v>17.64</v>
      </c>
      <c r="AG10" s="16" t="s">
        <v>32</v>
      </c>
    </row>
    <row r="11" spans="1:33" ht="17.100000000000001" customHeight="1" x14ac:dyDescent="0.2">
      <c r="A11" s="9" t="s">
        <v>4</v>
      </c>
      <c r="B11" s="3">
        <f>[7]Dezembro!$H$5</f>
        <v>18.36</v>
      </c>
      <c r="C11" s="3">
        <f>[7]Dezembro!$H$6</f>
        <v>16.2</v>
      </c>
      <c r="D11" s="3">
        <f>[7]Dezembro!$H$7</f>
        <v>11.520000000000001</v>
      </c>
      <c r="E11" s="3">
        <f>[7]Dezembro!$H$8</f>
        <v>15.120000000000001</v>
      </c>
      <c r="F11" s="3">
        <f>[7]Dezembro!$H$9</f>
        <v>16.2</v>
      </c>
      <c r="G11" s="3">
        <f>[7]Dezembro!$H$10</f>
        <v>16.920000000000002</v>
      </c>
      <c r="H11" s="3">
        <f>[7]Dezembro!$H$11</f>
        <v>15.840000000000002</v>
      </c>
      <c r="I11" s="3">
        <f>[7]Dezembro!$H$12</f>
        <v>19.079999999999998</v>
      </c>
      <c r="J11" s="3">
        <f>[7]Dezembro!$H$13</f>
        <v>24.840000000000003</v>
      </c>
      <c r="K11" s="3">
        <f>[7]Dezembro!$H$14</f>
        <v>19.8</v>
      </c>
      <c r="L11" s="3">
        <f>[7]Dezembro!$H$15</f>
        <v>8.2799999999999994</v>
      </c>
      <c r="M11" s="3">
        <f>[7]Dezembro!$H$16</f>
        <v>16.920000000000002</v>
      </c>
      <c r="N11" s="3">
        <f>[7]Dezembro!$H$17</f>
        <v>15.48</v>
      </c>
      <c r="O11" s="3">
        <f>[7]Dezembro!$H$18</f>
        <v>11.879999999999999</v>
      </c>
      <c r="P11" s="3">
        <f>[7]Dezembro!$H$19</f>
        <v>8.64</v>
      </c>
      <c r="Q11" s="3">
        <f>[7]Dezembro!$H$20</f>
        <v>8.64</v>
      </c>
      <c r="R11" s="3">
        <f>[7]Dezembro!$H$21</f>
        <v>10.08</v>
      </c>
      <c r="S11" s="3">
        <f>[7]Dezembro!$H$22</f>
        <v>7.5600000000000005</v>
      </c>
      <c r="T11" s="3">
        <f>[7]Dezembro!$H$23</f>
        <v>11.520000000000001</v>
      </c>
      <c r="U11" s="3">
        <f>[7]Dezembro!$H$24</f>
        <v>17.64</v>
      </c>
      <c r="V11" s="3">
        <f>[7]Dezembro!$H$25</f>
        <v>13.68</v>
      </c>
      <c r="W11" s="3">
        <f>[7]Dezembro!$H$26</f>
        <v>14.04</v>
      </c>
      <c r="X11" s="3">
        <f>[7]Dezembro!$H$27</f>
        <v>18</v>
      </c>
      <c r="Y11" s="3">
        <f>[7]Dezembro!$H$28</f>
        <v>23.040000000000003</v>
      </c>
      <c r="Z11" s="3">
        <f>[7]Dezembro!$H$29</f>
        <v>13.68</v>
      </c>
      <c r="AA11" s="3">
        <f>[7]Dezembro!$H$30</f>
        <v>12.96</v>
      </c>
      <c r="AB11" s="3">
        <f>[7]Dezembro!$H$31</f>
        <v>24.12</v>
      </c>
      <c r="AC11" s="3">
        <f>[7]Dezembro!$H$32</f>
        <v>19.079999999999998</v>
      </c>
      <c r="AD11" s="3">
        <f>[7]Dezembro!$H$33</f>
        <v>22.68</v>
      </c>
      <c r="AE11" s="3">
        <f>[7]Dezembro!$H$34</f>
        <v>23.040000000000003</v>
      </c>
      <c r="AF11" s="3">
        <f>[7]Dezembro!$H$35</f>
        <v>23.759999999999998</v>
      </c>
      <c r="AG11" s="16">
        <f t="shared" si="1"/>
        <v>24.840000000000003</v>
      </c>
    </row>
    <row r="12" spans="1:33" ht="17.100000000000001" customHeight="1" x14ac:dyDescent="0.2">
      <c r="A12" s="9" t="s">
        <v>5</v>
      </c>
      <c r="B12" s="3">
        <f>[8]Dezembro!$H$5</f>
        <v>18.36</v>
      </c>
      <c r="C12" s="3">
        <f>[8]Dezembro!$H$6</f>
        <v>10.8</v>
      </c>
      <c r="D12" s="3">
        <f>[8]Dezembro!$H$7</f>
        <v>11.520000000000001</v>
      </c>
      <c r="E12" s="3">
        <f>[8]Dezembro!$H$8</f>
        <v>13.68</v>
      </c>
      <c r="F12" s="3">
        <f>[8]Dezembro!$H$9</f>
        <v>27.720000000000002</v>
      </c>
      <c r="G12" s="3">
        <f>[8]Dezembro!$H$10</f>
        <v>24.48</v>
      </c>
      <c r="H12" s="3">
        <f>[8]Dezembro!$H$11</f>
        <v>9.7200000000000006</v>
      </c>
      <c r="I12" s="3">
        <f>[8]Dezembro!$H$12</f>
        <v>14.04</v>
      </c>
      <c r="J12" s="3">
        <f>[8]Dezembro!$H$13</f>
        <v>9.7200000000000006</v>
      </c>
      <c r="K12" s="3">
        <f>[8]Dezembro!$H$14</f>
        <v>9.3600000000000012</v>
      </c>
      <c r="L12" s="3">
        <f>[8]Dezembro!$H$15</f>
        <v>12.24</v>
      </c>
      <c r="M12" s="3">
        <f>[8]Dezembro!$H$16</f>
        <v>11.879999999999999</v>
      </c>
      <c r="N12" s="3">
        <f>[8]Dezembro!$H$17</f>
        <v>11.879999999999999</v>
      </c>
      <c r="O12" s="3">
        <f>[8]Dezembro!$H$18</f>
        <v>14.4</v>
      </c>
      <c r="P12" s="3">
        <f>[8]Dezembro!$H$19</f>
        <v>9.7200000000000006</v>
      </c>
      <c r="Q12" s="3">
        <f>[8]Dezembro!$H$20</f>
        <v>15.840000000000002</v>
      </c>
      <c r="R12" s="3">
        <f>[8]Dezembro!$H$21</f>
        <v>15.48</v>
      </c>
      <c r="S12" s="3">
        <f>[8]Dezembro!$H$22</f>
        <v>17.64</v>
      </c>
      <c r="T12" s="3">
        <f>[8]Dezembro!$H$23</f>
        <v>11.520000000000001</v>
      </c>
      <c r="U12" s="3">
        <f>[8]Dezembro!$H$24</f>
        <v>11.879999999999999</v>
      </c>
      <c r="V12" s="3">
        <f>[8]Dezembro!$H$25</f>
        <v>21.6</v>
      </c>
      <c r="W12" s="3">
        <f>[8]Dezembro!$H$26</f>
        <v>12.96</v>
      </c>
      <c r="X12" s="3">
        <f>[8]Dezembro!$H$27</f>
        <v>15.48</v>
      </c>
      <c r="Y12" s="3">
        <f>[8]Dezembro!$H$28</f>
        <v>30.240000000000002</v>
      </c>
      <c r="Z12" s="3">
        <f>[8]Dezembro!$H$29</f>
        <v>26.28</v>
      </c>
      <c r="AA12" s="3">
        <f>[8]Dezembro!$H$30</f>
        <v>12.96</v>
      </c>
      <c r="AB12" s="3">
        <f>[8]Dezembro!$H$31</f>
        <v>10.44</v>
      </c>
      <c r="AC12" s="3">
        <f>[8]Dezembro!$H$32</f>
        <v>23.759999999999998</v>
      </c>
      <c r="AD12" s="3">
        <f>[8]Dezembro!$H$33</f>
        <v>15.48</v>
      </c>
      <c r="AE12" s="3">
        <f>[8]Dezembro!$H$34</f>
        <v>9.7200000000000006</v>
      </c>
      <c r="AF12" s="3">
        <f>[8]Dezembro!$H$35</f>
        <v>14.76</v>
      </c>
      <c r="AG12" s="16">
        <f t="shared" si="1"/>
        <v>30.240000000000002</v>
      </c>
    </row>
    <row r="13" spans="1:33" ht="17.100000000000001" customHeight="1" x14ac:dyDescent="0.2">
      <c r="A13" s="9" t="s">
        <v>6</v>
      </c>
      <c r="B13" s="3">
        <f>[9]Dezembro!$H$5</f>
        <v>12.6</v>
      </c>
      <c r="C13" s="3">
        <f>[9]Dezembro!$H$6</f>
        <v>4.6800000000000006</v>
      </c>
      <c r="D13" s="3">
        <f>[9]Dezembro!$H$7</f>
        <v>0.36000000000000004</v>
      </c>
      <c r="E13" s="3">
        <f>[9]Dezembro!$H$8</f>
        <v>7.9200000000000008</v>
      </c>
      <c r="F13" s="3">
        <f>[9]Dezembro!$H$9</f>
        <v>19.440000000000001</v>
      </c>
      <c r="G13" s="3">
        <f>[9]Dezembro!$H$10</f>
        <v>1.8</v>
      </c>
      <c r="H13" s="3">
        <f>[9]Dezembro!$H$11</f>
        <v>10.08</v>
      </c>
      <c r="I13" s="3">
        <f>[9]Dezembro!$H$12</f>
        <v>11.16</v>
      </c>
      <c r="J13" s="3">
        <f>[9]Dezembro!$H$13</f>
        <v>14.04</v>
      </c>
      <c r="K13" s="3">
        <f>[9]Dezembro!$H$14</f>
        <v>5.04</v>
      </c>
      <c r="L13" s="3">
        <f>[9]Dezembro!$H$15</f>
        <v>0.36000000000000004</v>
      </c>
      <c r="M13" s="3">
        <f>[9]Dezembro!$H$16</f>
        <v>1.8</v>
      </c>
      <c r="N13" s="3">
        <f>[9]Dezembro!$H$17</f>
        <v>7.9200000000000008</v>
      </c>
      <c r="O13" s="3">
        <f>[9]Dezembro!$H$18</f>
        <v>1.8</v>
      </c>
      <c r="P13" s="3">
        <f>[9]Dezembro!$H$19</f>
        <v>0.36000000000000004</v>
      </c>
      <c r="Q13" s="3">
        <f>[9]Dezembro!$H$20</f>
        <v>0.72000000000000008</v>
      </c>
      <c r="R13" s="3">
        <f>[9]Dezembro!$H$21</f>
        <v>4.6800000000000006</v>
      </c>
      <c r="S13" s="3">
        <f>[9]Dezembro!$H$22</f>
        <v>0</v>
      </c>
      <c r="T13" s="3">
        <f>[9]Dezembro!$H$23</f>
        <v>1.4400000000000002</v>
      </c>
      <c r="U13" s="3">
        <f>[9]Dezembro!$H$24</f>
        <v>3.24</v>
      </c>
      <c r="V13" s="3">
        <f>[9]Dezembro!$H$25</f>
        <v>17.28</v>
      </c>
      <c r="W13" s="3">
        <f>[9]Dezembro!$H$26</f>
        <v>20.16</v>
      </c>
      <c r="X13" s="3">
        <f>[9]Dezembro!$H$27</f>
        <v>10.08</v>
      </c>
      <c r="Y13" s="3">
        <f>[9]Dezembro!$H$28</f>
        <v>16.2</v>
      </c>
      <c r="Z13" s="3">
        <f>[9]Dezembro!$H$29</f>
        <v>5.4</v>
      </c>
      <c r="AA13" s="3">
        <f>[9]Dezembro!$H$30</f>
        <v>7.2</v>
      </c>
      <c r="AB13" s="3">
        <f>[9]Dezembro!$H$31</f>
        <v>17.28</v>
      </c>
      <c r="AC13" s="3">
        <f>[9]Dezembro!$H$32</f>
        <v>12.96</v>
      </c>
      <c r="AD13" s="3">
        <f>[9]Dezembro!$H$33</f>
        <v>16.559999999999999</v>
      </c>
      <c r="AE13" s="3">
        <f>[9]Dezembro!$H$34</f>
        <v>18.36</v>
      </c>
      <c r="AF13" s="3">
        <f>[9]Dezembro!$H$35</f>
        <v>3.24</v>
      </c>
      <c r="AG13" s="16">
        <f t="shared" si="1"/>
        <v>20.16</v>
      </c>
    </row>
    <row r="14" spans="1:33" ht="17.100000000000001" customHeight="1" x14ac:dyDescent="0.2">
      <c r="A14" s="9" t="s">
        <v>7</v>
      </c>
      <c r="B14" s="3">
        <f>[10]Dezembro!$H$5</f>
        <v>17.64</v>
      </c>
      <c r="C14" s="3">
        <f>[10]Dezembro!$H$6</f>
        <v>14.04</v>
      </c>
      <c r="D14" s="3">
        <f>[10]Dezembro!$H$7</f>
        <v>14.04</v>
      </c>
      <c r="E14" s="3">
        <f>[10]Dezembro!$H$8</f>
        <v>17.28</v>
      </c>
      <c r="F14" s="3">
        <f>[10]Dezembro!$H$9</f>
        <v>20.16</v>
      </c>
      <c r="G14" s="3">
        <f>[10]Dezembro!$H$10</f>
        <v>13.68</v>
      </c>
      <c r="H14" s="3">
        <f>[10]Dezembro!$H$11</f>
        <v>10.44</v>
      </c>
      <c r="I14" s="3">
        <f>[10]Dezembro!$H$12</f>
        <v>25.92</v>
      </c>
      <c r="J14" s="3">
        <f>[10]Dezembro!$H$13</f>
        <v>12.6</v>
      </c>
      <c r="K14" s="3">
        <f>[10]Dezembro!$H$14</f>
        <v>9.3600000000000012</v>
      </c>
      <c r="L14" s="3">
        <f>[10]Dezembro!$H$15</f>
        <v>10.8</v>
      </c>
      <c r="M14" s="3">
        <f>[10]Dezembro!$H$16</f>
        <v>12.96</v>
      </c>
      <c r="N14" s="3">
        <f>[10]Dezembro!$H$17</f>
        <v>20.88</v>
      </c>
      <c r="O14" s="3">
        <f>[10]Dezembro!$H$18</f>
        <v>18.36</v>
      </c>
      <c r="P14" s="3">
        <f>[10]Dezembro!$H$19</f>
        <v>15.48</v>
      </c>
      <c r="Q14" s="3">
        <f>[10]Dezembro!$H$20</f>
        <v>12.24</v>
      </c>
      <c r="R14" s="3">
        <f>[10]Dezembro!$H$21</f>
        <v>11.879999999999999</v>
      </c>
      <c r="S14" s="3">
        <f>[10]Dezembro!$H$22</f>
        <v>10.08</v>
      </c>
      <c r="T14" s="3">
        <f>[10]Dezembro!$H$23</f>
        <v>10.08</v>
      </c>
      <c r="U14" s="3">
        <f>[10]Dezembro!$H$24</f>
        <v>10.44</v>
      </c>
      <c r="V14" s="3">
        <f>[10]Dezembro!$H$25</f>
        <v>17.28</v>
      </c>
      <c r="W14" s="3">
        <f>[10]Dezembro!$H$26</f>
        <v>14.76</v>
      </c>
      <c r="X14" s="3">
        <f>[10]Dezembro!$H$27</f>
        <v>14.04</v>
      </c>
      <c r="Y14" s="3">
        <f>[10]Dezembro!$H$28</f>
        <v>18</v>
      </c>
      <c r="Z14" s="3">
        <f>[10]Dezembro!$H$29</f>
        <v>16.2</v>
      </c>
      <c r="AA14" s="3">
        <f>[10]Dezembro!$H$30</f>
        <v>14.4</v>
      </c>
      <c r="AB14" s="3">
        <f>[10]Dezembro!$H$31</f>
        <v>14.4</v>
      </c>
      <c r="AC14" s="3">
        <f>[10]Dezembro!$H$32</f>
        <v>16.920000000000002</v>
      </c>
      <c r="AD14" s="3">
        <f>[10]Dezembro!$H$33</f>
        <v>16.920000000000002</v>
      </c>
      <c r="AE14" s="3">
        <f>[10]Dezembro!$H$34</f>
        <v>18.720000000000002</v>
      </c>
      <c r="AF14" s="3">
        <f>[10]Dezembro!$H$35</f>
        <v>18.720000000000002</v>
      </c>
      <c r="AG14" s="16">
        <f t="shared" si="1"/>
        <v>25.92</v>
      </c>
    </row>
    <row r="15" spans="1:33" ht="17.100000000000001" customHeight="1" x14ac:dyDescent="0.2">
      <c r="A15" s="9" t="s">
        <v>8</v>
      </c>
      <c r="B15" s="3">
        <f>[11]Dezembro!$H$5</f>
        <v>16.920000000000002</v>
      </c>
      <c r="C15" s="3">
        <f>[11]Dezembro!$H$6</f>
        <v>15.120000000000001</v>
      </c>
      <c r="D15" s="3">
        <f>[11]Dezembro!$H$7</f>
        <v>20.52</v>
      </c>
      <c r="E15" s="3">
        <f>[11]Dezembro!$H$8</f>
        <v>21.96</v>
      </c>
      <c r="F15" s="3">
        <f>[11]Dezembro!$H$9</f>
        <v>16.559999999999999</v>
      </c>
      <c r="G15" s="3">
        <f>[11]Dezembro!$H$10</f>
        <v>15.840000000000002</v>
      </c>
      <c r="H15" s="3">
        <f>[11]Dezembro!$H$11</f>
        <v>13.32</v>
      </c>
      <c r="I15" s="3">
        <f>[11]Dezembro!$H$12</f>
        <v>24.12</v>
      </c>
      <c r="J15" s="3">
        <f>[11]Dezembro!$H$13</f>
        <v>23.400000000000002</v>
      </c>
      <c r="K15" s="3">
        <f>[11]Dezembro!$H$14</f>
        <v>16.2</v>
      </c>
      <c r="L15" s="3">
        <f>[11]Dezembro!$H$15</f>
        <v>15.120000000000001</v>
      </c>
      <c r="M15" s="3">
        <f>[11]Dezembro!$H$16</f>
        <v>15.120000000000001</v>
      </c>
      <c r="N15" s="3">
        <f>[11]Dezembro!$H$17</f>
        <v>17.28</v>
      </c>
      <c r="O15" s="3">
        <f>[11]Dezembro!$H$18</f>
        <v>20.16</v>
      </c>
      <c r="P15" s="3">
        <f>[11]Dezembro!$H$19</f>
        <v>15.48</v>
      </c>
      <c r="Q15" s="3">
        <f>[11]Dezembro!$H$20</f>
        <v>10.44</v>
      </c>
      <c r="R15" s="3">
        <f>[11]Dezembro!$H$21</f>
        <v>15.48</v>
      </c>
      <c r="S15" s="3">
        <f>[11]Dezembro!$H$22</f>
        <v>12.6</v>
      </c>
      <c r="T15" s="3">
        <f>[11]Dezembro!$H$23</f>
        <v>14.76</v>
      </c>
      <c r="U15" s="3">
        <f>[11]Dezembro!$H$24</f>
        <v>10.08</v>
      </c>
      <c r="V15" s="3">
        <f>[11]Dezembro!$H$25</f>
        <v>10.8</v>
      </c>
      <c r="W15" s="3">
        <f>[11]Dezembro!$H$26</f>
        <v>18</v>
      </c>
      <c r="X15" s="3">
        <f>[11]Dezembro!$H$27</f>
        <v>19.440000000000001</v>
      </c>
      <c r="Y15" s="3">
        <f>[11]Dezembro!$H$28</f>
        <v>28.44</v>
      </c>
      <c r="Z15" s="3">
        <f>[11]Dezembro!$H$29</f>
        <v>15.120000000000001</v>
      </c>
      <c r="AA15" s="3">
        <f>[11]Dezembro!$H$30</f>
        <v>22.32</v>
      </c>
      <c r="AB15" s="3">
        <f>[11]Dezembro!$H$31</f>
        <v>16.559999999999999</v>
      </c>
      <c r="AC15" s="3">
        <f>[11]Dezembro!$H$32</f>
        <v>11.879999999999999</v>
      </c>
      <c r="AD15" s="3">
        <f>[11]Dezembro!$H$33</f>
        <v>31.680000000000003</v>
      </c>
      <c r="AE15" s="3">
        <f>[11]Dezembro!$H$34</f>
        <v>24.840000000000003</v>
      </c>
      <c r="AF15" s="3">
        <f>[11]Dezembro!$H$35</f>
        <v>12.96</v>
      </c>
      <c r="AG15" s="16">
        <f t="shared" si="1"/>
        <v>31.680000000000003</v>
      </c>
    </row>
    <row r="16" spans="1:33" ht="17.100000000000001" customHeight="1" x14ac:dyDescent="0.2">
      <c r="A16" s="9" t="s">
        <v>9</v>
      </c>
      <c r="B16" s="3">
        <f>[12]Dezembro!$H$5</f>
        <v>19.440000000000001</v>
      </c>
      <c r="C16" s="3">
        <f>[12]Dezembro!$H$6</f>
        <v>15.840000000000002</v>
      </c>
      <c r="D16" s="3">
        <f>[12]Dezembro!$H$7</f>
        <v>20.16</v>
      </c>
      <c r="E16" s="3">
        <f>[12]Dezembro!$H$8</f>
        <v>18.36</v>
      </c>
      <c r="F16" s="3">
        <f>[12]Dezembro!$H$9</f>
        <v>18.720000000000002</v>
      </c>
      <c r="G16" s="3">
        <f>[12]Dezembro!$H$10</f>
        <v>19.8</v>
      </c>
      <c r="H16" s="3">
        <f>[12]Dezembro!$H$11</f>
        <v>11.520000000000001</v>
      </c>
      <c r="I16" s="3">
        <f>[12]Dezembro!$H$12</f>
        <v>20.88</v>
      </c>
      <c r="J16" s="3">
        <f>[12]Dezembro!$H$13</f>
        <v>15.840000000000002</v>
      </c>
      <c r="K16" s="3">
        <f>[12]Dezembro!$H$14</f>
        <v>16.2</v>
      </c>
      <c r="L16" s="3">
        <f>[12]Dezembro!$H$15</f>
        <v>18.36</v>
      </c>
      <c r="M16" s="3">
        <f>[12]Dezembro!$H$16</f>
        <v>15.48</v>
      </c>
      <c r="N16" s="3">
        <f>[12]Dezembro!$H$17</f>
        <v>20.88</v>
      </c>
      <c r="O16" s="3">
        <f>[12]Dezembro!$H$18</f>
        <v>18.720000000000002</v>
      </c>
      <c r="P16" s="3">
        <f>[12]Dezembro!$H$19</f>
        <v>19.079999999999998</v>
      </c>
      <c r="Q16" s="3">
        <f>[12]Dezembro!$H$20</f>
        <v>14.04</v>
      </c>
      <c r="R16" s="3">
        <f>[12]Dezembro!$H$21</f>
        <v>14.4</v>
      </c>
      <c r="S16" s="3">
        <f>[12]Dezembro!$H$22</f>
        <v>15.48</v>
      </c>
      <c r="T16" s="3">
        <f>[12]Dezembro!$H$23</f>
        <v>15.48</v>
      </c>
      <c r="U16" s="3">
        <f>[12]Dezembro!$H$24</f>
        <v>12.96</v>
      </c>
      <c r="V16" s="3">
        <f>[12]Dezembro!$H$25</f>
        <v>19.079999999999998</v>
      </c>
      <c r="W16" s="3">
        <f>[12]Dezembro!$H$26</f>
        <v>21.96</v>
      </c>
      <c r="X16" s="3">
        <f>[12]Dezembro!$H$27</f>
        <v>19.440000000000001</v>
      </c>
      <c r="Y16" s="3">
        <f>[12]Dezembro!$H$28</f>
        <v>26.28</v>
      </c>
      <c r="Z16" s="3">
        <f>[12]Dezembro!$H$29</f>
        <v>17.28</v>
      </c>
      <c r="AA16" s="3">
        <f>[12]Dezembro!$H$30</f>
        <v>19.440000000000001</v>
      </c>
      <c r="AB16" s="3">
        <f>[12]Dezembro!$H$31</f>
        <v>15.120000000000001</v>
      </c>
      <c r="AC16" s="3">
        <f>[12]Dezembro!$H$32</f>
        <v>11.520000000000001</v>
      </c>
      <c r="AD16" s="3">
        <f>[12]Dezembro!$H$33</f>
        <v>18</v>
      </c>
      <c r="AE16" s="3">
        <f>[12]Dezembro!$H$34</f>
        <v>18.36</v>
      </c>
      <c r="AF16" s="3">
        <f>[12]Dezembro!$H$35</f>
        <v>17.28</v>
      </c>
      <c r="AG16" s="16">
        <f t="shared" si="1"/>
        <v>26.28</v>
      </c>
    </row>
    <row r="17" spans="1:33" ht="17.100000000000001" customHeight="1" x14ac:dyDescent="0.2">
      <c r="A17" s="9" t="s">
        <v>51</v>
      </c>
      <c r="B17" s="3">
        <f>[13]Dezembro!$H$5</f>
        <v>13.32</v>
      </c>
      <c r="C17" s="3">
        <f>[13]Dezembro!$H$6</f>
        <v>8.64</v>
      </c>
      <c r="D17" s="3">
        <f>[13]Dezembro!$H$7</f>
        <v>11.16</v>
      </c>
      <c r="E17" s="3">
        <f>[13]Dezembro!$H$8</f>
        <v>15.120000000000001</v>
      </c>
      <c r="F17" s="3">
        <f>[13]Dezembro!$H$9</f>
        <v>21.240000000000002</v>
      </c>
      <c r="G17" s="3">
        <f>[13]Dezembro!$H$10</f>
        <v>14.4</v>
      </c>
      <c r="H17" s="3">
        <f>[13]Dezembro!$H$11</f>
        <v>10.44</v>
      </c>
      <c r="I17" s="3">
        <f>[13]Dezembro!$H$12</f>
        <v>14.04</v>
      </c>
      <c r="J17" s="3">
        <f>[13]Dezembro!$H$13</f>
        <v>16.2</v>
      </c>
      <c r="K17" s="3">
        <f>[13]Dezembro!$H$14</f>
        <v>7.9200000000000008</v>
      </c>
      <c r="L17" s="3">
        <f>[13]Dezembro!$H$15</f>
        <v>12.6</v>
      </c>
      <c r="M17" s="3">
        <f>[13]Dezembro!$H$16</f>
        <v>12.6</v>
      </c>
      <c r="N17" s="3">
        <f>[13]Dezembro!$H$17</f>
        <v>14.04</v>
      </c>
      <c r="O17" s="3">
        <f>[13]Dezembro!$H$18</f>
        <v>11.879999999999999</v>
      </c>
      <c r="P17" s="3">
        <f>[13]Dezembro!$H$19</f>
        <v>14.04</v>
      </c>
      <c r="Q17" s="3">
        <f>[13]Dezembro!$H$20</f>
        <v>12.96</v>
      </c>
      <c r="R17" s="3">
        <f>[13]Dezembro!$H$21</f>
        <v>13.68</v>
      </c>
      <c r="S17" s="3">
        <f>[13]Dezembro!$H$22</f>
        <v>13.68</v>
      </c>
      <c r="T17" s="3">
        <f>[13]Dezembro!$H$23</f>
        <v>9.7200000000000006</v>
      </c>
      <c r="U17" s="3">
        <f>[13]Dezembro!$H$24</f>
        <v>17.28</v>
      </c>
      <c r="V17" s="3">
        <f>[13]Dezembro!$H$25</f>
        <v>12.24</v>
      </c>
      <c r="W17" s="3">
        <f>[13]Dezembro!$H$26</f>
        <v>18.720000000000002</v>
      </c>
      <c r="X17" s="3">
        <f>[13]Dezembro!$H$27</f>
        <v>16.2</v>
      </c>
      <c r="Y17" s="3">
        <f>[13]Dezembro!$H$28</f>
        <v>16.920000000000002</v>
      </c>
      <c r="Z17" s="3">
        <f>[13]Dezembro!$H$29</f>
        <v>17.28</v>
      </c>
      <c r="AA17" s="3">
        <f>[13]Dezembro!$H$30</f>
        <v>12.24</v>
      </c>
      <c r="AB17" s="3">
        <f>[13]Dezembro!$H$31</f>
        <v>13.68</v>
      </c>
      <c r="AC17" s="3">
        <f>[13]Dezembro!$H$32</f>
        <v>17.28</v>
      </c>
      <c r="AD17" s="3">
        <f>[13]Dezembro!$H$33</f>
        <v>12.24</v>
      </c>
      <c r="AE17" s="3">
        <f>[13]Dezembro!$H$34</f>
        <v>13.68</v>
      </c>
      <c r="AF17" s="3">
        <f>[13]Dezembro!$H$35</f>
        <v>10.44</v>
      </c>
      <c r="AG17" s="16">
        <f t="shared" si="1"/>
        <v>21.240000000000002</v>
      </c>
    </row>
    <row r="18" spans="1:33" ht="17.100000000000001" customHeight="1" x14ac:dyDescent="0.2">
      <c r="A18" s="9" t="s">
        <v>10</v>
      </c>
      <c r="B18" s="3">
        <f>[14]Dezembro!$H$5</f>
        <v>11.879999999999999</v>
      </c>
      <c r="C18" s="3">
        <f>[14]Dezembro!$H$6</f>
        <v>9.3600000000000012</v>
      </c>
      <c r="D18" s="3">
        <f>[14]Dezembro!$H$7</f>
        <v>16.920000000000002</v>
      </c>
      <c r="E18" s="3">
        <f>[14]Dezembro!$H$8</f>
        <v>15.840000000000002</v>
      </c>
      <c r="F18" s="3">
        <f>[14]Dezembro!$H$9</f>
        <v>16.920000000000002</v>
      </c>
      <c r="G18" s="3">
        <f>[14]Dezembro!$H$10</f>
        <v>19.8</v>
      </c>
      <c r="H18" s="3">
        <f>[14]Dezembro!$H$11</f>
        <v>14.04</v>
      </c>
      <c r="I18" s="3">
        <f>[14]Dezembro!$H$12</f>
        <v>12.96</v>
      </c>
      <c r="J18" s="3">
        <f>[14]Dezembro!$H$13</f>
        <v>8.2799999999999994</v>
      </c>
      <c r="K18" s="3">
        <f>[14]Dezembro!$H$14</f>
        <v>9.3600000000000012</v>
      </c>
      <c r="L18" s="3">
        <f>[14]Dezembro!$H$15</f>
        <v>11.16</v>
      </c>
      <c r="M18" s="3">
        <f>[14]Dezembro!$H$16</f>
        <v>15.48</v>
      </c>
      <c r="N18" s="3">
        <f>[14]Dezembro!$H$17</f>
        <v>12.6</v>
      </c>
      <c r="O18" s="3">
        <f>[14]Dezembro!$H$18</f>
        <v>15.120000000000001</v>
      </c>
      <c r="P18" s="3">
        <f>[14]Dezembro!$H$19</f>
        <v>14.4</v>
      </c>
      <c r="Q18" s="3">
        <f>[14]Dezembro!$H$20</f>
        <v>7.9200000000000008</v>
      </c>
      <c r="R18" s="3">
        <f>[14]Dezembro!$H$21</f>
        <v>11.16</v>
      </c>
      <c r="S18" s="3">
        <f>[14]Dezembro!$H$22</f>
        <v>8.64</v>
      </c>
      <c r="T18" s="3">
        <f>[14]Dezembro!$H$23</f>
        <v>11.16</v>
      </c>
      <c r="U18" s="3">
        <f>[14]Dezembro!$H$24</f>
        <v>8.2799999999999994</v>
      </c>
      <c r="V18" s="3">
        <f>[14]Dezembro!$H$25</f>
        <v>9</v>
      </c>
      <c r="W18" s="3">
        <f>[14]Dezembro!$H$26</f>
        <v>16.2</v>
      </c>
      <c r="X18" s="3">
        <f>[14]Dezembro!$H$27</f>
        <v>16.2</v>
      </c>
      <c r="Y18" s="3">
        <f>[14]Dezembro!$H$28</f>
        <v>11.879999999999999</v>
      </c>
      <c r="Z18" s="3">
        <f>[14]Dezembro!$H$29</f>
        <v>11.16</v>
      </c>
      <c r="AA18" s="3">
        <f>[14]Dezembro!$H$30</f>
        <v>15.840000000000002</v>
      </c>
      <c r="AB18" s="3">
        <f>[14]Dezembro!$H$31</f>
        <v>12.24</v>
      </c>
      <c r="AC18" s="3">
        <f>[14]Dezembro!$H$32</f>
        <v>11.879999999999999</v>
      </c>
      <c r="AD18" s="3">
        <f>[14]Dezembro!$H$33</f>
        <v>15.840000000000002</v>
      </c>
      <c r="AE18" s="3">
        <f>[14]Dezembro!$H$34</f>
        <v>9</v>
      </c>
      <c r="AF18" s="3">
        <f>[14]Dezembro!$H$35</f>
        <v>9.3600000000000012</v>
      </c>
      <c r="AG18" s="16">
        <f>MAX(B18:AF18)</f>
        <v>19.8</v>
      </c>
    </row>
    <row r="19" spans="1:33" ht="17.100000000000001" customHeight="1" x14ac:dyDescent="0.2">
      <c r="A19" s="9" t="s">
        <v>11</v>
      </c>
      <c r="B19" s="3">
        <f>[15]Dezembro!$H$5</f>
        <v>10.08</v>
      </c>
      <c r="C19" s="3">
        <f>[15]Dezembro!$H$6</f>
        <v>10.08</v>
      </c>
      <c r="D19" s="3">
        <f>[15]Dezembro!$H$7</f>
        <v>12.6</v>
      </c>
      <c r="E19" s="3">
        <f>[15]Dezembro!$H$8</f>
        <v>11.16</v>
      </c>
      <c r="F19" s="3">
        <f>[15]Dezembro!$H$9</f>
        <v>26.28</v>
      </c>
      <c r="G19" s="3">
        <f>[15]Dezembro!$H$10</f>
        <v>11.16</v>
      </c>
      <c r="H19" s="3">
        <f>[15]Dezembro!$H$11</f>
        <v>7.2</v>
      </c>
      <c r="I19" s="3">
        <f>[15]Dezembro!$H$12</f>
        <v>14.4</v>
      </c>
      <c r="J19" s="3">
        <f>[15]Dezembro!$H$13</f>
        <v>9.7200000000000006</v>
      </c>
      <c r="K19" s="3">
        <f>[15]Dezembro!$H$14</f>
        <v>12.24</v>
      </c>
      <c r="L19" s="3">
        <f>[15]Dezembro!$H$15</f>
        <v>6.12</v>
      </c>
      <c r="M19" s="3">
        <f>[15]Dezembro!$H$16</f>
        <v>13.32</v>
      </c>
      <c r="N19" s="3">
        <f>[15]Dezembro!$H$17</f>
        <v>13.68</v>
      </c>
      <c r="O19" s="3">
        <f>[15]Dezembro!$H$18</f>
        <v>9</v>
      </c>
      <c r="P19" s="3">
        <f>[15]Dezembro!$H$19</f>
        <v>16.2</v>
      </c>
      <c r="Q19" s="3">
        <f>[15]Dezembro!$H$20</f>
        <v>6.84</v>
      </c>
      <c r="R19" s="3">
        <f>[15]Dezembro!$H$21</f>
        <v>11.520000000000001</v>
      </c>
      <c r="S19" s="3">
        <f>[15]Dezembro!$H$22</f>
        <v>10.8</v>
      </c>
      <c r="T19" s="3">
        <f>[15]Dezembro!$H$23</f>
        <v>11.16</v>
      </c>
      <c r="U19" s="3">
        <f>[15]Dezembro!$H$24</f>
        <v>12.24</v>
      </c>
      <c r="V19" s="3">
        <f>[15]Dezembro!$H$25</f>
        <v>27.36</v>
      </c>
      <c r="W19" s="3">
        <f>[15]Dezembro!$H$26</f>
        <v>11.520000000000001</v>
      </c>
      <c r="X19" s="3">
        <f>[15]Dezembro!$H$27</f>
        <v>8.2799999999999994</v>
      </c>
      <c r="Y19" s="3">
        <f>[15]Dezembro!$H$28</f>
        <v>17.64</v>
      </c>
      <c r="Z19" s="3">
        <f>[15]Dezembro!$H$29</f>
        <v>21.6</v>
      </c>
      <c r="AA19" s="3">
        <f>[15]Dezembro!$H$30</f>
        <v>9</v>
      </c>
      <c r="AB19" s="3">
        <f>[15]Dezembro!$H$31</f>
        <v>9.3600000000000012</v>
      </c>
      <c r="AC19" s="3">
        <f>[15]Dezembro!$H$32</f>
        <v>8.64</v>
      </c>
      <c r="AD19" s="3">
        <f>[15]Dezembro!$H$33</f>
        <v>22.68</v>
      </c>
      <c r="AE19" s="3">
        <f>[15]Dezembro!$H$34</f>
        <v>14.76</v>
      </c>
      <c r="AF19" s="3">
        <f>[15]Dezembro!$H$35</f>
        <v>18</v>
      </c>
      <c r="AG19" s="16">
        <f>MAX(B19:AF19)</f>
        <v>27.36</v>
      </c>
    </row>
    <row r="20" spans="1:33" ht="17.100000000000001" customHeight="1" x14ac:dyDescent="0.2">
      <c r="A20" s="9" t="s">
        <v>12</v>
      </c>
      <c r="B20" s="3">
        <f>[16]Dezembro!$H$5</f>
        <v>12.96</v>
      </c>
      <c r="C20" s="3">
        <f>[16]Dezembro!$H$6</f>
        <v>8.64</v>
      </c>
      <c r="D20" s="3">
        <f>[16]Dezembro!$H$7</f>
        <v>8.64</v>
      </c>
      <c r="E20" s="3">
        <f>[16]Dezembro!$H$8</f>
        <v>13.32</v>
      </c>
      <c r="F20" s="3">
        <f>[16]Dezembro!$H$9</f>
        <v>16.2</v>
      </c>
      <c r="G20" s="3">
        <f>[16]Dezembro!$H$10</f>
        <v>9.7200000000000006</v>
      </c>
      <c r="H20" s="3">
        <f>[16]Dezembro!$H$11</f>
        <v>9.3600000000000012</v>
      </c>
      <c r="I20" s="3">
        <f>[16]Dezembro!$H$12</f>
        <v>11.520000000000001</v>
      </c>
      <c r="J20" s="3">
        <f>[16]Dezembro!$H$13</f>
        <v>7.9200000000000008</v>
      </c>
      <c r="K20" s="3">
        <f>[16]Dezembro!$H$14</f>
        <v>7.5600000000000005</v>
      </c>
      <c r="L20" s="3">
        <f>[16]Dezembro!$H$15</f>
        <v>7.5600000000000005</v>
      </c>
      <c r="M20" s="3">
        <f>[16]Dezembro!$H$16</f>
        <v>11.879999999999999</v>
      </c>
      <c r="N20" s="3">
        <f>[16]Dezembro!$H$17</f>
        <v>8.64</v>
      </c>
      <c r="O20" s="3">
        <f>[16]Dezembro!$H$18</f>
        <v>11.879999999999999</v>
      </c>
      <c r="P20" s="3">
        <f>[16]Dezembro!$H$19</f>
        <v>12.24</v>
      </c>
      <c r="Q20" s="3">
        <f>[16]Dezembro!$H$20</f>
        <v>9.3600000000000012</v>
      </c>
      <c r="R20" s="3">
        <f>[16]Dezembro!$H$21</f>
        <v>11.16</v>
      </c>
      <c r="S20" s="3">
        <f>[16]Dezembro!$H$22</f>
        <v>9.3600000000000012</v>
      </c>
      <c r="T20" s="3">
        <f>[16]Dezembro!$H$23</f>
        <v>10.44</v>
      </c>
      <c r="U20" s="3">
        <f>[16]Dezembro!$H$24</f>
        <v>9.3600000000000012</v>
      </c>
      <c r="V20" s="3">
        <f>[16]Dezembro!$H$25</f>
        <v>15.840000000000002</v>
      </c>
      <c r="W20" s="3">
        <f>[16]Dezembro!$H$26</f>
        <v>12.96</v>
      </c>
      <c r="X20" s="3">
        <f>[16]Dezembro!$H$27</f>
        <v>10.44</v>
      </c>
      <c r="Y20" s="3">
        <f>[16]Dezembro!$H$28</f>
        <v>11.16</v>
      </c>
      <c r="Z20" s="3">
        <f>[16]Dezembro!$H$29</f>
        <v>11.16</v>
      </c>
      <c r="AA20" s="3">
        <f>[16]Dezembro!$H$30</f>
        <v>7.9200000000000008</v>
      </c>
      <c r="AB20" s="3">
        <f>[16]Dezembro!$H$31</f>
        <v>7.5600000000000005</v>
      </c>
      <c r="AC20" s="3">
        <f>[16]Dezembro!$H$32</f>
        <v>6.48</v>
      </c>
      <c r="AD20" s="3">
        <f>[16]Dezembro!$H$33</f>
        <v>10.8</v>
      </c>
      <c r="AE20" s="3">
        <f>[16]Dezembro!$H$34</f>
        <v>10.8</v>
      </c>
      <c r="AF20" s="3">
        <f>[16]Dezembro!$H$35</f>
        <v>7.5600000000000005</v>
      </c>
      <c r="AG20" s="16">
        <f>MAX(B20:AF20)</f>
        <v>16.2</v>
      </c>
    </row>
    <row r="21" spans="1:33" ht="17.100000000000001" customHeight="1" x14ac:dyDescent="0.2">
      <c r="A21" s="9" t="s">
        <v>13</v>
      </c>
      <c r="B21" s="3">
        <f>[17]Dezembro!$H$5</f>
        <v>14.4</v>
      </c>
      <c r="C21" s="3">
        <f>[17]Dezembro!$H$6</f>
        <v>47.519999999999996</v>
      </c>
      <c r="D21" s="3">
        <f>[17]Dezembro!$H$7</f>
        <v>20.88</v>
      </c>
      <c r="E21" s="3">
        <f>[17]Dezembro!$H$8</f>
        <v>20.52</v>
      </c>
      <c r="F21" s="3">
        <f>[17]Dezembro!$H$9</f>
        <v>23.400000000000002</v>
      </c>
      <c r="G21" s="3">
        <f>[17]Dezembro!$H$10</f>
        <v>18</v>
      </c>
      <c r="H21" s="3">
        <f>[17]Dezembro!$H$11</f>
        <v>14.04</v>
      </c>
      <c r="I21" s="3">
        <f>[17]Dezembro!$H$12</f>
        <v>25.2</v>
      </c>
      <c r="J21" s="3">
        <f>[17]Dezembro!$H$13</f>
        <v>11.879999999999999</v>
      </c>
      <c r="K21" s="3">
        <f>[17]Dezembro!$H$14</f>
        <v>14.04</v>
      </c>
      <c r="L21" s="3">
        <f>[17]Dezembro!$H$15</f>
        <v>11.879999999999999</v>
      </c>
      <c r="M21" s="3">
        <f>[17]Dezembro!$H$16</f>
        <v>27.36</v>
      </c>
      <c r="N21" s="3">
        <f>[17]Dezembro!$H$17</f>
        <v>27.720000000000002</v>
      </c>
      <c r="O21" s="3">
        <f>[17]Dezembro!$H$18</f>
        <v>18.720000000000002</v>
      </c>
      <c r="P21" s="3">
        <f>[17]Dezembro!$H$19</f>
        <v>18</v>
      </c>
      <c r="Q21" s="3">
        <f>[17]Dezembro!$H$20</f>
        <v>14.4</v>
      </c>
      <c r="R21" s="3">
        <f>[17]Dezembro!$H$21</f>
        <v>15.48</v>
      </c>
      <c r="S21" s="3">
        <f>[17]Dezembro!$H$22</f>
        <v>15.48</v>
      </c>
      <c r="T21" s="3">
        <f>[17]Dezembro!$H$23</f>
        <v>11.879999999999999</v>
      </c>
      <c r="U21" s="3">
        <f>[17]Dezembro!$H$24</f>
        <v>16.920000000000002</v>
      </c>
      <c r="V21" s="3">
        <f>[17]Dezembro!$H$25</f>
        <v>35.64</v>
      </c>
      <c r="W21" s="3">
        <f>[17]Dezembro!$H$26</f>
        <v>18</v>
      </c>
      <c r="X21" s="3">
        <f>[17]Dezembro!$H$27</f>
        <v>37.080000000000005</v>
      </c>
      <c r="Y21" s="3">
        <f>[17]Dezembro!$H$28</f>
        <v>18.36</v>
      </c>
      <c r="Z21" s="3">
        <f>[17]Dezembro!$H$29</f>
        <v>18.36</v>
      </c>
      <c r="AA21" s="3">
        <f>[17]Dezembro!$H$30</f>
        <v>12.24</v>
      </c>
      <c r="AB21" s="3">
        <f>[17]Dezembro!$H$31</f>
        <v>20.88</v>
      </c>
      <c r="AC21" s="3">
        <f>[17]Dezembro!$H$32</f>
        <v>15.48</v>
      </c>
      <c r="AD21" s="3">
        <f>[17]Dezembro!$H$33</f>
        <v>25.92</v>
      </c>
      <c r="AE21" s="3">
        <f>[17]Dezembro!$H$34</f>
        <v>16.2</v>
      </c>
      <c r="AF21" s="3">
        <f>[17]Dezembro!$H$35</f>
        <v>13.32</v>
      </c>
      <c r="AG21" s="16">
        <f>MAX(B21:AF21)</f>
        <v>47.519999999999996</v>
      </c>
    </row>
    <row r="22" spans="1:33" ht="17.100000000000001" customHeight="1" x14ac:dyDescent="0.2">
      <c r="A22" s="9" t="s">
        <v>14</v>
      </c>
      <c r="B22" s="3">
        <f>[18]Dezembro!$H$5</f>
        <v>16.559999999999999</v>
      </c>
      <c r="C22" s="3">
        <f>[18]Dezembro!$H$6</f>
        <v>7.9200000000000008</v>
      </c>
      <c r="D22" s="3">
        <f>[18]Dezembro!$H$7</f>
        <v>16.2</v>
      </c>
      <c r="E22" s="3">
        <f>[18]Dezembro!$H$8</f>
        <v>12.24</v>
      </c>
      <c r="F22" s="3">
        <f>[18]Dezembro!$H$9</f>
        <v>15.120000000000001</v>
      </c>
      <c r="G22" s="3">
        <f>[18]Dezembro!$H$10</f>
        <v>25.2</v>
      </c>
      <c r="H22" s="3">
        <f>[18]Dezembro!$H$11</f>
        <v>10.8</v>
      </c>
      <c r="I22" s="3">
        <f>[18]Dezembro!$H$12</f>
        <v>16.2</v>
      </c>
      <c r="J22" s="3">
        <f>[18]Dezembro!$H$13</f>
        <v>15.120000000000001</v>
      </c>
      <c r="K22" s="3">
        <f>[18]Dezembro!$H$14</f>
        <v>11.16</v>
      </c>
      <c r="L22" s="3">
        <f>[18]Dezembro!$H$15</f>
        <v>8.64</v>
      </c>
      <c r="M22" s="3">
        <f>[18]Dezembro!$H$16</f>
        <v>11.520000000000001</v>
      </c>
      <c r="N22" s="3">
        <f>[18]Dezembro!$H$17</f>
        <v>11.879999999999999</v>
      </c>
      <c r="O22" s="3">
        <f>[18]Dezembro!$H$18</f>
        <v>18.720000000000002</v>
      </c>
      <c r="P22" s="3">
        <f>[18]Dezembro!$H$19</f>
        <v>14.76</v>
      </c>
      <c r="Q22" s="3">
        <f>[18]Dezembro!$H$20</f>
        <v>7.2</v>
      </c>
      <c r="R22" s="3">
        <f>[18]Dezembro!$H$21</f>
        <v>12.24</v>
      </c>
      <c r="S22" s="3">
        <f>[18]Dezembro!$H$22</f>
        <v>14.04</v>
      </c>
      <c r="T22" s="3">
        <f>[18]Dezembro!$H$23</f>
        <v>8.2799999999999994</v>
      </c>
      <c r="U22" s="3">
        <f>[18]Dezembro!$H$24</f>
        <v>12.6</v>
      </c>
      <c r="V22" s="3">
        <f>[18]Dezembro!$H$25</f>
        <v>16.2</v>
      </c>
      <c r="W22" s="3">
        <f>[18]Dezembro!$H$26</f>
        <v>14.4</v>
      </c>
      <c r="X22" s="3">
        <f>[18]Dezembro!$H$27</f>
        <v>10.08</v>
      </c>
      <c r="Y22" s="3">
        <f>[18]Dezembro!$H$28</f>
        <v>12.96</v>
      </c>
      <c r="Z22" s="3">
        <f>[18]Dezembro!$H$29</f>
        <v>18.720000000000002</v>
      </c>
      <c r="AA22" s="3">
        <f>[18]Dezembro!$H$30</f>
        <v>9.3600000000000012</v>
      </c>
      <c r="AB22" s="3">
        <f>[18]Dezembro!$H$31</f>
        <v>16.2</v>
      </c>
      <c r="AC22" s="3">
        <f>[18]Dezembro!$H$32</f>
        <v>16.559999999999999</v>
      </c>
      <c r="AD22" s="3">
        <f>[18]Dezembro!$H$33</f>
        <v>13.32</v>
      </c>
      <c r="AE22" s="3">
        <f>[18]Dezembro!$H$34</f>
        <v>16.559999999999999</v>
      </c>
      <c r="AF22" s="3">
        <f>[18]Dezembro!$H$35</f>
        <v>14.04</v>
      </c>
      <c r="AG22" s="16">
        <f>MAX(B22:AF22)</f>
        <v>25.2</v>
      </c>
    </row>
    <row r="23" spans="1:33" ht="17.100000000000001" customHeight="1" x14ac:dyDescent="0.2">
      <c r="A23" s="9" t="s">
        <v>15</v>
      </c>
      <c r="B23" s="3">
        <f>[19]Dezembro!$H$5</f>
        <v>14.4</v>
      </c>
      <c r="C23" s="3">
        <f>[19]Dezembro!$H$6</f>
        <v>11.520000000000001</v>
      </c>
      <c r="D23" s="3">
        <f>[19]Dezembro!$H$7</f>
        <v>15.48</v>
      </c>
      <c r="E23" s="3">
        <f>[19]Dezembro!$H$8</f>
        <v>16.559999999999999</v>
      </c>
      <c r="F23" s="3">
        <f>[19]Dezembro!$H$9</f>
        <v>19.8</v>
      </c>
      <c r="G23" s="3">
        <f>[19]Dezembro!$H$10</f>
        <v>14.4</v>
      </c>
      <c r="H23" s="3">
        <f>[19]Dezembro!$H$11</f>
        <v>18.36</v>
      </c>
      <c r="I23" s="3">
        <f>[19]Dezembro!$H$12</f>
        <v>18</v>
      </c>
      <c r="J23" s="3">
        <f>[19]Dezembro!$H$13</f>
        <v>15.120000000000001</v>
      </c>
      <c r="K23" s="3">
        <f>[19]Dezembro!$H$14</f>
        <v>11.520000000000001</v>
      </c>
      <c r="L23" s="3">
        <f>[19]Dezembro!$H$15</f>
        <v>13.32</v>
      </c>
      <c r="M23" s="3">
        <f>[19]Dezembro!$H$16</f>
        <v>14.4</v>
      </c>
      <c r="N23" s="3">
        <f>[19]Dezembro!$H$17</f>
        <v>11.879999999999999</v>
      </c>
      <c r="O23" s="3">
        <f>[19]Dezembro!$H$18</f>
        <v>17.28</v>
      </c>
      <c r="P23" s="3">
        <f>[19]Dezembro!$H$19</f>
        <v>19.440000000000001</v>
      </c>
      <c r="Q23" s="3">
        <f>[19]Dezembro!$H$20</f>
        <v>15.120000000000001</v>
      </c>
      <c r="R23" s="3">
        <f>[19]Dezembro!$H$21</f>
        <v>14.76</v>
      </c>
      <c r="S23" s="3">
        <f>[19]Dezembro!$H$22</f>
        <v>14.4</v>
      </c>
      <c r="T23" s="3">
        <f>[19]Dezembro!$H$23</f>
        <v>10.44</v>
      </c>
      <c r="U23" s="3">
        <f>[19]Dezembro!$H$24</f>
        <v>11.520000000000001</v>
      </c>
      <c r="V23" s="3">
        <f>[19]Dezembro!$H$25</f>
        <v>20.88</v>
      </c>
      <c r="W23" s="3">
        <f>[19]Dezembro!$H$26</f>
        <v>14.76</v>
      </c>
      <c r="X23" s="3">
        <f>[19]Dezembro!$H$27</f>
        <v>13.68</v>
      </c>
      <c r="Y23" s="3">
        <f>[19]Dezembro!$H$28</f>
        <v>22.68</v>
      </c>
      <c r="Z23" s="3">
        <f>[19]Dezembro!$H$29</f>
        <v>12.96</v>
      </c>
      <c r="AA23" s="3">
        <f>[19]Dezembro!$H$30</f>
        <v>9.7200000000000006</v>
      </c>
      <c r="AB23" s="3">
        <f>[19]Dezembro!$H$31</f>
        <v>12.6</v>
      </c>
      <c r="AC23" s="3">
        <f>[19]Dezembro!$H$32</f>
        <v>11.879999999999999</v>
      </c>
      <c r="AD23" s="3">
        <f>[19]Dezembro!$H$33</f>
        <v>18.720000000000002</v>
      </c>
      <c r="AE23" s="3">
        <f>[19]Dezembro!$H$34</f>
        <v>21.96</v>
      </c>
      <c r="AF23" s="3">
        <f>[19]Dezembro!$H$35</f>
        <v>13.32</v>
      </c>
      <c r="AG23" s="16">
        <f t="shared" ref="AG23:AG29" si="2">MAX(B23:AF23)</f>
        <v>22.68</v>
      </c>
    </row>
    <row r="24" spans="1:33" ht="17.100000000000001" customHeight="1" x14ac:dyDescent="0.2">
      <c r="A24" s="9" t="s">
        <v>16</v>
      </c>
      <c r="B24" s="3">
        <f>[20]Dezembro!$H$5</f>
        <v>19.079999999999998</v>
      </c>
      <c r="C24" s="3">
        <f>[20]Dezembro!$H$6</f>
        <v>15.48</v>
      </c>
      <c r="D24" s="3">
        <f>[20]Dezembro!$H$7</f>
        <v>11.879999999999999</v>
      </c>
      <c r="E24" s="3">
        <f>[20]Dezembro!$H$8</f>
        <v>17.28</v>
      </c>
      <c r="F24" s="3">
        <f>[20]Dezembro!$H$9</f>
        <v>19.440000000000001</v>
      </c>
      <c r="G24" s="3">
        <f>[20]Dezembro!$H$10</f>
        <v>12.24</v>
      </c>
      <c r="H24" s="3">
        <f>[20]Dezembro!$H$11</f>
        <v>14.04</v>
      </c>
      <c r="I24" s="3">
        <f>[20]Dezembro!$H$12</f>
        <v>21.6</v>
      </c>
      <c r="J24" s="3">
        <f>[20]Dezembro!$H$13</f>
        <v>16.2</v>
      </c>
      <c r="K24" s="3">
        <f>[20]Dezembro!$H$14</f>
        <v>15.48</v>
      </c>
      <c r="L24" s="3">
        <f>[20]Dezembro!$H$15</f>
        <v>18.36</v>
      </c>
      <c r="M24" s="3">
        <f>[20]Dezembro!$H$16</f>
        <v>14.04</v>
      </c>
      <c r="N24" s="3">
        <f>[20]Dezembro!$H$17</f>
        <v>19.440000000000001</v>
      </c>
      <c r="O24" s="3">
        <f>[20]Dezembro!$H$18</f>
        <v>21.240000000000002</v>
      </c>
      <c r="P24" s="3">
        <f>[20]Dezembro!$H$19</f>
        <v>18.720000000000002</v>
      </c>
      <c r="Q24" s="3">
        <f>[20]Dezembro!$H$20</f>
        <v>17.64</v>
      </c>
      <c r="R24" s="3">
        <f>[20]Dezembro!$H$21</f>
        <v>14.76</v>
      </c>
      <c r="S24" s="3">
        <f>[20]Dezembro!$H$22</f>
        <v>10.08</v>
      </c>
      <c r="T24" s="3">
        <f>[20]Dezembro!$H$23</f>
        <v>11.879999999999999</v>
      </c>
      <c r="U24" s="3">
        <f>[20]Dezembro!$H$24</f>
        <v>14.4</v>
      </c>
      <c r="V24" s="3">
        <f>[20]Dezembro!$H$25</f>
        <v>15.48</v>
      </c>
      <c r="W24" s="3">
        <f>[20]Dezembro!$H$26</f>
        <v>13.68</v>
      </c>
      <c r="X24" s="3">
        <f>[20]Dezembro!$H$27</f>
        <v>12.96</v>
      </c>
      <c r="Y24" s="3">
        <f>[20]Dezembro!$H$28</f>
        <v>22.32</v>
      </c>
      <c r="Z24" s="3">
        <f>[20]Dezembro!$H$29</f>
        <v>15.48</v>
      </c>
      <c r="AA24" s="3">
        <f>[20]Dezembro!$H$30</f>
        <v>14.04</v>
      </c>
      <c r="AB24" s="3">
        <f>[20]Dezembro!$H$31</f>
        <v>11.16</v>
      </c>
      <c r="AC24" s="3">
        <f>[20]Dezembro!$H$32</f>
        <v>16.2</v>
      </c>
      <c r="AD24" s="3">
        <f>[20]Dezembro!$H$33</f>
        <v>17.64</v>
      </c>
      <c r="AE24" s="3">
        <f>[20]Dezembro!$H$34</f>
        <v>16.2</v>
      </c>
      <c r="AF24" s="3">
        <f>[20]Dezembro!$H$35</f>
        <v>11.879999999999999</v>
      </c>
      <c r="AG24" s="16">
        <f t="shared" si="2"/>
        <v>22.32</v>
      </c>
    </row>
    <row r="25" spans="1:33" ht="17.100000000000001" customHeight="1" x14ac:dyDescent="0.2">
      <c r="A25" s="9" t="s">
        <v>17</v>
      </c>
      <c r="B25" s="3">
        <f>[21]Dezembro!$H$5</f>
        <v>16.559999999999999</v>
      </c>
      <c r="C25" s="3">
        <f>[21]Dezembro!$H$6</f>
        <v>9.7200000000000006</v>
      </c>
      <c r="D25" s="3">
        <f>[21]Dezembro!$H$7</f>
        <v>7.5600000000000005</v>
      </c>
      <c r="E25" s="3">
        <f>[21]Dezembro!$H$8</f>
        <v>7.9200000000000008</v>
      </c>
      <c r="F25" s="3">
        <f>[21]Dezembro!$H$9</f>
        <v>29.880000000000003</v>
      </c>
      <c r="G25" s="3">
        <f>[21]Dezembro!$H$10</f>
        <v>7.9200000000000008</v>
      </c>
      <c r="H25" s="3">
        <f>[21]Dezembro!$H$11</f>
        <v>5.04</v>
      </c>
      <c r="I25" s="3">
        <f>[21]Dezembro!$H$12</f>
        <v>12.6</v>
      </c>
      <c r="J25" s="3">
        <f>[21]Dezembro!$H$13</f>
        <v>7.9200000000000008</v>
      </c>
      <c r="K25" s="3">
        <f>[21]Dezembro!$H$14</f>
        <v>4.6800000000000006</v>
      </c>
      <c r="L25" s="3">
        <f>[21]Dezembro!$H$15</f>
        <v>1.8</v>
      </c>
      <c r="M25" s="3">
        <f>[21]Dezembro!$H$16</f>
        <v>13.68</v>
      </c>
      <c r="N25" s="3">
        <f>[21]Dezembro!$H$17</f>
        <v>12.6</v>
      </c>
      <c r="O25" s="3">
        <f>[21]Dezembro!$H$18</f>
        <v>15.120000000000001</v>
      </c>
      <c r="P25" s="3">
        <f>[21]Dezembro!$H$19</f>
        <v>18.720000000000002</v>
      </c>
      <c r="Q25" s="3">
        <f>[21]Dezembro!$H$20</f>
        <v>9.3600000000000012</v>
      </c>
      <c r="R25" s="3">
        <f>[21]Dezembro!$H$21</f>
        <v>11.520000000000001</v>
      </c>
      <c r="S25" s="3">
        <f>[21]Dezembro!$H$22</f>
        <v>11.879999999999999</v>
      </c>
      <c r="T25" s="3">
        <f>[21]Dezembro!$H$23</f>
        <v>13.32</v>
      </c>
      <c r="U25" s="3">
        <f>[21]Dezembro!$H$24</f>
        <v>9.7200000000000006</v>
      </c>
      <c r="V25" s="3">
        <f>[21]Dezembro!$H$25</f>
        <v>23.400000000000002</v>
      </c>
      <c r="W25" s="3">
        <f>[21]Dezembro!$H$26</f>
        <v>16.2</v>
      </c>
      <c r="X25" s="3">
        <f>[21]Dezembro!$H$27</f>
        <v>14.4</v>
      </c>
      <c r="Y25" s="3">
        <f>[21]Dezembro!$H$28</f>
        <v>18</v>
      </c>
      <c r="Z25" s="3">
        <f>[21]Dezembro!$H$29</f>
        <v>21.240000000000002</v>
      </c>
      <c r="AA25" s="3">
        <f>[21]Dezembro!$H$30</f>
        <v>18.36</v>
      </c>
      <c r="AB25" s="3">
        <f>[21]Dezembro!$H$31</f>
        <v>7.5600000000000005</v>
      </c>
      <c r="AC25" s="3">
        <f>[21]Dezembro!$H$32</f>
        <v>20.16</v>
      </c>
      <c r="AD25" s="3">
        <f>[21]Dezembro!$H$33</f>
        <v>19.8</v>
      </c>
      <c r="AE25" s="3">
        <f>[21]Dezembro!$H$34</f>
        <v>28.44</v>
      </c>
      <c r="AF25" s="3">
        <f>[21]Dezembro!$H$35</f>
        <v>18.36</v>
      </c>
      <c r="AG25" s="16">
        <f t="shared" si="2"/>
        <v>29.880000000000003</v>
      </c>
    </row>
    <row r="26" spans="1:33" ht="17.100000000000001" customHeight="1" x14ac:dyDescent="0.2">
      <c r="A26" s="9" t="s">
        <v>18</v>
      </c>
      <c r="B26" s="3">
        <f>[22]Dezembro!$H$5</f>
        <v>17.64</v>
      </c>
      <c r="C26" s="3">
        <f>[22]Dezembro!$H$6</f>
        <v>16.920000000000002</v>
      </c>
      <c r="D26" s="3">
        <f>[22]Dezembro!$H$7</f>
        <v>17.64</v>
      </c>
      <c r="E26" s="3">
        <f>[22]Dezembro!$H$8</f>
        <v>15.840000000000002</v>
      </c>
      <c r="F26" s="3">
        <f>[22]Dezembro!$H$9</f>
        <v>14.04</v>
      </c>
      <c r="G26" s="3">
        <f>[22]Dezembro!$H$10</f>
        <v>19.079999999999998</v>
      </c>
      <c r="H26" s="3">
        <f>[22]Dezembro!$H$11</f>
        <v>15.840000000000002</v>
      </c>
      <c r="I26" s="3">
        <f>[22]Dezembro!$H$12</f>
        <v>18</v>
      </c>
      <c r="J26" s="3">
        <f>[22]Dezembro!$H$13</f>
        <v>7.9200000000000008</v>
      </c>
      <c r="K26" s="3">
        <f>[22]Dezembro!$H$14</f>
        <v>4.6800000000000006</v>
      </c>
      <c r="L26" s="3">
        <f>[22]Dezembro!$H$15</f>
        <v>1.8</v>
      </c>
      <c r="M26" s="3">
        <f>[22]Dezembro!$H$16</f>
        <v>14.04</v>
      </c>
      <c r="N26" s="3">
        <f>[22]Dezembro!$H$17</f>
        <v>19.440000000000001</v>
      </c>
      <c r="O26" s="3">
        <f>[22]Dezembro!$H$18</f>
        <v>16.2</v>
      </c>
      <c r="P26" s="3">
        <f>[22]Dezembro!$H$19</f>
        <v>14.4</v>
      </c>
      <c r="Q26" s="3">
        <f>[22]Dezembro!$H$20</f>
        <v>12.96</v>
      </c>
      <c r="R26" s="3">
        <f>[22]Dezembro!$H$21</f>
        <v>16.2</v>
      </c>
      <c r="S26" s="3">
        <f>[22]Dezembro!$H$22</f>
        <v>9</v>
      </c>
      <c r="T26" s="3">
        <f>[22]Dezembro!$H$23</f>
        <v>2.52</v>
      </c>
      <c r="U26" s="3">
        <f>[22]Dezembro!$H$24</f>
        <v>13.32</v>
      </c>
      <c r="V26" s="3">
        <f>[22]Dezembro!$H$25</f>
        <v>15.840000000000002</v>
      </c>
      <c r="W26" s="3">
        <f>[22]Dezembro!$H$26</f>
        <v>26.64</v>
      </c>
      <c r="X26" s="3">
        <f>[22]Dezembro!$H$27</f>
        <v>0.36000000000000004</v>
      </c>
      <c r="Y26" s="3">
        <f>[22]Dezembro!$H$28</f>
        <v>17.28</v>
      </c>
      <c r="Z26" s="3">
        <f>[22]Dezembro!$H$29</f>
        <v>14.4</v>
      </c>
      <c r="AA26" s="3">
        <f>[22]Dezembro!$H$30</f>
        <v>12.96</v>
      </c>
      <c r="AB26" s="3">
        <f>[22]Dezembro!$H$31</f>
        <v>9</v>
      </c>
      <c r="AC26" s="3">
        <f>[22]Dezembro!$H$32</f>
        <v>25.56</v>
      </c>
      <c r="AD26" s="3">
        <f>[22]Dezembro!$H$33</f>
        <v>22.68</v>
      </c>
      <c r="AE26" s="3">
        <f>[22]Dezembro!$H$34</f>
        <v>23.400000000000002</v>
      </c>
      <c r="AF26" s="3">
        <f>[22]Dezembro!$H$35</f>
        <v>19.8</v>
      </c>
      <c r="AG26" s="16">
        <f t="shared" si="2"/>
        <v>26.64</v>
      </c>
    </row>
    <row r="27" spans="1:33" ht="17.100000000000001" customHeight="1" x14ac:dyDescent="0.2">
      <c r="A27" s="9" t="s">
        <v>19</v>
      </c>
      <c r="B27" s="3">
        <f>[23]Dezembro!$H$5</f>
        <v>18</v>
      </c>
      <c r="C27" s="3">
        <f>[23]Dezembro!$H$6</f>
        <v>16.559999999999999</v>
      </c>
      <c r="D27" s="3">
        <f>[23]Dezembro!$H$7</f>
        <v>20.16</v>
      </c>
      <c r="E27" s="3">
        <f>[23]Dezembro!$H$8</f>
        <v>19.079999999999998</v>
      </c>
      <c r="F27" s="3">
        <f>[23]Dezembro!$H$9</f>
        <v>19.079999999999998</v>
      </c>
      <c r="G27" s="3">
        <f>[23]Dezembro!$H$10</f>
        <v>17.28</v>
      </c>
      <c r="H27" s="3">
        <f>[23]Dezembro!$H$11</f>
        <v>16.920000000000002</v>
      </c>
      <c r="I27" s="3">
        <f>[23]Dezembro!$H$12</f>
        <v>20.52</v>
      </c>
      <c r="J27" s="3">
        <f>[23]Dezembro!$H$13</f>
        <v>12.96</v>
      </c>
      <c r="K27" s="3">
        <f>[23]Dezembro!$H$14</f>
        <v>12.24</v>
      </c>
      <c r="L27" s="3">
        <f>[23]Dezembro!$H$15</f>
        <v>18</v>
      </c>
      <c r="M27" s="3">
        <f>[23]Dezembro!$H$16</f>
        <v>15.120000000000001</v>
      </c>
      <c r="N27" s="3">
        <f>[23]Dezembro!$H$17</f>
        <v>15.48</v>
      </c>
      <c r="O27" s="3">
        <f>[23]Dezembro!$H$18</f>
        <v>19.079999999999998</v>
      </c>
      <c r="P27" s="3">
        <f>[23]Dezembro!$H$19</f>
        <v>17.28</v>
      </c>
      <c r="Q27" s="3">
        <f>[23]Dezembro!$H$20</f>
        <v>12.24</v>
      </c>
      <c r="R27" s="3">
        <f>[23]Dezembro!$H$21</f>
        <v>13.32</v>
      </c>
      <c r="S27" s="3">
        <f>[23]Dezembro!$H$22</f>
        <v>16.559999999999999</v>
      </c>
      <c r="T27" s="3">
        <f>[23]Dezembro!$H$23</f>
        <v>14.76</v>
      </c>
      <c r="U27" s="3">
        <f>[23]Dezembro!$H$24</f>
        <v>14.04</v>
      </c>
      <c r="V27" s="3">
        <f>[23]Dezembro!$H$25</f>
        <v>13.68</v>
      </c>
      <c r="W27" s="3">
        <f>[23]Dezembro!$H$26</f>
        <v>15.840000000000002</v>
      </c>
      <c r="X27" s="3">
        <f>[23]Dezembro!$H$27</f>
        <v>19.079999999999998</v>
      </c>
      <c r="Y27" s="3">
        <f>[23]Dezembro!$H$28</f>
        <v>24.840000000000003</v>
      </c>
      <c r="Z27" s="3">
        <f>[23]Dezembro!$H$29</f>
        <v>10.44</v>
      </c>
      <c r="AA27" s="3">
        <f>[23]Dezembro!$H$30</f>
        <v>17.64</v>
      </c>
      <c r="AB27" s="3">
        <f>[23]Dezembro!$H$31</f>
        <v>14.76</v>
      </c>
      <c r="AC27" s="3">
        <f>[23]Dezembro!$H$32</f>
        <v>9.3600000000000012</v>
      </c>
      <c r="AD27" s="3">
        <f>[23]Dezembro!$H$33</f>
        <v>22.68</v>
      </c>
      <c r="AE27" s="3">
        <f>[23]Dezembro!$H$34</f>
        <v>21.96</v>
      </c>
      <c r="AF27" s="3">
        <f>[23]Dezembro!$H$35</f>
        <v>11.520000000000001</v>
      </c>
      <c r="AG27" s="16">
        <f t="shared" si="2"/>
        <v>24.840000000000003</v>
      </c>
    </row>
    <row r="28" spans="1:33" ht="17.100000000000001" customHeight="1" x14ac:dyDescent="0.2">
      <c r="A28" s="9" t="s">
        <v>31</v>
      </c>
      <c r="B28" s="3">
        <f>[24]Dezembro!$H$5</f>
        <v>12.16</v>
      </c>
      <c r="C28" s="3">
        <f>[24]Dezembro!$H$6</f>
        <v>15.040000000000001</v>
      </c>
      <c r="D28" s="3">
        <f>[24]Dezembro!$H$7</f>
        <v>9.6000000000000014</v>
      </c>
      <c r="E28" s="3">
        <f>[24]Dezembro!$H$8</f>
        <v>15.36</v>
      </c>
      <c r="F28" s="3">
        <f>[24]Dezembro!$H$9</f>
        <v>15.04</v>
      </c>
      <c r="G28" s="3">
        <f>[24]Dezembro!$H$10</f>
        <v>12.8</v>
      </c>
      <c r="H28" s="3">
        <f>[24]Dezembro!$H$11</f>
        <v>10.240000000000002</v>
      </c>
      <c r="I28" s="3">
        <f>[24]Dezembro!$H$12</f>
        <v>13.76</v>
      </c>
      <c r="J28" s="3">
        <f>[24]Dezembro!$H$13</f>
        <v>11.520000000000001</v>
      </c>
      <c r="K28" s="3">
        <f>[24]Dezembro!$H$14</f>
        <v>12.16</v>
      </c>
      <c r="L28" s="3">
        <f>[24]Dezembro!$H$15</f>
        <v>8.64</v>
      </c>
      <c r="M28" s="3">
        <f>[24]Dezembro!$H$16</f>
        <v>12.16</v>
      </c>
      <c r="N28" s="3">
        <f>[24]Dezembro!$H$17</f>
        <v>8.9599999999999991</v>
      </c>
      <c r="O28" s="3">
        <f>[24]Dezembro!$H$18</f>
        <v>11.840000000000002</v>
      </c>
      <c r="P28" s="3">
        <f>[24]Dezembro!$H$19</f>
        <v>18.240000000000002</v>
      </c>
      <c r="Q28" s="3">
        <f>[24]Dezembro!$H$20</f>
        <v>11.520000000000001</v>
      </c>
      <c r="R28" s="3">
        <f>[24]Dezembro!$H$21</f>
        <v>12.16</v>
      </c>
      <c r="S28" s="3">
        <f>[24]Dezembro!$H$22</f>
        <v>10.88</v>
      </c>
      <c r="T28" s="3">
        <f>[24]Dezembro!$H$23</f>
        <v>12.48</v>
      </c>
      <c r="U28" s="3">
        <f>[24]Dezembro!$H$24</f>
        <v>12.8</v>
      </c>
      <c r="V28" s="3">
        <f>[24]Dezembro!$H$25</f>
        <v>19.200000000000003</v>
      </c>
      <c r="W28" s="3">
        <f>[24]Dezembro!$H$26</f>
        <v>15.36</v>
      </c>
      <c r="X28" s="3">
        <f>[24]Dezembro!$H$27</f>
        <v>12.48</v>
      </c>
      <c r="Y28" s="3">
        <f>[24]Dezembro!$H$28</f>
        <v>16.64</v>
      </c>
      <c r="Z28" s="3">
        <f>[24]Dezembro!$H$29</f>
        <v>15.36</v>
      </c>
      <c r="AA28" s="3">
        <f>[24]Dezembro!$H$30</f>
        <v>12.48</v>
      </c>
      <c r="AB28" s="3">
        <f>[24]Dezembro!$H$31</f>
        <v>8.32</v>
      </c>
      <c r="AC28" s="3">
        <f>[24]Dezembro!$H$32</f>
        <v>12.48</v>
      </c>
      <c r="AD28" s="3">
        <f>[24]Dezembro!$H$33</f>
        <v>20.16</v>
      </c>
      <c r="AE28" s="3">
        <f>[24]Dezembro!$H$34</f>
        <v>15.36</v>
      </c>
      <c r="AF28" s="3">
        <f>[24]Dezembro!$H$35</f>
        <v>13.12</v>
      </c>
      <c r="AG28" s="16">
        <f t="shared" si="2"/>
        <v>20.16</v>
      </c>
    </row>
    <row r="29" spans="1:33" ht="17.100000000000001" customHeight="1" x14ac:dyDescent="0.2">
      <c r="A29" s="9" t="s">
        <v>20</v>
      </c>
      <c r="B29" s="3">
        <f>[25]Dezembro!$H$5</f>
        <v>10.240000000000002</v>
      </c>
      <c r="C29" s="3">
        <f>[25]Dezembro!$H$6</f>
        <v>13.76</v>
      </c>
      <c r="D29" s="3">
        <f>[25]Dezembro!$H$7</f>
        <v>44.032000000000004</v>
      </c>
      <c r="E29" s="3">
        <f>[25]Dezembro!$H$8</f>
        <v>8</v>
      </c>
      <c r="F29" s="3">
        <f>[25]Dezembro!$H$9</f>
        <v>13.440000000000001</v>
      </c>
      <c r="G29" s="3">
        <f>[25]Dezembro!$H$10</f>
        <v>12.16</v>
      </c>
      <c r="H29" s="3">
        <f>[25]Dezembro!$H$11</f>
        <v>8</v>
      </c>
      <c r="I29" s="3">
        <f>[25]Dezembro!$H$12</f>
        <v>10.88</v>
      </c>
      <c r="J29" s="3">
        <f>[25]Dezembro!$H$13</f>
        <v>11.840000000000002</v>
      </c>
      <c r="K29" s="3">
        <f>[25]Dezembro!$H$14</f>
        <v>9.9200000000000017</v>
      </c>
      <c r="L29" s="3">
        <f>[25]Dezembro!$H$15</f>
        <v>8.64</v>
      </c>
      <c r="M29" s="3">
        <f>[25]Dezembro!$H$16</f>
        <v>8</v>
      </c>
      <c r="N29" s="3">
        <f>[25]Dezembro!$H$17</f>
        <v>8.32</v>
      </c>
      <c r="O29" s="3">
        <f>[25]Dezembro!$H$18</f>
        <v>12.16</v>
      </c>
      <c r="P29" s="3">
        <f>[25]Dezembro!$H$19</f>
        <v>13.12</v>
      </c>
      <c r="Q29" s="3">
        <f>[25]Dezembro!$H$20</f>
        <v>12.16</v>
      </c>
      <c r="R29" s="3">
        <f>[25]Dezembro!$H$21</f>
        <v>9.2799999999999994</v>
      </c>
      <c r="S29" s="3">
        <f>[25]Dezembro!$H$22</f>
        <v>10.88</v>
      </c>
      <c r="T29" s="3">
        <f>[25]Dezembro!$H$23</f>
        <v>7.3599999999999994</v>
      </c>
      <c r="U29" s="3">
        <f>[25]Dezembro!$H$24</f>
        <v>9.6000000000000014</v>
      </c>
      <c r="V29" s="3">
        <f>[25]Dezembro!$H$25</f>
        <v>17.919999999999998</v>
      </c>
      <c r="W29" s="3">
        <f>[25]Dezembro!$H$26</f>
        <v>11.520000000000001</v>
      </c>
      <c r="X29" s="3">
        <f>[25]Dezembro!$H$27</f>
        <v>11.200000000000001</v>
      </c>
      <c r="Y29" s="3">
        <f>[25]Dezembro!$H$28</f>
        <v>9.6000000000000014</v>
      </c>
      <c r="Z29" s="3">
        <f>[25]Dezembro!$H$29</f>
        <v>14.719999999999999</v>
      </c>
      <c r="AA29" s="3">
        <f>[25]Dezembro!$H$30</f>
        <v>9.9200000000000017</v>
      </c>
      <c r="AB29" s="3">
        <f>[25]Dezembro!$H$31</f>
        <v>12.8</v>
      </c>
      <c r="AC29" s="3">
        <f>[25]Dezembro!$H$32</f>
        <v>8.9599999999999991</v>
      </c>
      <c r="AD29" s="3">
        <f>[25]Dezembro!$H$33</f>
        <v>12.16</v>
      </c>
      <c r="AE29" s="3">
        <f>[25]Dezembro!$H$34</f>
        <v>12.16</v>
      </c>
      <c r="AF29" s="3">
        <f>[25]Dezembro!$H$35</f>
        <v>13.12</v>
      </c>
      <c r="AG29" s="16">
        <f t="shared" si="2"/>
        <v>44.032000000000004</v>
      </c>
    </row>
    <row r="30" spans="1:33" s="5" customFormat="1" ht="17.100000000000001" customHeight="1" x14ac:dyDescent="0.2">
      <c r="A30" s="13" t="s">
        <v>34</v>
      </c>
      <c r="B30" s="21">
        <f>MAX(B5:B29)</f>
        <v>20.88</v>
      </c>
      <c r="C30" s="21">
        <f t="shared" ref="C30:AG30" si="3">MAX(C5:C29)</f>
        <v>47.519999999999996</v>
      </c>
      <c r="D30" s="21">
        <f t="shared" si="3"/>
        <v>44.032000000000004</v>
      </c>
      <c r="E30" s="21">
        <f t="shared" si="3"/>
        <v>22.68</v>
      </c>
      <c r="F30" s="21">
        <f t="shared" si="3"/>
        <v>29.880000000000003</v>
      </c>
      <c r="G30" s="21">
        <f t="shared" si="3"/>
        <v>28.08</v>
      </c>
      <c r="H30" s="21">
        <f t="shared" si="3"/>
        <v>18.36</v>
      </c>
      <c r="I30" s="21">
        <f t="shared" si="3"/>
        <v>26.28</v>
      </c>
      <c r="J30" s="21">
        <f t="shared" si="3"/>
        <v>24.840000000000003</v>
      </c>
      <c r="K30" s="21">
        <f t="shared" si="3"/>
        <v>19.8</v>
      </c>
      <c r="L30" s="21">
        <f t="shared" si="3"/>
        <v>18.36</v>
      </c>
      <c r="M30" s="21">
        <f t="shared" si="3"/>
        <v>27.36</v>
      </c>
      <c r="N30" s="21">
        <f t="shared" si="3"/>
        <v>27.720000000000002</v>
      </c>
      <c r="O30" s="21">
        <f t="shared" si="3"/>
        <v>21.240000000000002</v>
      </c>
      <c r="P30" s="21">
        <f t="shared" si="3"/>
        <v>19.440000000000001</v>
      </c>
      <c r="Q30" s="21">
        <f t="shared" si="3"/>
        <v>17.64</v>
      </c>
      <c r="R30" s="21">
        <f t="shared" si="3"/>
        <v>16.920000000000002</v>
      </c>
      <c r="S30" s="21">
        <f t="shared" si="3"/>
        <v>20.52</v>
      </c>
      <c r="T30" s="21">
        <f t="shared" si="3"/>
        <v>15.48</v>
      </c>
      <c r="U30" s="21">
        <f t="shared" si="3"/>
        <v>20.16</v>
      </c>
      <c r="V30" s="21">
        <f t="shared" si="3"/>
        <v>35.64</v>
      </c>
      <c r="W30" s="21">
        <f t="shared" si="3"/>
        <v>26.64</v>
      </c>
      <c r="X30" s="21">
        <f t="shared" si="3"/>
        <v>37.080000000000005</v>
      </c>
      <c r="Y30" s="21">
        <f t="shared" si="3"/>
        <v>30.240000000000002</v>
      </c>
      <c r="Z30" s="21">
        <f t="shared" si="3"/>
        <v>26.28</v>
      </c>
      <c r="AA30" s="21">
        <f t="shared" si="3"/>
        <v>22.32</v>
      </c>
      <c r="AB30" s="21">
        <f t="shared" si="3"/>
        <v>24.12</v>
      </c>
      <c r="AC30" s="21">
        <f t="shared" si="3"/>
        <v>25.56</v>
      </c>
      <c r="AD30" s="21">
        <f t="shared" si="3"/>
        <v>31.680000000000003</v>
      </c>
      <c r="AE30" s="21">
        <f t="shared" si="3"/>
        <v>28.44</v>
      </c>
      <c r="AF30" s="54">
        <f t="shared" si="3"/>
        <v>23.759999999999998</v>
      </c>
      <c r="AG30" s="21">
        <f t="shared" si="3"/>
        <v>47.519999999999996</v>
      </c>
    </row>
  </sheetData>
  <mergeCells count="34"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5"/>
  <sheetViews>
    <sheetView workbookViewId="0">
      <selection activeCell="AK29" sqref="AK29"/>
    </sheetView>
  </sheetViews>
  <sheetFormatPr defaultRowHeight="12.75" x14ac:dyDescent="0.2"/>
  <cols>
    <col min="1" max="1" width="20.7109375" style="2" bestFit="1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1" width="3.5703125" style="2" bestFit="1" customWidth="1"/>
    <col min="32" max="32" width="3.5703125" style="2" customWidth="1"/>
    <col min="33" max="33" width="15.28515625" style="6" bestFit="1" customWidth="1"/>
    <col min="34" max="34" width="9.140625" style="1"/>
  </cols>
  <sheetData>
    <row r="1" spans="1:34" ht="20.100000000000001" customHeight="1" thickBot="1" x14ac:dyDescent="0.25">
      <c r="A1" s="60" t="s">
        <v>29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</row>
    <row r="2" spans="1:34" s="4" customFormat="1" ht="20.100000000000001" customHeight="1" x14ac:dyDescent="0.2">
      <c r="A2" s="61" t="s">
        <v>21</v>
      </c>
      <c r="B2" s="58" t="s">
        <v>49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11"/>
    </row>
    <row r="3" spans="1:34" s="5" customFormat="1" ht="20.100000000000001" customHeight="1" x14ac:dyDescent="0.2">
      <c r="A3" s="62"/>
      <c r="B3" s="56">
        <v>1</v>
      </c>
      <c r="C3" s="56">
        <f>SUM(B3+1)</f>
        <v>2</v>
      </c>
      <c r="D3" s="56">
        <f t="shared" ref="D3:AD3" si="0">SUM(C3+1)</f>
        <v>3</v>
      </c>
      <c r="E3" s="56">
        <f t="shared" si="0"/>
        <v>4</v>
      </c>
      <c r="F3" s="56">
        <f t="shared" si="0"/>
        <v>5</v>
      </c>
      <c r="G3" s="56">
        <f t="shared" si="0"/>
        <v>6</v>
      </c>
      <c r="H3" s="56">
        <f t="shared" si="0"/>
        <v>7</v>
      </c>
      <c r="I3" s="56">
        <f t="shared" si="0"/>
        <v>8</v>
      </c>
      <c r="J3" s="56">
        <f t="shared" si="0"/>
        <v>9</v>
      </c>
      <c r="K3" s="56">
        <f t="shared" si="0"/>
        <v>10</v>
      </c>
      <c r="L3" s="56">
        <f t="shared" si="0"/>
        <v>11</v>
      </c>
      <c r="M3" s="56">
        <f t="shared" si="0"/>
        <v>12</v>
      </c>
      <c r="N3" s="56">
        <f t="shared" si="0"/>
        <v>13</v>
      </c>
      <c r="O3" s="56">
        <f t="shared" si="0"/>
        <v>14</v>
      </c>
      <c r="P3" s="56">
        <f t="shared" si="0"/>
        <v>15</v>
      </c>
      <c r="Q3" s="56">
        <f t="shared" si="0"/>
        <v>16</v>
      </c>
      <c r="R3" s="56">
        <f t="shared" si="0"/>
        <v>17</v>
      </c>
      <c r="S3" s="56">
        <f t="shared" si="0"/>
        <v>18</v>
      </c>
      <c r="T3" s="56">
        <f t="shared" si="0"/>
        <v>19</v>
      </c>
      <c r="U3" s="56">
        <f t="shared" si="0"/>
        <v>20</v>
      </c>
      <c r="V3" s="56">
        <f t="shared" si="0"/>
        <v>21</v>
      </c>
      <c r="W3" s="56">
        <f t="shared" si="0"/>
        <v>22</v>
      </c>
      <c r="X3" s="56">
        <f t="shared" si="0"/>
        <v>23</v>
      </c>
      <c r="Y3" s="56">
        <f t="shared" si="0"/>
        <v>24</v>
      </c>
      <c r="Z3" s="56">
        <f t="shared" si="0"/>
        <v>25</v>
      </c>
      <c r="AA3" s="56">
        <f t="shared" si="0"/>
        <v>26</v>
      </c>
      <c r="AB3" s="56">
        <f t="shared" si="0"/>
        <v>27</v>
      </c>
      <c r="AC3" s="56">
        <f t="shared" si="0"/>
        <v>28</v>
      </c>
      <c r="AD3" s="56">
        <f t="shared" si="0"/>
        <v>29</v>
      </c>
      <c r="AE3" s="56">
        <v>30</v>
      </c>
      <c r="AF3" s="56">
        <v>31</v>
      </c>
      <c r="AG3" s="30" t="s">
        <v>44</v>
      </c>
      <c r="AH3" s="19"/>
    </row>
    <row r="4" spans="1:34" s="5" customFormat="1" ht="20.100000000000001" customHeight="1" thickBot="1" x14ac:dyDescent="0.25">
      <c r="A4" s="63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29" t="s">
        <v>40</v>
      </c>
      <c r="AH4" s="19"/>
    </row>
    <row r="5" spans="1:34" s="5" customFormat="1" ht="20.100000000000001" customHeight="1" thickTop="1" x14ac:dyDescent="0.2">
      <c r="A5" s="8" t="s">
        <v>48</v>
      </c>
      <c r="B5" s="42" t="str">
        <f>[1]Dezembro!$I$5</f>
        <v>NO</v>
      </c>
      <c r="C5" s="42" t="str">
        <f>[1]Dezembro!$I$6</f>
        <v>O</v>
      </c>
      <c r="D5" s="42" t="str">
        <f>[1]Dezembro!$I$7</f>
        <v>O</v>
      </c>
      <c r="E5" s="42" t="str">
        <f>[1]Dezembro!$I$8</f>
        <v>O</v>
      </c>
      <c r="F5" s="42" t="str">
        <f>[1]Dezembro!$I$9</f>
        <v>SO</v>
      </c>
      <c r="G5" s="42" t="str">
        <f>[1]Dezembro!$I$10</f>
        <v>O</v>
      </c>
      <c r="H5" s="42" t="str">
        <f>[1]Dezembro!$I$11</f>
        <v>O</v>
      </c>
      <c r="I5" s="42" t="str">
        <f>[1]Dezembro!$I$12</f>
        <v>L</v>
      </c>
      <c r="J5" s="42" t="str">
        <f>[1]Dezembro!$I$13</f>
        <v>NE</v>
      </c>
      <c r="K5" s="42" t="str">
        <f>[1]Dezembro!$I$14</f>
        <v>L</v>
      </c>
      <c r="L5" s="42" t="str">
        <f>[1]Dezembro!$I$15</f>
        <v>O</v>
      </c>
      <c r="M5" s="42" t="str">
        <f>[1]Dezembro!$I$16</f>
        <v>O</v>
      </c>
      <c r="N5" s="42" t="str">
        <f>[1]Dezembro!$I$17</f>
        <v>NO</v>
      </c>
      <c r="O5" s="42" t="str">
        <f>[1]Dezembro!$I$18</f>
        <v>NE</v>
      </c>
      <c r="P5" s="42" t="str">
        <f>[1]Dezembro!$I$19</f>
        <v>N</v>
      </c>
      <c r="Q5" s="42" t="str">
        <f>[1]Dezembro!$I$20</f>
        <v>NE</v>
      </c>
      <c r="R5" s="42" t="str">
        <f>[1]Dezembro!$I$21</f>
        <v>N</v>
      </c>
      <c r="S5" s="42" t="str">
        <f>[1]Dezembro!$I$22</f>
        <v>O</v>
      </c>
      <c r="T5" s="42" t="str">
        <f>[1]Dezembro!$I$23</f>
        <v>N</v>
      </c>
      <c r="U5" s="42" t="str">
        <f>[1]Dezembro!$I$24</f>
        <v>NO</v>
      </c>
      <c r="V5" s="42" t="str">
        <f>[1]Dezembro!$I$25</f>
        <v>L</v>
      </c>
      <c r="W5" s="42" t="str">
        <f>[1]Dezembro!$I$26</f>
        <v>SE</v>
      </c>
      <c r="X5" s="42" t="str">
        <f>[1]Dezembro!$I$27</f>
        <v>L</v>
      </c>
      <c r="Y5" s="42" t="str">
        <f>[1]Dezembro!$I$28</f>
        <v>L</v>
      </c>
      <c r="Z5" s="42" t="str">
        <f>[1]Dezembro!$I$29</f>
        <v>O</v>
      </c>
      <c r="AA5" s="42" t="str">
        <f>[1]Dezembro!$I$30</f>
        <v>SO</v>
      </c>
      <c r="AB5" s="42" t="str">
        <f>[1]Dezembro!$I$31</f>
        <v>O</v>
      </c>
      <c r="AC5" s="42" t="str">
        <f>[1]Dezembro!$I$32</f>
        <v>N</v>
      </c>
      <c r="AD5" s="42" t="str">
        <f>[1]Dezembro!$I$33</f>
        <v>NE</v>
      </c>
      <c r="AE5" s="42" t="str">
        <f>[1]Dezembro!$I$34</f>
        <v>L</v>
      </c>
      <c r="AF5" s="42" t="str">
        <f>[1]Dezembro!$I$35</f>
        <v>NE</v>
      </c>
      <c r="AG5" s="49" t="str">
        <f>[1]Dezembro!$I$36</f>
        <v>O</v>
      </c>
      <c r="AH5" s="19"/>
    </row>
    <row r="6" spans="1:34" s="1" customFormat="1" ht="17.100000000000001" customHeight="1" x14ac:dyDescent="0.2">
      <c r="A6" s="9" t="s">
        <v>0</v>
      </c>
      <c r="B6" s="3" t="str">
        <f>[2]Dezembro!$I$5</f>
        <v>S</v>
      </c>
      <c r="C6" s="3" t="str">
        <f>[2]Dezembro!$I$6</f>
        <v>S</v>
      </c>
      <c r="D6" s="3" t="str">
        <f>[2]Dezembro!$I$7</f>
        <v>NE</v>
      </c>
      <c r="E6" s="3" t="str">
        <f>[2]Dezembro!$I$8</f>
        <v>L</v>
      </c>
      <c r="F6" s="3" t="str">
        <f>[2]Dezembro!$I$9</f>
        <v>NE</v>
      </c>
      <c r="G6" s="3" t="str">
        <f>[2]Dezembro!$I$10</f>
        <v>NE</v>
      </c>
      <c r="H6" s="3" t="str">
        <f>[2]Dezembro!$I$11</f>
        <v>NE</v>
      </c>
      <c r="I6" s="3" t="str">
        <f>[2]Dezembro!$I$12</f>
        <v>SO</v>
      </c>
      <c r="J6" s="3" t="str">
        <f>[2]Dezembro!$I$13</f>
        <v>SO</v>
      </c>
      <c r="K6" s="3" t="str">
        <f>[2]Dezembro!$I$14</f>
        <v>SO</v>
      </c>
      <c r="L6" s="3" t="str">
        <f>[2]Dezembro!$I$15</f>
        <v>SO</v>
      </c>
      <c r="M6" s="3" t="str">
        <f>[2]Dezembro!$I$16</f>
        <v>L</v>
      </c>
      <c r="N6" s="3" t="str">
        <f>[2]Dezembro!$I$17</f>
        <v>SO</v>
      </c>
      <c r="O6" s="3" t="str">
        <f>[2]Dezembro!$I$18</f>
        <v>SO</v>
      </c>
      <c r="P6" s="3" t="str">
        <f>[2]Dezembro!$I$19</f>
        <v>SO</v>
      </c>
      <c r="Q6" s="3" t="str">
        <f>[2]Dezembro!$I$20</f>
        <v>SO</v>
      </c>
      <c r="R6" s="3" t="str">
        <f>[2]Dezembro!$I$21</f>
        <v>SO</v>
      </c>
      <c r="S6" s="3" t="str">
        <f>[2]Dezembro!$I$22</f>
        <v>SO</v>
      </c>
      <c r="T6" s="20" t="str">
        <f>[2]Dezembro!$I$23</f>
        <v>SO</v>
      </c>
      <c r="U6" s="20" t="str">
        <f>[2]Dezembro!$I$24</f>
        <v>SO</v>
      </c>
      <c r="V6" s="20" t="str">
        <f>[2]Dezembro!$I$25</f>
        <v>SO</v>
      </c>
      <c r="W6" s="20" t="str">
        <f>[2]Dezembro!$I$26</f>
        <v>N</v>
      </c>
      <c r="X6" s="20" t="str">
        <f>[2]Dezembro!$I$27</f>
        <v>N</v>
      </c>
      <c r="Y6" s="20" t="str">
        <f>[2]Dezembro!$I$28</f>
        <v>N</v>
      </c>
      <c r="Z6" s="20" t="str">
        <f>[2]Dezembro!$I$29</f>
        <v>SO</v>
      </c>
      <c r="AA6" s="20" t="str">
        <f>[2]Dezembro!$I$30</f>
        <v>SO</v>
      </c>
      <c r="AB6" s="20" t="str">
        <f>[2]Dezembro!$I$31</f>
        <v>L</v>
      </c>
      <c r="AC6" s="20" t="str">
        <f>[2]Dezembro!$I$32</f>
        <v>SO</v>
      </c>
      <c r="AD6" s="20" t="str">
        <f>[2]Dezembro!$I$33</f>
        <v>SO</v>
      </c>
      <c r="AE6" s="20" t="str">
        <f>[2]Dezembro!$I$34</f>
        <v>NE</v>
      </c>
      <c r="AF6" s="20" t="str">
        <f>[2]Dezembro!$I$35</f>
        <v>O</v>
      </c>
      <c r="AG6" s="50" t="str">
        <f>[2]Dezembro!$I$36</f>
        <v>SO</v>
      </c>
      <c r="AH6" s="2"/>
    </row>
    <row r="7" spans="1:34" ht="17.100000000000001" customHeight="1" x14ac:dyDescent="0.2">
      <c r="A7" s="9" t="s">
        <v>1</v>
      </c>
      <c r="B7" s="14" t="str">
        <f>[3]Dezembro!$I$5</f>
        <v>S</v>
      </c>
      <c r="C7" s="14" t="str">
        <f>[3]Dezembro!$I$6</f>
        <v>S</v>
      </c>
      <c r="D7" s="14" t="str">
        <f>[3]Dezembro!$I$7</f>
        <v>SE</v>
      </c>
      <c r="E7" s="14" t="str">
        <f>[3]Dezembro!$I$8</f>
        <v>SE</v>
      </c>
      <c r="F7" s="14" t="str">
        <f>[3]Dezembro!$I$9</f>
        <v>NO</v>
      </c>
      <c r="G7" s="14" t="str">
        <f>[3]Dezembro!$I$10</f>
        <v>SE</v>
      </c>
      <c r="H7" s="14" t="str">
        <f>[3]Dezembro!$I$11</f>
        <v>SE</v>
      </c>
      <c r="I7" s="14" t="str">
        <f>[3]Dezembro!$I$12</f>
        <v>NO</v>
      </c>
      <c r="J7" s="14" t="str">
        <f>[3]Dezembro!$I$13</f>
        <v>NO</v>
      </c>
      <c r="K7" s="14" t="str">
        <f>[3]Dezembro!$I$14</f>
        <v>N</v>
      </c>
      <c r="L7" s="14" t="str">
        <f>[3]Dezembro!$I$15</f>
        <v>O</v>
      </c>
      <c r="M7" s="14" t="str">
        <f>[3]Dezembro!$I$16</f>
        <v>NO</v>
      </c>
      <c r="N7" s="14" t="str">
        <f>[3]Dezembro!$I$17</f>
        <v>O</v>
      </c>
      <c r="O7" s="14" t="str">
        <f>[3]Dezembro!$I$18</f>
        <v>S</v>
      </c>
      <c r="P7" s="14" t="str">
        <f>[3]Dezembro!$I$19</f>
        <v>SE</v>
      </c>
      <c r="Q7" s="14" t="str">
        <f>[3]Dezembro!$I$20</f>
        <v>SE</v>
      </c>
      <c r="R7" s="14" t="str">
        <f>[3]Dezembro!$I$21</f>
        <v>SE</v>
      </c>
      <c r="S7" s="14" t="str">
        <f>[3]Dezembro!$I$22</f>
        <v>S</v>
      </c>
      <c r="T7" s="24" t="str">
        <f>[3]Dezembro!$I$23</f>
        <v>SE</v>
      </c>
      <c r="U7" s="24" t="str">
        <f>[3]Dezembro!$I$24</f>
        <v>NO</v>
      </c>
      <c r="V7" s="24" t="str">
        <f>[3]Dezembro!$I$25</f>
        <v>SE</v>
      </c>
      <c r="W7" s="24" t="str">
        <f>[3]Dezembro!$I$26</f>
        <v>N</v>
      </c>
      <c r="X7" s="24" t="str">
        <f>[3]Dezembro!$I$27</f>
        <v>NE</v>
      </c>
      <c r="Y7" s="24" t="str">
        <f>[3]Dezembro!$I$28</f>
        <v>N</v>
      </c>
      <c r="Z7" s="24" t="str">
        <f>[3]Dezembro!$I$29</f>
        <v>S</v>
      </c>
      <c r="AA7" s="24" t="str">
        <f>[3]Dezembro!$I$30</f>
        <v>S</v>
      </c>
      <c r="AB7" s="24" t="str">
        <f>[3]Dezembro!$I$31</f>
        <v>S</v>
      </c>
      <c r="AC7" s="24" t="str">
        <f>[3]Dezembro!$I$32</f>
        <v>NO</v>
      </c>
      <c r="AD7" s="24" t="str">
        <f>[3]Dezembro!$I$33</f>
        <v>NO</v>
      </c>
      <c r="AE7" s="24" t="str">
        <f>[3]Dezembro!$I$34</f>
        <v>NO</v>
      </c>
      <c r="AF7" s="24" t="str">
        <f>[3]Dezembro!$I$35</f>
        <v>NO</v>
      </c>
      <c r="AG7" s="50" t="str">
        <f>[3]Dezembro!$I$36</f>
        <v>SE</v>
      </c>
      <c r="AH7" s="2"/>
    </row>
    <row r="8" spans="1:34" ht="17.100000000000001" customHeight="1" x14ac:dyDescent="0.2">
      <c r="A8" s="9" t="s">
        <v>50</v>
      </c>
      <c r="B8" s="15" t="str">
        <f>[4]Dezembro!$I$5</f>
        <v>S</v>
      </c>
      <c r="C8" s="15" t="str">
        <f>[4]Dezembro!$I$6</f>
        <v>S</v>
      </c>
      <c r="D8" s="15" t="str">
        <f>[4]Dezembro!$I$7</f>
        <v>NE</v>
      </c>
      <c r="E8" s="15" t="str">
        <f>[4]Dezembro!$I$8</f>
        <v>NE</v>
      </c>
      <c r="F8" s="15" t="str">
        <f>[4]Dezembro!$I$9</f>
        <v>NE</v>
      </c>
      <c r="G8" s="15" t="str">
        <f>[4]Dezembro!$I$10</f>
        <v>NE</v>
      </c>
      <c r="H8" s="15" t="str">
        <f>[4]Dezembro!$I$11</f>
        <v>NE</v>
      </c>
      <c r="I8" s="15" t="str">
        <f>[4]Dezembro!$I$12</f>
        <v>SO</v>
      </c>
      <c r="J8" s="15" t="str">
        <f>[4]Dezembro!$I$13</f>
        <v>O</v>
      </c>
      <c r="K8" s="15" t="str">
        <f>[4]Dezembro!$I$14</f>
        <v>S</v>
      </c>
      <c r="L8" s="15" t="str">
        <f>[4]Dezembro!$I$15</f>
        <v>SO</v>
      </c>
      <c r="M8" s="15" t="str">
        <f>[4]Dezembro!$I$16</f>
        <v>NE</v>
      </c>
      <c r="N8" s="15" t="str">
        <f>[4]Dezembro!$I$17</f>
        <v>SO</v>
      </c>
      <c r="O8" s="15" t="str">
        <f>[4]Dezembro!$I$18</f>
        <v>S</v>
      </c>
      <c r="P8" s="15" t="str">
        <f>[4]Dezembro!$I$19</f>
        <v>SO</v>
      </c>
      <c r="Q8" s="15" t="str">
        <f>[4]Dezembro!$I$20</f>
        <v>NE</v>
      </c>
      <c r="R8" s="15" t="str">
        <f>[4]Dezembro!$I$21</f>
        <v>NE</v>
      </c>
      <c r="S8" s="15" t="str">
        <f>[4]Dezembro!$I$22</f>
        <v>O</v>
      </c>
      <c r="T8" s="24" t="str">
        <f>[4]Dezembro!$I$23</f>
        <v>NE</v>
      </c>
      <c r="U8" s="24" t="str">
        <f>[4]Dezembro!$I$24</f>
        <v>NE</v>
      </c>
      <c r="V8" s="24" t="str">
        <f>[4]Dezembro!$I$25</f>
        <v>N</v>
      </c>
      <c r="W8" s="24" t="str">
        <f>[4]Dezembro!$I$26</f>
        <v>NE</v>
      </c>
      <c r="X8" s="24" t="str">
        <f>[4]Dezembro!$I$27</f>
        <v>NE</v>
      </c>
      <c r="Y8" s="24" t="str">
        <f>[4]Dezembro!$I$28</f>
        <v>NE</v>
      </c>
      <c r="Z8" s="24" t="str">
        <f>[4]Dezembro!$I$29</f>
        <v>SO</v>
      </c>
      <c r="AA8" s="24" t="str">
        <f>[4]Dezembro!$I$30</f>
        <v>SO</v>
      </c>
      <c r="AB8" s="24" t="str">
        <f>[4]Dezembro!$I$31</f>
        <v>S</v>
      </c>
      <c r="AC8" s="24" t="str">
        <f>[4]Dezembro!$I$32</f>
        <v>NE</v>
      </c>
      <c r="AD8" s="24" t="str">
        <f>[4]Dezembro!$I$33</f>
        <v>NE</v>
      </c>
      <c r="AE8" s="24" t="str">
        <f>[4]Dezembro!$I$34</f>
        <v>NE</v>
      </c>
      <c r="AF8" s="24" t="str">
        <f>[4]Dezembro!$I$35</f>
        <v>NE</v>
      </c>
      <c r="AG8" s="50" t="str">
        <f>[4]Dezembro!$I$36</f>
        <v>N</v>
      </c>
      <c r="AH8" s="2"/>
    </row>
    <row r="9" spans="1:34" ht="17.100000000000001" customHeight="1" x14ac:dyDescent="0.2">
      <c r="A9" s="9" t="s">
        <v>2</v>
      </c>
      <c r="B9" s="2" t="str">
        <f>[5]Dezembro!$I$5</f>
        <v>N</v>
      </c>
      <c r="C9" s="2" t="str">
        <f>[5]Dezembro!$I$6</f>
        <v>N</v>
      </c>
      <c r="D9" s="2" t="str">
        <f>[5]Dezembro!$I$7</f>
        <v>SE</v>
      </c>
      <c r="E9" s="2" t="str">
        <f>[5]Dezembro!$I$8</f>
        <v>L</v>
      </c>
      <c r="F9" s="2" t="str">
        <f>[5]Dezembro!$I$9</f>
        <v>L</v>
      </c>
      <c r="G9" s="2" t="str">
        <f>[5]Dezembro!$I$10</f>
        <v>L</v>
      </c>
      <c r="H9" s="2" t="str">
        <f>[5]Dezembro!$I$11</f>
        <v>N</v>
      </c>
      <c r="I9" s="2" t="str">
        <f>[5]Dezembro!$I$12</f>
        <v>N</v>
      </c>
      <c r="J9" s="2" t="str">
        <f>[5]Dezembro!$I$13</f>
        <v>N</v>
      </c>
      <c r="K9" s="2" t="str">
        <f>[5]Dezembro!$I$14</f>
        <v>N</v>
      </c>
      <c r="L9" s="2" t="str">
        <f>[5]Dezembro!$I$15</f>
        <v>N</v>
      </c>
      <c r="M9" s="2" t="str">
        <f>[5]Dezembro!$I$16</f>
        <v>NE</v>
      </c>
      <c r="N9" s="2" t="str">
        <f>[5]Dezembro!$I$17</f>
        <v>N</v>
      </c>
      <c r="O9" s="2" t="str">
        <f>[5]Dezembro!$I$18</f>
        <v>N</v>
      </c>
      <c r="P9" s="2" t="str">
        <f>[5]Dezembro!$I$19</f>
        <v>N</v>
      </c>
      <c r="Q9" s="2" t="str">
        <f>[5]Dezembro!$I$20</f>
        <v>N</v>
      </c>
      <c r="R9" s="2" t="str">
        <f>[5]Dezembro!$I$21</f>
        <v>N</v>
      </c>
      <c r="S9" s="2" t="str">
        <f>[5]Dezembro!$I$22</f>
        <v>SE</v>
      </c>
      <c r="T9" s="20" t="str">
        <f>[5]Dezembro!$I$23</f>
        <v>L</v>
      </c>
      <c r="U9" s="20" t="str">
        <f>[5]Dezembro!$I$24</f>
        <v>N</v>
      </c>
      <c r="V9" s="2" t="str">
        <f>[5]Dezembro!$I$25</f>
        <v>N</v>
      </c>
      <c r="W9" s="20" t="str">
        <f>[5]Dezembro!$I$26</f>
        <v>N</v>
      </c>
      <c r="X9" s="20" t="str">
        <f>[5]Dezembro!$I$27</f>
        <v>NE</v>
      </c>
      <c r="Y9" s="20" t="str">
        <f>[5]Dezembro!$I$28</f>
        <v>N</v>
      </c>
      <c r="Z9" s="20" t="str">
        <f>[5]Dezembro!$I$29</f>
        <v>N</v>
      </c>
      <c r="AA9" s="20" t="str">
        <f>[5]Dezembro!$I$30</f>
        <v>N</v>
      </c>
      <c r="AB9" s="20" t="str">
        <f>[5]Dezembro!$I$31</f>
        <v>N</v>
      </c>
      <c r="AC9" s="20" t="str">
        <f>[5]Dezembro!$I$32</f>
        <v>N</v>
      </c>
      <c r="AD9" s="20" t="str">
        <f>[5]Dezembro!$I$33</f>
        <v>N</v>
      </c>
      <c r="AE9" s="20" t="str">
        <f>[5]Dezembro!$I$34</f>
        <v>N</v>
      </c>
      <c r="AF9" s="20" t="str">
        <f>[5]Dezembro!$I$35</f>
        <v>N</v>
      </c>
      <c r="AG9" s="50" t="str">
        <f>[5]Dezembro!$I$36</f>
        <v>N</v>
      </c>
      <c r="AH9" s="2"/>
    </row>
    <row r="10" spans="1:34" ht="17.100000000000001" customHeight="1" x14ac:dyDescent="0.2">
      <c r="A10" s="9" t="s">
        <v>3</v>
      </c>
      <c r="B10" s="2" t="str">
        <f>[6]Dezembro!$I$5</f>
        <v>O</v>
      </c>
      <c r="C10" s="2" t="str">
        <f>[6]Dezembro!$I$6</f>
        <v>SO</v>
      </c>
      <c r="D10" s="2" t="str">
        <f>[6]Dezembro!$I$7</f>
        <v>SE</v>
      </c>
      <c r="E10" s="2" t="str">
        <f>[6]Dezembro!$I$8</f>
        <v>SE</v>
      </c>
      <c r="F10" s="2" t="str">
        <f>[6]Dezembro!$I$9</f>
        <v>N</v>
      </c>
      <c r="G10" s="2" t="str">
        <f>[6]Dezembro!$I$10</f>
        <v>O</v>
      </c>
      <c r="H10" s="2" t="str">
        <f>[6]Dezembro!$I$11</f>
        <v>L</v>
      </c>
      <c r="I10" s="2" t="str">
        <f>[6]Dezembro!$I$12</f>
        <v>L</v>
      </c>
      <c r="J10" s="2" t="str">
        <f>[6]Dezembro!$I$13</f>
        <v>NO</v>
      </c>
      <c r="K10" s="2" t="str">
        <f>[6]Dezembro!$I$14</f>
        <v>O</v>
      </c>
      <c r="L10" s="2" t="str">
        <f>[6]Dezembro!$I$15</f>
        <v>L</v>
      </c>
      <c r="M10" s="2" t="str">
        <f>[6]Dezembro!$I$16</f>
        <v>L</v>
      </c>
      <c r="N10" s="2" t="str">
        <f>[6]Dezembro!$I$17</f>
        <v>O</v>
      </c>
      <c r="O10" s="2" t="str">
        <f>[6]Dezembro!$I$18</f>
        <v>O</v>
      </c>
      <c r="P10" s="2" t="str">
        <f>[6]Dezembro!$I$19</f>
        <v>SO</v>
      </c>
      <c r="Q10" s="2" t="str">
        <f>[6]Dezembro!$I$20</f>
        <v>O</v>
      </c>
      <c r="R10" s="2" t="str">
        <f>[6]Dezembro!$I$21</f>
        <v>O</v>
      </c>
      <c r="S10" s="2" t="str">
        <f>[6]Dezembro!$I$22</f>
        <v>SO</v>
      </c>
      <c r="T10" s="20" t="str">
        <f>[6]Dezembro!$I$23</f>
        <v>O</v>
      </c>
      <c r="U10" s="20" t="str">
        <f>[6]Dezembro!$I$24</f>
        <v>SO</v>
      </c>
      <c r="V10" s="20" t="str">
        <f>[6]Dezembro!$I$25</f>
        <v>SO</v>
      </c>
      <c r="W10" s="20" t="str">
        <f>[6]Dezembro!$I$26</f>
        <v>NE</v>
      </c>
      <c r="X10" s="20" t="str">
        <f>[6]Dezembro!$I$27</f>
        <v>NO</v>
      </c>
      <c r="Y10" s="20" t="str">
        <f>[6]Dezembro!$I$28</f>
        <v>NO</v>
      </c>
      <c r="Z10" s="20" t="str">
        <f>[6]Dezembro!$I$29</f>
        <v>O</v>
      </c>
      <c r="AA10" s="20" t="str">
        <f>[6]Dezembro!$I$30</f>
        <v>L</v>
      </c>
      <c r="AB10" s="20" t="str">
        <f>[6]Dezembro!$I$31</f>
        <v>NE</v>
      </c>
      <c r="AC10" s="20" t="str">
        <f>[6]Dezembro!$I$32</f>
        <v>O</v>
      </c>
      <c r="AD10" s="20" t="str">
        <f>[6]Dezembro!$I$33</f>
        <v>O</v>
      </c>
      <c r="AE10" s="20" t="str">
        <f>[6]Dezembro!$I$34</f>
        <v>O</v>
      </c>
      <c r="AF10" s="20" t="str">
        <f>[6]Dezembro!$I$35</f>
        <v>NO</v>
      </c>
      <c r="AG10" s="50" t="str">
        <f>[6]Dezembro!$I$36</f>
        <v>O</v>
      </c>
      <c r="AH10" s="2"/>
    </row>
    <row r="11" spans="1:34" ht="17.100000000000001" customHeight="1" x14ac:dyDescent="0.2">
      <c r="A11" s="9" t="s">
        <v>4</v>
      </c>
      <c r="B11" s="2" t="str">
        <f>[7]Dezembro!$I$5</f>
        <v>N</v>
      </c>
      <c r="C11" s="2" t="str">
        <f>[7]Dezembro!$I$6</f>
        <v>S</v>
      </c>
      <c r="D11" s="2" t="str">
        <f>[7]Dezembro!$I$7</f>
        <v>SE</v>
      </c>
      <c r="E11" s="2" t="str">
        <f>[7]Dezembro!$I$8</f>
        <v>L</v>
      </c>
      <c r="F11" s="2" t="str">
        <f>[7]Dezembro!$I$9</f>
        <v>N</v>
      </c>
      <c r="G11" s="2" t="str">
        <f>[7]Dezembro!$I$10</f>
        <v>NO</v>
      </c>
      <c r="H11" s="2" t="str">
        <f>[7]Dezembro!$I$11</f>
        <v>SE</v>
      </c>
      <c r="I11" s="2" t="str">
        <f>[7]Dezembro!$I$12</f>
        <v>N</v>
      </c>
      <c r="J11" s="2" t="str">
        <f>[7]Dezembro!$I$13</f>
        <v>NO</v>
      </c>
      <c r="K11" s="2" t="str">
        <f>[7]Dezembro!$I$14</f>
        <v>NO</v>
      </c>
      <c r="L11" s="2" t="str">
        <f>[7]Dezembro!$I$15</f>
        <v>SO</v>
      </c>
      <c r="M11" s="2" t="str">
        <f>[7]Dezembro!$I$16</f>
        <v>L</v>
      </c>
      <c r="N11" s="2" t="str">
        <f>[7]Dezembro!$I$17</f>
        <v>N</v>
      </c>
      <c r="O11" s="2" t="str">
        <f>[7]Dezembro!$I$18</f>
        <v>NO</v>
      </c>
      <c r="P11" s="2" t="str">
        <f>[7]Dezembro!$I$19</f>
        <v>O</v>
      </c>
      <c r="Q11" s="2" t="str">
        <f>[7]Dezembro!$I$20</f>
        <v>O</v>
      </c>
      <c r="R11" s="2" t="str">
        <f>[7]Dezembro!$I$21</f>
        <v>O</v>
      </c>
      <c r="S11" s="2" t="str">
        <f>[7]Dezembro!$I$22</f>
        <v>O</v>
      </c>
      <c r="T11" s="20" t="str">
        <f>[7]Dezembro!$I$23</f>
        <v>N</v>
      </c>
      <c r="U11" s="20" t="str">
        <f>[7]Dezembro!$I$24</f>
        <v>N</v>
      </c>
      <c r="V11" s="20" t="str">
        <f>[7]Dezembro!$I$25</f>
        <v>O</v>
      </c>
      <c r="W11" s="20" t="str">
        <f>[7]Dezembro!$I$26</f>
        <v>N</v>
      </c>
      <c r="X11" s="20" t="str">
        <f>[7]Dezembro!$I$27</f>
        <v>N</v>
      </c>
      <c r="Y11" s="20" t="str">
        <f>[7]Dezembro!$I$28</f>
        <v>N</v>
      </c>
      <c r="Z11" s="20" t="str">
        <f>[7]Dezembro!$I$29</f>
        <v>NO</v>
      </c>
      <c r="AA11" s="20" t="str">
        <f>[7]Dezembro!$I$30</f>
        <v>SE</v>
      </c>
      <c r="AB11" s="20" t="str">
        <f>[7]Dezembro!$I$31</f>
        <v>O</v>
      </c>
      <c r="AC11" s="20" t="str">
        <f>[7]Dezembro!$I$32</f>
        <v>O</v>
      </c>
      <c r="AD11" s="20" t="str">
        <f>[7]Dezembro!$I$33</f>
        <v>NO</v>
      </c>
      <c r="AE11" s="20" t="str">
        <f>[7]Dezembro!$I$34</f>
        <v>NO</v>
      </c>
      <c r="AF11" s="20" t="str">
        <f>[7]Dezembro!$I$35</f>
        <v>NO</v>
      </c>
      <c r="AG11" s="50" t="str">
        <f>[7]Dezembro!$I$36</f>
        <v>N</v>
      </c>
      <c r="AH11" s="2"/>
    </row>
    <row r="12" spans="1:34" ht="17.100000000000001" customHeight="1" x14ac:dyDescent="0.2">
      <c r="A12" s="9" t="s">
        <v>5</v>
      </c>
      <c r="B12" s="20" t="str">
        <f>[8]Dezembro!$I$5</f>
        <v>S</v>
      </c>
      <c r="C12" s="20" t="str">
        <f>[8]Dezembro!$I$6</f>
        <v>L</v>
      </c>
      <c r="D12" s="20" t="str">
        <f>[8]Dezembro!$I$7</f>
        <v>L</v>
      </c>
      <c r="E12" s="20" t="str">
        <f>[8]Dezembro!$I$8</f>
        <v>SE</v>
      </c>
      <c r="F12" s="20" t="str">
        <f>[8]Dezembro!$I$9</f>
        <v>L</v>
      </c>
      <c r="G12" s="20" t="str">
        <f>[8]Dezembro!$I$10</f>
        <v>O</v>
      </c>
      <c r="H12" s="20" t="str">
        <f>[8]Dezembro!$I$11</f>
        <v>L</v>
      </c>
      <c r="I12" s="20" t="str">
        <f>[8]Dezembro!$I$12</f>
        <v>O</v>
      </c>
      <c r="J12" s="20" t="str">
        <f>[8]Dezembro!$I$13</f>
        <v>O</v>
      </c>
      <c r="K12" s="20" t="str">
        <f>[8]Dezembro!$I$14</f>
        <v>O</v>
      </c>
      <c r="L12" s="20" t="str">
        <f>[8]Dezembro!$I$15</f>
        <v>O</v>
      </c>
      <c r="M12" s="20" t="str">
        <f>[8]Dezembro!$I$16</f>
        <v>SE</v>
      </c>
      <c r="N12" s="20" t="str">
        <f>[8]Dezembro!$I$17</f>
        <v>NO</v>
      </c>
      <c r="O12" s="20" t="str">
        <f>[8]Dezembro!$I$18</f>
        <v>O</v>
      </c>
      <c r="P12" s="20" t="str">
        <f>[8]Dezembro!$I$19</f>
        <v>S</v>
      </c>
      <c r="Q12" s="20" t="str">
        <f>[8]Dezembro!$I$20</f>
        <v>SO</v>
      </c>
      <c r="R12" s="20" t="str">
        <f>[8]Dezembro!$I$21</f>
        <v>O</v>
      </c>
      <c r="S12" s="20" t="str">
        <f>[8]Dezembro!$I$22</f>
        <v>NE</v>
      </c>
      <c r="T12" s="20" t="str">
        <f>[8]Dezembro!$I$23</f>
        <v>NE</v>
      </c>
      <c r="U12" s="20" t="str">
        <f>[8]Dezembro!$I$24</f>
        <v>NO</v>
      </c>
      <c r="V12" s="20" t="str">
        <f>[8]Dezembro!$I$25</f>
        <v>NO</v>
      </c>
      <c r="W12" s="20" t="str">
        <f>[8]Dezembro!$I$26</f>
        <v>L</v>
      </c>
      <c r="X12" s="20" t="str">
        <f>[8]Dezembro!$I$27</f>
        <v>L</v>
      </c>
      <c r="Y12" s="20" t="str">
        <f>[8]Dezembro!$I$28</f>
        <v>L</v>
      </c>
      <c r="Z12" s="20" t="str">
        <f>[8]Dezembro!$I$29</f>
        <v>SO</v>
      </c>
      <c r="AA12" s="20" t="str">
        <f>[8]Dezembro!$I$30</f>
        <v>SE</v>
      </c>
      <c r="AB12" s="20" t="str">
        <f>[8]Dezembro!$I$31</f>
        <v>NE</v>
      </c>
      <c r="AC12" s="20" t="str">
        <f>[8]Dezembro!$I$32</f>
        <v>O</v>
      </c>
      <c r="AD12" s="20" t="str">
        <f>[8]Dezembro!$I$33</f>
        <v>SO</v>
      </c>
      <c r="AE12" s="20" t="str">
        <f>[8]Dezembro!$I$34</f>
        <v>L</v>
      </c>
      <c r="AF12" s="20" t="str">
        <f>[8]Dezembro!$I$35</f>
        <v>O</v>
      </c>
      <c r="AG12" s="50" t="str">
        <f>[8]Dezembro!$I$36</f>
        <v>O</v>
      </c>
      <c r="AH12" s="2"/>
    </row>
    <row r="13" spans="1:34" ht="17.100000000000001" customHeight="1" x14ac:dyDescent="0.2">
      <c r="A13" s="9" t="s">
        <v>6</v>
      </c>
      <c r="B13" s="20" t="str">
        <f>[9]Dezembro!$I$5</f>
        <v>NO</v>
      </c>
      <c r="C13" s="20" t="str">
        <f>[9]Dezembro!$I$6</f>
        <v>NO</v>
      </c>
      <c r="D13" s="20" t="str">
        <f>[9]Dezembro!$I$7</f>
        <v>SE</v>
      </c>
      <c r="E13" s="20" t="str">
        <f>[9]Dezembro!$I$8</f>
        <v>SE</v>
      </c>
      <c r="F13" s="20" t="str">
        <f>[9]Dezembro!$I$9</f>
        <v>N</v>
      </c>
      <c r="G13" s="20" t="str">
        <f>[9]Dezembro!$I$10</f>
        <v>S</v>
      </c>
      <c r="H13" s="20" t="str">
        <f>[9]Dezembro!$I$11</f>
        <v>L</v>
      </c>
      <c r="I13" s="20" t="str">
        <f>[9]Dezembro!$I$12</f>
        <v>O</v>
      </c>
      <c r="J13" s="20" t="str">
        <f>[9]Dezembro!$I$13</f>
        <v>O</v>
      </c>
      <c r="K13" s="20" t="str">
        <f>[9]Dezembro!$I$14</f>
        <v>NO</v>
      </c>
      <c r="L13" s="20" t="str">
        <f>[9]Dezembro!$I$15</f>
        <v>SE</v>
      </c>
      <c r="M13" s="20" t="str">
        <f>[9]Dezembro!$I$16</f>
        <v>NO</v>
      </c>
      <c r="N13" s="20" t="str">
        <f>[9]Dezembro!$I$17</f>
        <v>O</v>
      </c>
      <c r="O13" s="20" t="str">
        <f>[9]Dezembro!$I$18</f>
        <v>O</v>
      </c>
      <c r="P13" s="20" t="str">
        <f>[9]Dezembro!$I$19</f>
        <v>S</v>
      </c>
      <c r="Q13" s="20" t="str">
        <f>[9]Dezembro!$I$20</f>
        <v>O</v>
      </c>
      <c r="R13" s="20" t="str">
        <f>[9]Dezembro!$I$21</f>
        <v>O</v>
      </c>
      <c r="S13" s="20" t="str">
        <f>[9]Dezembro!$I$22</f>
        <v>S</v>
      </c>
      <c r="T13" s="20" t="str">
        <f>[9]Dezembro!$I$23</f>
        <v>O</v>
      </c>
      <c r="U13" s="20" t="str">
        <f>[9]Dezembro!$I$24</f>
        <v>O</v>
      </c>
      <c r="V13" s="20" t="str">
        <f>[9]Dezembro!$I$25</f>
        <v>L</v>
      </c>
      <c r="W13" s="20" t="str">
        <f>[9]Dezembro!$I$26</f>
        <v>L</v>
      </c>
      <c r="X13" s="20" t="str">
        <f>[9]Dezembro!$I$27</f>
        <v>NO</v>
      </c>
      <c r="Y13" s="20" t="str">
        <f>[9]Dezembro!$I$28</f>
        <v>L</v>
      </c>
      <c r="Z13" s="20" t="str">
        <f>[9]Dezembro!$I$29</f>
        <v>SO</v>
      </c>
      <c r="AA13" s="20" t="str">
        <f>[9]Dezembro!$I$30</f>
        <v>SE</v>
      </c>
      <c r="AB13" s="20" t="str">
        <f>[9]Dezembro!$I$31</f>
        <v>NO</v>
      </c>
      <c r="AC13" s="20" t="str">
        <f>[9]Dezembro!$I$32</f>
        <v>NO</v>
      </c>
      <c r="AD13" s="20" t="str">
        <f>[9]Dezembro!$I$33</f>
        <v>O</v>
      </c>
      <c r="AE13" s="20" t="str">
        <f>[9]Dezembro!$I$34</f>
        <v>NO</v>
      </c>
      <c r="AF13" s="20" t="str">
        <f>[9]Dezembro!$I$35</f>
        <v>L</v>
      </c>
      <c r="AG13" s="50" t="str">
        <f>[9]Dezembro!$I$36</f>
        <v>O</v>
      </c>
      <c r="AH13" s="2"/>
    </row>
    <row r="14" spans="1:34" ht="17.100000000000001" customHeight="1" x14ac:dyDescent="0.2">
      <c r="A14" s="9" t="s">
        <v>7</v>
      </c>
      <c r="B14" s="2" t="str">
        <f>[10]Dezembro!$I$5</f>
        <v>S</v>
      </c>
      <c r="C14" s="2" t="str">
        <f>[10]Dezembro!$I$6</f>
        <v>S</v>
      </c>
      <c r="D14" s="2" t="str">
        <f>[10]Dezembro!$I$7</f>
        <v>SE</v>
      </c>
      <c r="E14" s="2" t="str">
        <f>[10]Dezembro!$I$8</f>
        <v>L</v>
      </c>
      <c r="F14" s="2" t="str">
        <f>[10]Dezembro!$I$9</f>
        <v>L</v>
      </c>
      <c r="G14" s="2" t="str">
        <f>[10]Dezembro!$I$10</f>
        <v>L</v>
      </c>
      <c r="H14" s="2" t="str">
        <f>[10]Dezembro!$I$11</f>
        <v>N</v>
      </c>
      <c r="I14" s="2" t="str">
        <f>[10]Dezembro!$I$12</f>
        <v>L</v>
      </c>
      <c r="J14" s="2" t="str">
        <f>[10]Dezembro!$I$13</f>
        <v>NO</v>
      </c>
      <c r="K14" s="2" t="str">
        <f>[10]Dezembro!$I$14</f>
        <v>S</v>
      </c>
      <c r="L14" s="2" t="str">
        <f>[10]Dezembro!$I$15</f>
        <v>L</v>
      </c>
      <c r="M14" s="2" t="str">
        <f>[10]Dezembro!$I$16</f>
        <v>NE</v>
      </c>
      <c r="N14" s="2" t="str">
        <f>[10]Dezembro!$I$17</f>
        <v>SO</v>
      </c>
      <c r="O14" s="2" t="str">
        <f>[10]Dezembro!$I$18</f>
        <v>SO</v>
      </c>
      <c r="P14" s="2" t="str">
        <f>[10]Dezembro!$I$19</f>
        <v>SO</v>
      </c>
      <c r="Q14" s="2" t="str">
        <f>[10]Dezembro!$I$20</f>
        <v>O</v>
      </c>
      <c r="R14" s="2" t="str">
        <f>[10]Dezembro!$I$21</f>
        <v>SO</v>
      </c>
      <c r="S14" s="2" t="str">
        <f>[10]Dezembro!$I$22</f>
        <v>SO</v>
      </c>
      <c r="T14" s="20" t="str">
        <f>[10]Dezembro!$I$23</f>
        <v>S</v>
      </c>
      <c r="U14" s="20" t="str">
        <f>[10]Dezembro!$I$24</f>
        <v>SE</v>
      </c>
      <c r="V14" s="20" t="str">
        <f>[10]Dezembro!$I$25</f>
        <v>S</v>
      </c>
      <c r="W14" s="20" t="str">
        <f>[10]Dezembro!$I$26</f>
        <v>N</v>
      </c>
      <c r="X14" s="20" t="str">
        <f>[10]Dezembro!$I$27</f>
        <v>N</v>
      </c>
      <c r="Y14" s="20" t="str">
        <f>[10]Dezembro!$I$28</f>
        <v>N</v>
      </c>
      <c r="Z14" s="20" t="str">
        <f>[10]Dezembro!$I$29</f>
        <v>S</v>
      </c>
      <c r="AA14" s="20" t="str">
        <f>[10]Dezembro!$I$30</f>
        <v>L</v>
      </c>
      <c r="AB14" s="20" t="str">
        <f>[10]Dezembro!$I$31</f>
        <v>L</v>
      </c>
      <c r="AC14" s="20" t="str">
        <f>[10]Dezembro!$I$32</f>
        <v>N</v>
      </c>
      <c r="AD14" s="20" t="str">
        <f>[10]Dezembro!$I$33</f>
        <v>NO</v>
      </c>
      <c r="AE14" s="20" t="str">
        <f>[10]Dezembro!$I$34</f>
        <v>N</v>
      </c>
      <c r="AF14" s="20" t="str">
        <f>[10]Dezembro!$I$35</f>
        <v>N</v>
      </c>
      <c r="AG14" s="50" t="str">
        <f>[10]Dezembro!$I$36</f>
        <v>L</v>
      </c>
      <c r="AH14" s="2"/>
    </row>
    <row r="15" spans="1:34" ht="17.100000000000001" customHeight="1" x14ac:dyDescent="0.2">
      <c r="A15" s="9" t="s">
        <v>8</v>
      </c>
      <c r="B15" s="2" t="str">
        <f>[11]Dezembro!$I$5</f>
        <v>SO</v>
      </c>
      <c r="C15" s="2" t="str">
        <f>[11]Dezembro!$I$6</f>
        <v>S</v>
      </c>
      <c r="D15" s="2" t="str">
        <f>[11]Dezembro!$I$7</f>
        <v>L</v>
      </c>
      <c r="E15" s="2" t="str">
        <f>[11]Dezembro!$I$8</f>
        <v>NE</v>
      </c>
      <c r="F15" s="2" t="str">
        <f>[11]Dezembro!$I$9</f>
        <v>L</v>
      </c>
      <c r="G15" s="2" t="str">
        <f>[11]Dezembro!$I$10</f>
        <v>NE</v>
      </c>
      <c r="H15" s="2" t="str">
        <f>[11]Dezembro!$I$11</f>
        <v>NE</v>
      </c>
      <c r="I15" s="2" t="str">
        <f>[11]Dezembro!$I$12</f>
        <v>NE</v>
      </c>
      <c r="J15" s="2" t="str">
        <f>[11]Dezembro!$I$13</f>
        <v>S</v>
      </c>
      <c r="K15" s="2" t="str">
        <f>[11]Dezembro!$I$14</f>
        <v>S</v>
      </c>
      <c r="L15" s="2" t="str">
        <f>[11]Dezembro!$I$15</f>
        <v>NE</v>
      </c>
      <c r="M15" s="2" t="str">
        <f>[11]Dezembro!$I$16</f>
        <v>L</v>
      </c>
      <c r="N15" s="2" t="str">
        <f>[11]Dezembro!$I$17</f>
        <v>S</v>
      </c>
      <c r="O15" s="2" t="str">
        <f>[11]Dezembro!$I$18</f>
        <v>SO</v>
      </c>
      <c r="P15" s="2" t="str">
        <f>[11]Dezembro!$I$19</f>
        <v>SO</v>
      </c>
      <c r="Q15" s="20" t="str">
        <f>[11]Dezembro!$I$20</f>
        <v>SO</v>
      </c>
      <c r="R15" s="20" t="str">
        <f>[11]Dezembro!$I$21</f>
        <v>SO</v>
      </c>
      <c r="S15" s="20" t="str">
        <f>[11]Dezembro!$I$22</f>
        <v>SO</v>
      </c>
      <c r="T15" s="20" t="str">
        <f>[11]Dezembro!$I$23</f>
        <v>S</v>
      </c>
      <c r="U15" s="20" t="str">
        <f>[11]Dezembro!$I$24</f>
        <v>SE</v>
      </c>
      <c r="V15" s="20" t="str">
        <f>[11]Dezembro!$I$25</f>
        <v>L</v>
      </c>
      <c r="W15" s="20" t="str">
        <f>[11]Dezembro!$I$26</f>
        <v>N</v>
      </c>
      <c r="X15" s="20" t="str">
        <f>[11]Dezembro!$I$27</f>
        <v>NE</v>
      </c>
      <c r="Y15" s="20" t="str">
        <f>[11]Dezembro!$I$28</f>
        <v>NE</v>
      </c>
      <c r="Z15" s="20" t="str">
        <f>[11]Dezembro!$I$29</f>
        <v>S</v>
      </c>
      <c r="AA15" s="20" t="str">
        <f>[11]Dezembro!$I$30</f>
        <v>NE</v>
      </c>
      <c r="AB15" s="20" t="str">
        <f>[11]Dezembro!$I$31</f>
        <v>SE</v>
      </c>
      <c r="AC15" s="20" t="str">
        <f>[11]Dezembro!$I$32</f>
        <v>S</v>
      </c>
      <c r="AD15" s="20" t="str">
        <f>[11]Dezembro!$I$33</f>
        <v>NE</v>
      </c>
      <c r="AE15" s="20" t="str">
        <f>[11]Dezembro!$I$34</f>
        <v>O</v>
      </c>
      <c r="AF15" s="20" t="str">
        <f>[11]Dezembro!$I$35</f>
        <v>NO</v>
      </c>
      <c r="AG15" s="50" t="str">
        <f>[11]Dezembro!$I$36</f>
        <v>NE</v>
      </c>
      <c r="AH15" s="2"/>
    </row>
    <row r="16" spans="1:34" ht="17.100000000000001" customHeight="1" x14ac:dyDescent="0.2">
      <c r="A16" s="9" t="s">
        <v>9</v>
      </c>
      <c r="B16" s="2" t="str">
        <f>[12]Dezembro!$I$5</f>
        <v>S</v>
      </c>
      <c r="C16" s="2" t="str">
        <f>[12]Dezembro!$I$6</f>
        <v>S</v>
      </c>
      <c r="D16" s="2" t="str">
        <f>[12]Dezembro!$I$7</f>
        <v>L</v>
      </c>
      <c r="E16" s="2" t="str">
        <f>[12]Dezembro!$I$8</f>
        <v>L</v>
      </c>
      <c r="F16" s="2" t="str">
        <f>[12]Dezembro!$I$9</f>
        <v>L</v>
      </c>
      <c r="G16" s="2" t="str">
        <f>[12]Dezembro!$I$10</f>
        <v>L</v>
      </c>
      <c r="H16" s="2" t="str">
        <f>[12]Dezembro!$I$11</f>
        <v>NE</v>
      </c>
      <c r="I16" s="2" t="str">
        <f>[12]Dezembro!$I$12</f>
        <v>SE</v>
      </c>
      <c r="J16" s="2" t="str">
        <f>[12]Dezembro!$I$13</f>
        <v>O</v>
      </c>
      <c r="K16" s="2" t="str">
        <f>[12]Dezembro!$I$14</f>
        <v>S</v>
      </c>
      <c r="L16" s="2" t="str">
        <f>[12]Dezembro!$I$15</f>
        <v>L</v>
      </c>
      <c r="M16" s="2" t="str">
        <f>[12]Dezembro!$I$16</f>
        <v>N</v>
      </c>
      <c r="N16" s="2" t="str">
        <f>[12]Dezembro!$I$17</f>
        <v>N</v>
      </c>
      <c r="O16" s="2" t="str">
        <f>[12]Dezembro!$I$18</f>
        <v>SO</v>
      </c>
      <c r="P16" s="2" t="str">
        <f>[12]Dezembro!$I$19</f>
        <v>SO</v>
      </c>
      <c r="Q16" s="2" t="str">
        <f>[12]Dezembro!$I$20</f>
        <v>O</v>
      </c>
      <c r="R16" s="2" t="str">
        <f>[12]Dezembro!$I$21</f>
        <v>S</v>
      </c>
      <c r="S16" s="2" t="str">
        <f>[12]Dezembro!$I$22</f>
        <v>SO</v>
      </c>
      <c r="T16" s="20" t="str">
        <f>[12]Dezembro!$I$23</f>
        <v>O</v>
      </c>
      <c r="U16" s="20" t="str">
        <f>[12]Dezembro!$I$24</f>
        <v>SE</v>
      </c>
      <c r="V16" s="20" t="str">
        <f>[12]Dezembro!$I$25</f>
        <v>NE</v>
      </c>
      <c r="W16" s="20" t="str">
        <f>[12]Dezembro!$I$26</f>
        <v>N</v>
      </c>
      <c r="X16" s="20" t="str">
        <f>[12]Dezembro!$I$27</f>
        <v>NE</v>
      </c>
      <c r="Y16" s="20" t="str">
        <f>[12]Dezembro!$I$28</f>
        <v>NO</v>
      </c>
      <c r="Z16" s="20" t="str">
        <f>[12]Dezembro!$I$29</f>
        <v>S</v>
      </c>
      <c r="AA16" s="20" t="str">
        <f>[12]Dezembro!$I$30</f>
        <v>L</v>
      </c>
      <c r="AB16" s="20" t="str">
        <f>[12]Dezembro!$I$31</f>
        <v>SE</v>
      </c>
      <c r="AC16" s="20" t="str">
        <f>[12]Dezembro!$I$32</f>
        <v>SE</v>
      </c>
      <c r="AD16" s="20" t="str">
        <f>[12]Dezembro!$I$33</f>
        <v>O</v>
      </c>
      <c r="AE16" s="20" t="str">
        <f>[12]Dezembro!$I$34</f>
        <v>NO</v>
      </c>
      <c r="AF16" s="20" t="str">
        <f>[12]Dezembro!$I$35</f>
        <v>O</v>
      </c>
      <c r="AG16" s="50" t="str">
        <f>[12]Dezembro!$I$36</f>
        <v>L</v>
      </c>
      <c r="AH16" s="2"/>
    </row>
    <row r="17" spans="1:34" ht="17.100000000000001" customHeight="1" x14ac:dyDescent="0.2">
      <c r="A17" s="9" t="s">
        <v>51</v>
      </c>
      <c r="B17" s="2" t="str">
        <f>[13]Dezembro!$I$5</f>
        <v>SO</v>
      </c>
      <c r="C17" s="2" t="str">
        <f>[13]Dezembro!$I$6</f>
        <v>S</v>
      </c>
      <c r="D17" s="2" t="str">
        <f>[13]Dezembro!$I$7</f>
        <v>SE</v>
      </c>
      <c r="E17" s="2" t="str">
        <f>[13]Dezembro!$I$8</f>
        <v>SE</v>
      </c>
      <c r="F17" s="2" t="str">
        <f>[13]Dezembro!$I$9</f>
        <v>S</v>
      </c>
      <c r="G17" s="2" t="str">
        <f>[13]Dezembro!$I$10</f>
        <v>NE</v>
      </c>
      <c r="H17" s="2" t="str">
        <f>[13]Dezembro!$I$11</f>
        <v>N</v>
      </c>
      <c r="I17" s="2" t="str">
        <f>[13]Dezembro!$I$12</f>
        <v>SE</v>
      </c>
      <c r="J17" s="2" t="str">
        <f>[13]Dezembro!$I$13</f>
        <v>NO</v>
      </c>
      <c r="K17" s="2" t="str">
        <f>[13]Dezembro!$I$14</f>
        <v>S</v>
      </c>
      <c r="L17" s="2" t="str">
        <f>[13]Dezembro!$I$15</f>
        <v>S</v>
      </c>
      <c r="M17" s="2" t="str">
        <f>[13]Dezembro!$I$16</f>
        <v>N</v>
      </c>
      <c r="N17" s="2" t="str">
        <f>[13]Dezembro!$I$17</f>
        <v>N</v>
      </c>
      <c r="O17" s="2" t="str">
        <f>[13]Dezembro!$I$18</f>
        <v>SO</v>
      </c>
      <c r="P17" s="2" t="str">
        <f>[13]Dezembro!$I$19</f>
        <v>SO</v>
      </c>
      <c r="Q17" s="2" t="str">
        <f>[13]Dezembro!$I$20</f>
        <v>S</v>
      </c>
      <c r="R17" s="2" t="str">
        <f>[13]Dezembro!$I$21</f>
        <v>SE</v>
      </c>
      <c r="S17" s="2" t="str">
        <f>[13]Dezembro!$I$22</f>
        <v>S</v>
      </c>
      <c r="T17" s="20" t="str">
        <f>[13]Dezembro!$I$23</f>
        <v>SE</v>
      </c>
      <c r="U17" s="20" t="str">
        <f>[13]Dezembro!$I$24</f>
        <v>S</v>
      </c>
      <c r="V17" s="20" t="str">
        <f>[13]Dezembro!$I$25</f>
        <v>SE</v>
      </c>
      <c r="W17" s="20" t="str">
        <f>[13]Dezembro!$I$26</f>
        <v>N</v>
      </c>
      <c r="X17" s="20" t="str">
        <f>[13]Dezembro!$I$27</f>
        <v>N</v>
      </c>
      <c r="Y17" s="20" t="str">
        <f>[13]Dezembro!$I$28</f>
        <v>N</v>
      </c>
      <c r="Z17" s="20" t="str">
        <f>[13]Dezembro!$I$29</f>
        <v>SO</v>
      </c>
      <c r="AA17" s="20" t="str">
        <f>[13]Dezembro!$I$30</f>
        <v>S</v>
      </c>
      <c r="AB17" s="20" t="str">
        <f>[13]Dezembro!$I$31</f>
        <v>SE</v>
      </c>
      <c r="AC17" s="20" t="str">
        <f>[13]Dezembro!$I$32</f>
        <v>N</v>
      </c>
      <c r="AD17" s="20" t="str">
        <f>[13]Dezembro!$I$33</f>
        <v>N</v>
      </c>
      <c r="AE17" s="20" t="str">
        <f>[13]Dezembro!$I$34</f>
        <v>N</v>
      </c>
      <c r="AF17" s="20" t="str">
        <f>[13]Dezembro!$I$35</f>
        <v>N</v>
      </c>
      <c r="AG17" s="50" t="str">
        <f>[13]Dezembro!$I$36</f>
        <v>N</v>
      </c>
      <c r="AH17" s="2"/>
    </row>
    <row r="18" spans="1:34" ht="17.100000000000001" customHeight="1" x14ac:dyDescent="0.2">
      <c r="A18" s="9" t="s">
        <v>10</v>
      </c>
      <c r="B18" s="3" t="str">
        <f>[14]Dezembro!$I$5</f>
        <v>SO</v>
      </c>
      <c r="C18" s="3" t="str">
        <f>[14]Dezembro!$I$6</f>
        <v>S</v>
      </c>
      <c r="D18" s="3" t="str">
        <f>[14]Dezembro!$I$7</f>
        <v>NE</v>
      </c>
      <c r="E18" s="3" t="str">
        <f>[14]Dezembro!$I$8</f>
        <v>L</v>
      </c>
      <c r="F18" s="3" t="str">
        <f>[14]Dezembro!$I$9</f>
        <v>L</v>
      </c>
      <c r="G18" s="3" t="str">
        <f>[14]Dezembro!$I$10</f>
        <v>NE</v>
      </c>
      <c r="H18" s="3" t="str">
        <f>[14]Dezembro!$I$11</f>
        <v>NE</v>
      </c>
      <c r="I18" s="3" t="str">
        <f>[14]Dezembro!$I$12</f>
        <v>NE</v>
      </c>
      <c r="J18" s="3" t="str">
        <f>[14]Dezembro!$I$13</f>
        <v>NO</v>
      </c>
      <c r="K18" s="3" t="str">
        <f>[14]Dezembro!$I$14</f>
        <v>S</v>
      </c>
      <c r="L18" s="3" t="str">
        <f>[14]Dezembro!$I$15</f>
        <v>L</v>
      </c>
      <c r="M18" s="3" t="str">
        <f>[14]Dezembro!$I$16</f>
        <v>N</v>
      </c>
      <c r="N18" s="3" t="str">
        <f>[14]Dezembro!$I$17</f>
        <v>SE</v>
      </c>
      <c r="O18" s="3" t="str">
        <f>[14]Dezembro!$I$18</f>
        <v>SO</v>
      </c>
      <c r="P18" s="3" t="str">
        <f>[14]Dezembro!$I$19</f>
        <v>O</v>
      </c>
      <c r="Q18" s="3" t="str">
        <f>[14]Dezembro!$I$20</f>
        <v>O</v>
      </c>
      <c r="R18" s="3" t="str">
        <f>[14]Dezembro!$I$21</f>
        <v>O</v>
      </c>
      <c r="S18" s="3" t="str">
        <f>[14]Dezembro!$I$22</f>
        <v>SO</v>
      </c>
      <c r="T18" s="20" t="str">
        <f>[14]Dezembro!$I$23</f>
        <v>O</v>
      </c>
      <c r="U18" s="20" t="str">
        <f>[14]Dezembro!$I$24</f>
        <v>SE</v>
      </c>
      <c r="V18" s="20" t="str">
        <f>[14]Dezembro!$I$25</f>
        <v>NO</v>
      </c>
      <c r="W18" s="20" t="str">
        <f>[14]Dezembro!$I$26</f>
        <v>N</v>
      </c>
      <c r="X18" s="20" t="str">
        <f>[14]Dezembro!$I$27</f>
        <v>N</v>
      </c>
      <c r="Y18" s="20" t="str">
        <f>[14]Dezembro!$I$28</f>
        <v>N</v>
      </c>
      <c r="Z18" s="20" t="str">
        <f>[14]Dezembro!$I$29</f>
        <v>S</v>
      </c>
      <c r="AA18" s="20" t="str">
        <f>[14]Dezembro!$I$30</f>
        <v>L</v>
      </c>
      <c r="AB18" s="20" t="str">
        <f>[14]Dezembro!$I$31</f>
        <v>L</v>
      </c>
      <c r="AC18" s="20" t="str">
        <f>[14]Dezembro!$I$32</f>
        <v>SO</v>
      </c>
      <c r="AD18" s="20" t="str">
        <f>[14]Dezembro!$I$33</f>
        <v>NO</v>
      </c>
      <c r="AE18" s="20" t="str">
        <f>[14]Dezembro!$I$34</f>
        <v>N</v>
      </c>
      <c r="AF18" s="20" t="str">
        <f>[14]Dezembro!$I$35</f>
        <v>N</v>
      </c>
      <c r="AG18" s="50" t="str">
        <f>[14]Dezembro!$I$36</f>
        <v>N</v>
      </c>
      <c r="AH18" s="2"/>
    </row>
    <row r="19" spans="1:34" ht="17.100000000000001" customHeight="1" x14ac:dyDescent="0.2">
      <c r="A19" s="9" t="s">
        <v>11</v>
      </c>
      <c r="B19" s="2" t="str">
        <f>[15]Dezembro!$I$5</f>
        <v>SO</v>
      </c>
      <c r="C19" s="2" t="str">
        <f>[15]Dezembro!$I$6</f>
        <v>SO</v>
      </c>
      <c r="D19" s="2" t="str">
        <f>[15]Dezembro!$I$7</f>
        <v>L</v>
      </c>
      <c r="E19" s="2" t="str">
        <f>[15]Dezembro!$I$8</f>
        <v>L</v>
      </c>
      <c r="F19" s="2" t="str">
        <f>[15]Dezembro!$I$9</f>
        <v>SE</v>
      </c>
      <c r="G19" s="2" t="str">
        <f>[15]Dezembro!$I$10</f>
        <v>SE</v>
      </c>
      <c r="H19" s="2" t="str">
        <f>[15]Dezembro!$I$11</f>
        <v>O</v>
      </c>
      <c r="I19" s="2" t="str">
        <f>[15]Dezembro!$I$12</f>
        <v>O</v>
      </c>
      <c r="J19" s="2" t="str">
        <f>[15]Dezembro!$I$13</f>
        <v>NO</v>
      </c>
      <c r="K19" s="2" t="str">
        <f>[15]Dezembro!$I$14</f>
        <v>O</v>
      </c>
      <c r="L19" s="2" t="str">
        <f>[15]Dezembro!$I$15</f>
        <v>O</v>
      </c>
      <c r="M19" s="2" t="str">
        <f>[15]Dezembro!$I$16</f>
        <v>NO</v>
      </c>
      <c r="N19" s="2" t="str">
        <f>[15]Dezembro!$I$17</f>
        <v>O</v>
      </c>
      <c r="O19" s="2" t="str">
        <f>[15]Dezembro!$I$18</f>
        <v>S</v>
      </c>
      <c r="P19" s="2" t="str">
        <f>[15]Dezembro!$I$19</f>
        <v>O</v>
      </c>
      <c r="Q19" s="2" t="str">
        <f>[15]Dezembro!$I$20</f>
        <v>O</v>
      </c>
      <c r="R19" s="2" t="str">
        <f>[15]Dezembro!$I$21</f>
        <v>O</v>
      </c>
      <c r="S19" s="2" t="str">
        <f>[15]Dezembro!$I$22</f>
        <v>O</v>
      </c>
      <c r="T19" s="20" t="str">
        <f>[15]Dezembro!$I$23</f>
        <v>O</v>
      </c>
      <c r="U19" s="20" t="str">
        <f>[15]Dezembro!$I$24</f>
        <v>O</v>
      </c>
      <c r="V19" s="20" t="str">
        <f>[15]Dezembro!$I$25</f>
        <v>O</v>
      </c>
      <c r="W19" s="20" t="str">
        <f>[15]Dezembro!$I$26</f>
        <v>NO</v>
      </c>
      <c r="X19" s="20" t="str">
        <f>[15]Dezembro!$I$27</f>
        <v>O</v>
      </c>
      <c r="Y19" s="20" t="str">
        <f>[15]Dezembro!$I$28</f>
        <v>NO</v>
      </c>
      <c r="Z19" s="20" t="str">
        <f>[15]Dezembro!$I$29</f>
        <v>S</v>
      </c>
      <c r="AA19" s="20" t="str">
        <f>[15]Dezembro!$I$30</f>
        <v>L</v>
      </c>
      <c r="AB19" s="20" t="str">
        <f>[15]Dezembro!$I$31</f>
        <v>NE</v>
      </c>
      <c r="AC19" s="20" t="str">
        <f>[15]Dezembro!$I$32</f>
        <v>N</v>
      </c>
      <c r="AD19" s="20" t="str">
        <f>[15]Dezembro!$I$33</f>
        <v>O</v>
      </c>
      <c r="AE19" s="20" t="str">
        <f>[15]Dezembro!$I$34</f>
        <v>NO</v>
      </c>
      <c r="AF19" s="20" t="str">
        <f>[15]Dezembro!$I$35</f>
        <v>O</v>
      </c>
      <c r="AG19" s="50" t="str">
        <f>[15]Dezembro!$I$36</f>
        <v>O</v>
      </c>
      <c r="AH19" s="2"/>
    </row>
    <row r="20" spans="1:34" ht="17.100000000000001" customHeight="1" x14ac:dyDescent="0.2">
      <c r="A20" s="9" t="s">
        <v>12</v>
      </c>
      <c r="B20" s="2" t="str">
        <f>[16]Dezembro!$I$5</f>
        <v>S</v>
      </c>
      <c r="C20" s="2" t="str">
        <f>[16]Dezembro!$I$6</f>
        <v>S</v>
      </c>
      <c r="D20" s="2" t="str">
        <f>[16]Dezembro!$I$7</f>
        <v>S</v>
      </c>
      <c r="E20" s="2" t="str">
        <f>[16]Dezembro!$I$8</f>
        <v>O</v>
      </c>
      <c r="F20" s="2" t="str">
        <f>[16]Dezembro!$I$9</f>
        <v>S</v>
      </c>
      <c r="G20" s="2" t="str">
        <f>[16]Dezembro!$I$10</f>
        <v>S</v>
      </c>
      <c r="H20" s="2" t="str">
        <f>[16]Dezembro!$I$11</f>
        <v>S</v>
      </c>
      <c r="I20" s="2" t="str">
        <f>[16]Dezembro!$I$12</f>
        <v>O</v>
      </c>
      <c r="J20" s="2" t="str">
        <f>[16]Dezembro!$I$13</f>
        <v>N</v>
      </c>
      <c r="K20" s="2" t="str">
        <f>[16]Dezembro!$I$14</f>
        <v>L</v>
      </c>
      <c r="L20" s="2" t="str">
        <f>[16]Dezembro!$I$15</f>
        <v>N</v>
      </c>
      <c r="M20" s="2" t="str">
        <f>[16]Dezembro!$I$16</f>
        <v>SE</v>
      </c>
      <c r="N20" s="2" t="str">
        <f>[16]Dezembro!$I$17</f>
        <v>SO</v>
      </c>
      <c r="O20" s="2" t="str">
        <f>[16]Dezembro!$I$18</f>
        <v>S</v>
      </c>
      <c r="P20" s="2" t="str">
        <f>[16]Dezembro!$I$19</f>
        <v>SO</v>
      </c>
      <c r="Q20" s="2" t="str">
        <f>[16]Dezembro!$I$20</f>
        <v>SE</v>
      </c>
      <c r="R20" s="2" t="str">
        <f>[16]Dezembro!$I$21</f>
        <v>S</v>
      </c>
      <c r="S20" s="2" t="str">
        <f>[16]Dezembro!$I$22</f>
        <v>SE</v>
      </c>
      <c r="T20" s="2" t="str">
        <f>[16]Dezembro!$I$23</f>
        <v>SO</v>
      </c>
      <c r="U20" s="2" t="str">
        <f>[16]Dezembro!$I$24</f>
        <v>SE</v>
      </c>
      <c r="V20" s="2" t="str">
        <f>[16]Dezembro!$I$25</f>
        <v>NO</v>
      </c>
      <c r="W20" s="2" t="str">
        <f>[16]Dezembro!$I$26</f>
        <v>NE</v>
      </c>
      <c r="X20" s="2" t="str">
        <f>[16]Dezembro!$I$27</f>
        <v>NE</v>
      </c>
      <c r="Y20" s="2" t="str">
        <f>[16]Dezembro!$I$28</f>
        <v>N</v>
      </c>
      <c r="Z20" s="2" t="str">
        <f>[16]Dezembro!$I$29</f>
        <v>S</v>
      </c>
      <c r="AA20" s="2" t="str">
        <f>[16]Dezembro!$I$30</f>
        <v>SE</v>
      </c>
      <c r="AB20" s="2" t="str">
        <f>[16]Dezembro!$I$31</f>
        <v>S</v>
      </c>
      <c r="AC20" s="2" t="str">
        <f>[16]Dezembro!$I$32</f>
        <v>N</v>
      </c>
      <c r="AD20" s="2" t="str">
        <f>[16]Dezembro!$I$33</f>
        <v>O</v>
      </c>
      <c r="AE20" s="2" t="str">
        <f>[16]Dezembro!$I$34</f>
        <v>NE</v>
      </c>
      <c r="AF20" s="2" t="str">
        <f>[16]Dezembro!$I$35</f>
        <v>NO</v>
      </c>
      <c r="AG20" s="51" t="str">
        <f>[16]Dezembro!$I$36</f>
        <v>S</v>
      </c>
      <c r="AH20" s="2"/>
    </row>
    <row r="21" spans="1:34" ht="17.100000000000001" customHeight="1" x14ac:dyDescent="0.2">
      <c r="A21" s="9" t="s">
        <v>13</v>
      </c>
      <c r="B21" s="20" t="str">
        <f>[17]Dezembro!$I$5</f>
        <v>NE</v>
      </c>
      <c r="C21" s="20" t="str">
        <f>[17]Dezembro!$I$6</f>
        <v>S</v>
      </c>
      <c r="D21" s="20" t="str">
        <f>[17]Dezembro!$I$7</f>
        <v>L</v>
      </c>
      <c r="E21" s="20" t="str">
        <f>[17]Dezembro!$I$8</f>
        <v>N</v>
      </c>
      <c r="F21" s="20" t="str">
        <f>[17]Dezembro!$I$9</f>
        <v>N</v>
      </c>
      <c r="G21" s="20" t="str">
        <f>[17]Dezembro!$I$10</f>
        <v>SE</v>
      </c>
      <c r="H21" s="20" t="str">
        <f>[17]Dezembro!$I$11</f>
        <v>NO</v>
      </c>
      <c r="I21" s="20" t="str">
        <f>[17]Dezembro!$I$12</f>
        <v>NO</v>
      </c>
      <c r="J21" s="20" t="str">
        <f>[17]Dezembro!$I$13</f>
        <v>O</v>
      </c>
      <c r="K21" s="20" t="str">
        <f>[17]Dezembro!$I$14</f>
        <v>N</v>
      </c>
      <c r="L21" s="20" t="str">
        <f>[17]Dezembro!$I$15</f>
        <v>N</v>
      </c>
      <c r="M21" s="20" t="str">
        <f>[17]Dezembro!$I$16</f>
        <v>NE</v>
      </c>
      <c r="N21" s="20" t="str">
        <f>[17]Dezembro!$I$17</f>
        <v>O</v>
      </c>
      <c r="O21" s="20" t="str">
        <f>[17]Dezembro!$I$18</f>
        <v>S</v>
      </c>
      <c r="P21" s="20" t="str">
        <f>[17]Dezembro!$I$19</f>
        <v>S</v>
      </c>
      <c r="Q21" s="20" t="str">
        <f>[17]Dezembro!$I$20</f>
        <v>S</v>
      </c>
      <c r="R21" s="20" t="str">
        <f>[17]Dezembro!$I$21</f>
        <v>S</v>
      </c>
      <c r="S21" s="20" t="str">
        <f>[17]Dezembro!$I$22</f>
        <v>S</v>
      </c>
      <c r="T21" s="20" t="str">
        <f>[17]Dezembro!$I$23</f>
        <v>NE</v>
      </c>
      <c r="U21" s="20" t="str">
        <f>[17]Dezembro!$I$24</f>
        <v>N</v>
      </c>
      <c r="V21" s="20" t="str">
        <f>[17]Dezembro!$I$25</f>
        <v>L</v>
      </c>
      <c r="W21" s="20" t="str">
        <f>[17]Dezembro!$I$26</f>
        <v>N</v>
      </c>
      <c r="X21" s="20" t="str">
        <f>[17]Dezembro!$I$27</f>
        <v>NE</v>
      </c>
      <c r="Y21" s="20" t="str">
        <f>[17]Dezembro!$I$28</f>
        <v>NE</v>
      </c>
      <c r="Z21" s="20" t="str">
        <f>[17]Dezembro!$I$29</f>
        <v>SO</v>
      </c>
      <c r="AA21" s="20" t="str">
        <f>[17]Dezembro!$I$30</f>
        <v>S</v>
      </c>
      <c r="AB21" s="20" t="str">
        <f>[17]Dezembro!$I$31</f>
        <v>NE</v>
      </c>
      <c r="AC21" s="20" t="str">
        <f>[17]Dezembro!$I$32</f>
        <v>N</v>
      </c>
      <c r="AD21" s="20" t="str">
        <f>[17]Dezembro!$I$33</f>
        <v>NE</v>
      </c>
      <c r="AE21" s="20" t="str">
        <f>[17]Dezembro!$I$34</f>
        <v>NE</v>
      </c>
      <c r="AF21" s="20" t="str">
        <f>[17]Dezembro!$I$35</f>
        <v>NE</v>
      </c>
      <c r="AG21" s="50" t="str">
        <f>[17]Dezembro!$I$36</f>
        <v>NE</v>
      </c>
      <c r="AH21" s="2"/>
    </row>
    <row r="22" spans="1:34" ht="17.100000000000001" customHeight="1" x14ac:dyDescent="0.2">
      <c r="A22" s="9" t="s">
        <v>14</v>
      </c>
      <c r="B22" s="2" t="str">
        <f>[18]Dezembro!$I$5</f>
        <v>N</v>
      </c>
      <c r="C22" s="2" t="str">
        <f>[18]Dezembro!$I$6</f>
        <v>N</v>
      </c>
      <c r="D22" s="2" t="str">
        <f>[18]Dezembro!$I$7</f>
        <v>S</v>
      </c>
      <c r="E22" s="2" t="str">
        <f>[18]Dezembro!$I$8</f>
        <v>SE</v>
      </c>
      <c r="F22" s="2" t="str">
        <f>[18]Dezembro!$I$9</f>
        <v>SE</v>
      </c>
      <c r="G22" s="2" t="str">
        <f>[18]Dezembro!$I$10</f>
        <v>SE</v>
      </c>
      <c r="H22" s="2" t="str">
        <f>[18]Dezembro!$I$11</f>
        <v>L</v>
      </c>
      <c r="I22" s="2" t="str">
        <f>[18]Dezembro!$I$12</f>
        <v>NE</v>
      </c>
      <c r="J22" s="2" t="str">
        <f>[18]Dezembro!$I$13</f>
        <v>NO</v>
      </c>
      <c r="K22" s="2" t="str">
        <f>[18]Dezembro!$I$14</f>
        <v>N</v>
      </c>
      <c r="L22" s="2" t="str">
        <f>[18]Dezembro!$I$15</f>
        <v>N</v>
      </c>
      <c r="M22" s="2" t="str">
        <f>[18]Dezembro!$I$16</f>
        <v>SE</v>
      </c>
      <c r="N22" s="2" t="str">
        <f>[18]Dezembro!$I$17</f>
        <v>SO</v>
      </c>
      <c r="O22" s="2" t="str">
        <f>[18]Dezembro!$I$18</f>
        <v>O</v>
      </c>
      <c r="P22" s="2" t="str">
        <f>[18]Dezembro!$I$19</f>
        <v>SO</v>
      </c>
      <c r="Q22" s="2" t="str">
        <f>[18]Dezembro!$I$20</f>
        <v>O</v>
      </c>
      <c r="R22" s="2" t="str">
        <f>[18]Dezembro!$I$21</f>
        <v>N</v>
      </c>
      <c r="S22" s="2" t="str">
        <f>[18]Dezembro!$I$22</f>
        <v>N</v>
      </c>
      <c r="T22" s="2" t="str">
        <f>[18]Dezembro!$I$23</f>
        <v>N</v>
      </c>
      <c r="U22" s="2" t="str">
        <f>[18]Dezembro!$I$24</f>
        <v>N</v>
      </c>
      <c r="V22" s="2" t="str">
        <f>[18]Dezembro!$I$25</f>
        <v>SE</v>
      </c>
      <c r="W22" s="2" t="str">
        <f>[18]Dezembro!$I$26</f>
        <v>O</v>
      </c>
      <c r="X22" s="2" t="str">
        <f>[18]Dezembro!$I$27</f>
        <v>N</v>
      </c>
      <c r="Y22" s="2" t="str">
        <f>[18]Dezembro!$I$28</f>
        <v>N</v>
      </c>
      <c r="Z22" s="2" t="str">
        <f>[18]Dezembro!$I$29</f>
        <v>N</v>
      </c>
      <c r="AA22" s="2" t="str">
        <f>[18]Dezembro!$I$30</f>
        <v>N</v>
      </c>
      <c r="AB22" s="2" t="str">
        <f>[18]Dezembro!$I$31</f>
        <v>L</v>
      </c>
      <c r="AC22" s="2" t="str">
        <f>[18]Dezembro!$I$32</f>
        <v>NO</v>
      </c>
      <c r="AD22" s="2" t="str">
        <f>[18]Dezembro!$I$33</f>
        <v>NE</v>
      </c>
      <c r="AE22" s="2" t="str">
        <f>[18]Dezembro!$I$34</f>
        <v>NE</v>
      </c>
      <c r="AF22" s="2" t="str">
        <f>[18]Dezembro!$I$35</f>
        <v>N</v>
      </c>
      <c r="AG22" s="51" t="str">
        <f>[18]Dezembro!$I$36</f>
        <v>N</v>
      </c>
      <c r="AH22" s="2"/>
    </row>
    <row r="23" spans="1:34" ht="17.100000000000001" customHeight="1" x14ac:dyDescent="0.2">
      <c r="A23" s="9" t="s">
        <v>15</v>
      </c>
      <c r="B23" s="2" t="str">
        <f>[19]Dezembro!$I$5</f>
        <v>S</v>
      </c>
      <c r="C23" s="2" t="str">
        <f>[19]Dezembro!$I$6</f>
        <v>S</v>
      </c>
      <c r="D23" s="2" t="str">
        <f>[19]Dezembro!$I$7</f>
        <v>NE</v>
      </c>
      <c r="E23" s="2" t="str">
        <f>[19]Dezembro!$I$8</f>
        <v>NE</v>
      </c>
      <c r="F23" s="2" t="str">
        <f>[19]Dezembro!$I$9</f>
        <v>NE</v>
      </c>
      <c r="G23" s="2" t="str">
        <f>[19]Dezembro!$I$10</f>
        <v>NE</v>
      </c>
      <c r="H23" s="2" t="str">
        <f>[19]Dezembro!$I$11</f>
        <v>NE</v>
      </c>
      <c r="I23" s="2" t="str">
        <f>[19]Dezembro!$I$12</f>
        <v>S</v>
      </c>
      <c r="J23" s="2" t="str">
        <f>[19]Dezembro!$I$13</f>
        <v>NE</v>
      </c>
      <c r="K23" s="2" t="str">
        <f>[19]Dezembro!$I$14</f>
        <v>S</v>
      </c>
      <c r="L23" s="2" t="str">
        <f>[19]Dezembro!$I$15</f>
        <v>NE</v>
      </c>
      <c r="M23" s="2" t="str">
        <f>[19]Dezembro!$I$16</f>
        <v>NE</v>
      </c>
      <c r="N23" s="2" t="str">
        <f>[19]Dezembro!$I$17</f>
        <v>L</v>
      </c>
      <c r="O23" s="2" t="str">
        <f>[19]Dezembro!$I$18</f>
        <v>SO</v>
      </c>
      <c r="P23" s="2" t="str">
        <f>[19]Dezembro!$I$19</f>
        <v>SO</v>
      </c>
      <c r="Q23" s="2" t="str">
        <f>[19]Dezembro!$I$20</f>
        <v>O</v>
      </c>
      <c r="R23" s="2" t="str">
        <f>[19]Dezembro!$I$21</f>
        <v>SO</v>
      </c>
      <c r="S23" s="2" t="str">
        <f>[19]Dezembro!$I$22</f>
        <v>S</v>
      </c>
      <c r="T23" s="2" t="str">
        <f>[19]Dezembro!$I$23</f>
        <v>NE</v>
      </c>
      <c r="U23" s="2" t="str">
        <f>[19]Dezembro!$I$24</f>
        <v>NE</v>
      </c>
      <c r="V23" s="2" t="str">
        <f>[19]Dezembro!$I$25</f>
        <v>NO</v>
      </c>
      <c r="W23" s="2" t="str">
        <f>[19]Dezembro!$I$26</f>
        <v>N</v>
      </c>
      <c r="X23" s="2" t="str">
        <f>[19]Dezembro!$I$27</f>
        <v>NE</v>
      </c>
      <c r="Y23" s="2" t="str">
        <f>[19]Dezembro!$I$28</f>
        <v>NE</v>
      </c>
      <c r="Z23" s="2" t="str">
        <f>[19]Dezembro!$I$29</f>
        <v>SO</v>
      </c>
      <c r="AA23" s="2" t="str">
        <f>[19]Dezembro!$I$30</f>
        <v>S</v>
      </c>
      <c r="AB23" s="2" t="str">
        <f>[19]Dezembro!$I$31</f>
        <v>NE</v>
      </c>
      <c r="AC23" s="2" t="str">
        <f>[19]Dezembro!$I$32</f>
        <v>NE</v>
      </c>
      <c r="AD23" s="2" t="str">
        <f>[19]Dezembro!$I$33</f>
        <v>O</v>
      </c>
      <c r="AE23" s="2" t="str">
        <f>[19]Dezembro!$I$34</f>
        <v>NO</v>
      </c>
      <c r="AF23" s="2" t="str">
        <f>[19]Dezembro!$I$35</f>
        <v>NO</v>
      </c>
      <c r="AG23" s="51" t="str">
        <f>[19]Dezembro!$I$36</f>
        <v>NE</v>
      </c>
      <c r="AH23" s="2"/>
    </row>
    <row r="24" spans="1:34" ht="17.100000000000001" customHeight="1" x14ac:dyDescent="0.2">
      <c r="A24" s="9" t="s">
        <v>16</v>
      </c>
      <c r="B24" s="23" t="str">
        <f>[20]Dezembro!$I$5</f>
        <v>S</v>
      </c>
      <c r="C24" s="23" t="str">
        <f>[20]Dezembro!$I$6</f>
        <v>SE</v>
      </c>
      <c r="D24" s="23" t="str">
        <f>[20]Dezembro!$I$7</f>
        <v>SE</v>
      </c>
      <c r="E24" s="23" t="str">
        <f>[20]Dezembro!$I$8</f>
        <v>N</v>
      </c>
      <c r="F24" s="23" t="str">
        <f>[20]Dezembro!$I$9</f>
        <v>SE</v>
      </c>
      <c r="G24" s="23" t="str">
        <f>[20]Dezembro!$I$10</f>
        <v>S</v>
      </c>
      <c r="H24" s="23" t="str">
        <f>[20]Dezembro!$I$11</f>
        <v>SO</v>
      </c>
      <c r="I24" s="23" t="str">
        <f>[20]Dezembro!$I$12</f>
        <v>S</v>
      </c>
      <c r="J24" s="23" t="str">
        <f>[20]Dezembro!$I$13</f>
        <v>SE</v>
      </c>
      <c r="K24" s="23" t="str">
        <f>[20]Dezembro!$I$14</f>
        <v>SO</v>
      </c>
      <c r="L24" s="23" t="str">
        <f>[20]Dezembro!$I$15</f>
        <v>L</v>
      </c>
      <c r="M24" s="23" t="str">
        <f>[20]Dezembro!$I$16</f>
        <v>SE</v>
      </c>
      <c r="N24" s="23" t="str">
        <f>[20]Dezembro!$I$17</f>
        <v>S</v>
      </c>
      <c r="O24" s="23" t="str">
        <f>[20]Dezembro!$I$18</f>
        <v>S</v>
      </c>
      <c r="P24" s="23" t="str">
        <f>[20]Dezembro!$I$19</f>
        <v>S</v>
      </c>
      <c r="Q24" s="23" t="str">
        <f>[20]Dezembro!$I$20</f>
        <v>S</v>
      </c>
      <c r="R24" s="23" t="str">
        <f>[20]Dezembro!$I$21</f>
        <v>SE</v>
      </c>
      <c r="S24" s="23" t="str">
        <f>[20]Dezembro!$I$22</f>
        <v>S</v>
      </c>
      <c r="T24" s="23" t="str">
        <f>[20]Dezembro!$I$23</f>
        <v>SE</v>
      </c>
      <c r="U24" s="23" t="str">
        <f>[20]Dezembro!$I$24</f>
        <v>SO</v>
      </c>
      <c r="V24" s="23" t="str">
        <f>[20]Dezembro!$I$25</f>
        <v>SO</v>
      </c>
      <c r="W24" s="23" t="str">
        <f>[20]Dezembro!$I$26</f>
        <v>S</v>
      </c>
      <c r="X24" s="23" t="str">
        <f>[20]Dezembro!$I$27</f>
        <v>S</v>
      </c>
      <c r="Y24" s="23" t="str">
        <f>[20]Dezembro!$I$28</f>
        <v>S</v>
      </c>
      <c r="Z24" s="23" t="str">
        <f>[20]Dezembro!$I$29</f>
        <v>S</v>
      </c>
      <c r="AA24" s="23" t="str">
        <f>[20]Dezembro!$I$30</f>
        <v>S</v>
      </c>
      <c r="AB24" s="23" t="str">
        <f>[20]Dezembro!$I$31</f>
        <v>S</v>
      </c>
      <c r="AC24" s="23" t="str">
        <f>[20]Dezembro!$I$32</f>
        <v>N</v>
      </c>
      <c r="AD24" s="23" t="str">
        <f>[20]Dezembro!$I$33</f>
        <v>O</v>
      </c>
      <c r="AE24" s="23" t="str">
        <f>[20]Dezembro!$I$34</f>
        <v>NO</v>
      </c>
      <c r="AF24" s="23" t="str">
        <f>[20]Dezembro!$I$35</f>
        <v>N</v>
      </c>
      <c r="AG24" s="52" t="str">
        <f>[20]Dezembro!$I$36</f>
        <v>S</v>
      </c>
      <c r="AH24" s="2"/>
    </row>
    <row r="25" spans="1:34" ht="17.100000000000001" customHeight="1" x14ac:dyDescent="0.2">
      <c r="A25" s="9" t="s">
        <v>17</v>
      </c>
      <c r="B25" s="2" t="str">
        <f>[21]Dezembro!$I$5</f>
        <v>S</v>
      </c>
      <c r="C25" s="2" t="str">
        <f>[21]Dezembro!$I$6</f>
        <v>S</v>
      </c>
      <c r="D25" s="2" t="str">
        <f>[21]Dezembro!$I$7</f>
        <v>SE</v>
      </c>
      <c r="E25" s="2" t="str">
        <f>[21]Dezembro!$I$8</f>
        <v>SE</v>
      </c>
      <c r="F25" s="2" t="str">
        <f>[21]Dezembro!$I$9</f>
        <v>L</v>
      </c>
      <c r="G25" s="2" t="str">
        <f>[21]Dezembro!$I$10</f>
        <v>L</v>
      </c>
      <c r="H25" s="2" t="str">
        <f>[21]Dezembro!$I$11</f>
        <v>NE</v>
      </c>
      <c r="I25" s="2" t="str">
        <f>[21]Dezembro!$I$12</f>
        <v>L</v>
      </c>
      <c r="J25" s="2" t="str">
        <f>[21]Dezembro!$I$13</f>
        <v>NO</v>
      </c>
      <c r="K25" s="2" t="str">
        <f>[21]Dezembro!$I$14</f>
        <v>O</v>
      </c>
      <c r="L25" s="2" t="str">
        <f>[21]Dezembro!$I$15</f>
        <v>L</v>
      </c>
      <c r="M25" s="2" t="str">
        <f>[21]Dezembro!$I$16</f>
        <v>NE</v>
      </c>
      <c r="N25" s="2" t="str">
        <f>[21]Dezembro!$I$17</f>
        <v>NO</v>
      </c>
      <c r="O25" s="2" t="str">
        <f>[21]Dezembro!$I$18</f>
        <v>S</v>
      </c>
      <c r="P25" s="2" t="str">
        <f>[21]Dezembro!$I$19</f>
        <v>S</v>
      </c>
      <c r="Q25" s="2" t="str">
        <f>[21]Dezembro!$I$20</f>
        <v>O</v>
      </c>
      <c r="R25" s="2" t="str">
        <f>[21]Dezembro!$I$21</f>
        <v>NO</v>
      </c>
      <c r="S25" s="2" t="str">
        <f>[21]Dezembro!$I$22</f>
        <v>SO</v>
      </c>
      <c r="T25" s="2" t="str">
        <f>[21]Dezembro!$I$23</f>
        <v>NO</v>
      </c>
      <c r="U25" s="2" t="str">
        <f>[21]Dezembro!$I$24</f>
        <v>O</v>
      </c>
      <c r="V25" s="2" t="str">
        <f>[21]Dezembro!$I$25</f>
        <v>NO</v>
      </c>
      <c r="W25" s="2" t="str">
        <f>[21]Dezembro!$I$26</f>
        <v>N</v>
      </c>
      <c r="X25" s="2" t="str">
        <f>[21]Dezembro!$I$27</f>
        <v>NE</v>
      </c>
      <c r="Y25" s="2" t="str">
        <f>[21]Dezembro!$I$28</f>
        <v>NO</v>
      </c>
      <c r="Z25" s="2" t="str">
        <f>[21]Dezembro!$I$29</f>
        <v>S</v>
      </c>
      <c r="AA25" s="2" t="str">
        <f>[21]Dezembro!$I$30</f>
        <v>SE</v>
      </c>
      <c r="AB25" s="2" t="str">
        <f>[21]Dezembro!$I$31</f>
        <v>SE</v>
      </c>
      <c r="AC25" s="2" t="str">
        <f>[21]Dezembro!$I$32</f>
        <v>NO</v>
      </c>
      <c r="AD25" s="2" t="str">
        <f>[21]Dezembro!$I$33</f>
        <v>NO</v>
      </c>
      <c r="AE25" s="2" t="str">
        <f>[21]Dezembro!$I$34</f>
        <v>NO</v>
      </c>
      <c r="AF25" s="2" t="str">
        <f>[21]Dezembro!$I$35</f>
        <v>NO</v>
      </c>
      <c r="AG25" s="51" t="str">
        <f>[21]Dezembro!$I$36</f>
        <v>NO</v>
      </c>
      <c r="AH25" s="2"/>
    </row>
    <row r="26" spans="1:34" ht="17.100000000000001" customHeight="1" x14ac:dyDescent="0.2">
      <c r="A26" s="9" t="s">
        <v>18</v>
      </c>
      <c r="B26" s="2" t="str">
        <f>[22]Dezembro!$I$5</f>
        <v>O</v>
      </c>
      <c r="C26" s="2" t="str">
        <f>[22]Dezembro!$I$6</f>
        <v>S</v>
      </c>
      <c r="D26" s="2" t="str">
        <f>[22]Dezembro!$I$7</f>
        <v>SE</v>
      </c>
      <c r="E26" s="2" t="str">
        <f>[22]Dezembro!$I$8</f>
        <v>L</v>
      </c>
      <c r="F26" s="2" t="str">
        <f>[22]Dezembro!$I$9</f>
        <v>L</v>
      </c>
      <c r="G26" s="2" t="str">
        <f>[22]Dezembro!$I$10</f>
        <v>L</v>
      </c>
      <c r="H26" s="2" t="str">
        <f>[22]Dezembro!$I$11</f>
        <v>L</v>
      </c>
      <c r="I26" s="2" t="str">
        <f>[22]Dezembro!$I$12</f>
        <v>N</v>
      </c>
      <c r="J26" s="2" t="str">
        <f>[22]Dezembro!$I$13</f>
        <v>NO</v>
      </c>
      <c r="K26" s="2" t="str">
        <f>[22]Dezembro!$I$14</f>
        <v>O</v>
      </c>
      <c r="L26" s="2" t="str">
        <f>[22]Dezembro!$I$15</f>
        <v>L</v>
      </c>
      <c r="M26" s="2" t="str">
        <f>[22]Dezembro!$I$16</f>
        <v>L</v>
      </c>
      <c r="N26" s="2" t="str">
        <f>[22]Dezembro!$I$17</f>
        <v>O</v>
      </c>
      <c r="O26" s="2" t="str">
        <f>[22]Dezembro!$I$18</f>
        <v>SO</v>
      </c>
      <c r="P26" s="2" t="str">
        <f>[22]Dezembro!$I$19</f>
        <v>S</v>
      </c>
      <c r="Q26" s="2" t="str">
        <f>[22]Dezembro!$I$20</f>
        <v>SO</v>
      </c>
      <c r="R26" s="2" t="str">
        <f>[22]Dezembro!$I$21</f>
        <v>SO</v>
      </c>
      <c r="S26" s="2" t="str">
        <f>[22]Dezembro!$I$22</f>
        <v>S</v>
      </c>
      <c r="T26" s="2" t="str">
        <f>[22]Dezembro!$I$23</f>
        <v>NO</v>
      </c>
      <c r="U26" s="2" t="str">
        <f>[22]Dezembro!$I$24</f>
        <v>NO</v>
      </c>
      <c r="V26" s="2" t="str">
        <f>[22]Dezembro!$I$25</f>
        <v>NO</v>
      </c>
      <c r="W26" s="2" t="str">
        <f>[22]Dezembro!$I$26</f>
        <v>L</v>
      </c>
      <c r="X26" s="2" t="str">
        <f>[22]Dezembro!$I$27</f>
        <v>L</v>
      </c>
      <c r="Y26" s="2" t="str">
        <f>[22]Dezembro!$I$28</f>
        <v>N</v>
      </c>
      <c r="Z26" s="2" t="str">
        <f>[22]Dezembro!$I$29</f>
        <v>O</v>
      </c>
      <c r="AA26" s="2" t="str">
        <f>[22]Dezembro!$I$30</f>
        <v>L</v>
      </c>
      <c r="AB26" s="2" t="str">
        <f>[22]Dezembro!$I$31</f>
        <v>O</v>
      </c>
      <c r="AC26" s="2" t="str">
        <f>[22]Dezembro!$I$32</f>
        <v>O</v>
      </c>
      <c r="AD26" s="2" t="str">
        <f>[22]Dezembro!$I$33</f>
        <v>NO</v>
      </c>
      <c r="AE26" s="2" t="str">
        <f>[22]Dezembro!$I$34</f>
        <v>O</v>
      </c>
      <c r="AF26" s="2" t="str">
        <f>[22]Dezembro!$I$35</f>
        <v>O</v>
      </c>
      <c r="AG26" s="51" t="str">
        <f>[22]Dezembro!$I$36</f>
        <v>L</v>
      </c>
      <c r="AH26" s="2"/>
    </row>
    <row r="27" spans="1:34" ht="17.100000000000001" customHeight="1" x14ac:dyDescent="0.2">
      <c r="A27" s="9" t="s">
        <v>19</v>
      </c>
      <c r="B27" s="2" t="str">
        <f>[23]Dezembro!$I$5</f>
        <v>S</v>
      </c>
      <c r="C27" s="2" t="str">
        <f>[23]Dezembro!$I$6</f>
        <v>S</v>
      </c>
      <c r="D27" s="2" t="str">
        <f>[23]Dezembro!$I$7</f>
        <v>NE</v>
      </c>
      <c r="E27" s="2" t="str">
        <f>[23]Dezembro!$I$8</f>
        <v>NE</v>
      </c>
      <c r="F27" s="2" t="str">
        <f>[23]Dezembro!$I$9</f>
        <v>SE</v>
      </c>
      <c r="G27" s="2" t="str">
        <f>[23]Dezembro!$I$10</f>
        <v>N</v>
      </c>
      <c r="H27" s="2" t="str">
        <f>[23]Dezembro!$I$11</f>
        <v>NE</v>
      </c>
      <c r="I27" s="2" t="str">
        <f>[23]Dezembro!$I$12</f>
        <v>S</v>
      </c>
      <c r="J27" s="2" t="str">
        <f>[23]Dezembro!$I$13</f>
        <v>S</v>
      </c>
      <c r="K27" s="2" t="str">
        <f>[23]Dezembro!$I$14</f>
        <v>S</v>
      </c>
      <c r="L27" s="2" t="str">
        <f>[23]Dezembro!$I$15</f>
        <v>SE</v>
      </c>
      <c r="M27" s="2" t="str">
        <f>[23]Dezembro!$I$16</f>
        <v>N</v>
      </c>
      <c r="N27" s="2" t="str">
        <f>[23]Dezembro!$I$17</f>
        <v>S</v>
      </c>
      <c r="O27" s="2" t="str">
        <f>[23]Dezembro!$I$18</f>
        <v>SO</v>
      </c>
      <c r="P27" s="2" t="str">
        <f>[23]Dezembro!$I$19</f>
        <v>SO</v>
      </c>
      <c r="Q27" s="2" t="str">
        <f>[23]Dezembro!$I$20</f>
        <v>SO</v>
      </c>
      <c r="R27" s="2" t="str">
        <f>[23]Dezembro!$I$21</f>
        <v>SO</v>
      </c>
      <c r="S27" s="2" t="str">
        <f>[23]Dezembro!$I$22</f>
        <v>SO</v>
      </c>
      <c r="T27" s="2" t="str">
        <f>[23]Dezembro!$I$23</f>
        <v>S</v>
      </c>
      <c r="U27" s="2" t="str">
        <f>[23]Dezembro!$I$24</f>
        <v>S</v>
      </c>
      <c r="V27" s="2" t="str">
        <f>[23]Dezembro!$I$25</f>
        <v>N</v>
      </c>
      <c r="W27" s="2" t="str">
        <f>[23]Dezembro!$I$26</f>
        <v>N</v>
      </c>
      <c r="X27" s="2" t="str">
        <f>[23]Dezembro!$I$27</f>
        <v>N</v>
      </c>
      <c r="Y27" s="2" t="str">
        <f>[23]Dezembro!$I$28</f>
        <v>NE</v>
      </c>
      <c r="Z27" s="2" t="str">
        <f>[23]Dezembro!$I$29</f>
        <v>S</v>
      </c>
      <c r="AA27" s="2" t="str">
        <f>[23]Dezembro!$I$30</f>
        <v>S</v>
      </c>
      <c r="AB27" s="2" t="str">
        <f>[23]Dezembro!$I$31</f>
        <v>SE</v>
      </c>
      <c r="AC27" s="2" t="str">
        <f>[23]Dezembro!$I$32</f>
        <v>S</v>
      </c>
      <c r="AD27" s="2" t="str">
        <f>[23]Dezembro!$I$33</f>
        <v>S</v>
      </c>
      <c r="AE27" s="2" t="str">
        <f>[23]Dezembro!$I$34</f>
        <v>NO</v>
      </c>
      <c r="AF27" s="2" t="str">
        <f>[23]Dezembro!$I$35</f>
        <v>NO</v>
      </c>
      <c r="AG27" s="51" t="str">
        <f>[23]Dezembro!$I$36</f>
        <v>S</v>
      </c>
      <c r="AH27" s="2"/>
    </row>
    <row r="28" spans="1:34" ht="17.100000000000001" customHeight="1" x14ac:dyDescent="0.2">
      <c r="A28" s="9" t="s">
        <v>31</v>
      </c>
      <c r="B28" s="2" t="str">
        <f>[24]Dezembro!$I$5</f>
        <v>S</v>
      </c>
      <c r="C28" s="2" t="str">
        <f>[24]Dezembro!$I$6</f>
        <v>SE</v>
      </c>
      <c r="D28" s="2" t="str">
        <f>[24]Dezembro!$I$7</f>
        <v>SE</v>
      </c>
      <c r="E28" s="2" t="str">
        <f>[24]Dezembro!$I$8</f>
        <v>NE</v>
      </c>
      <c r="F28" s="2" t="str">
        <f>[24]Dezembro!$I$9</f>
        <v>SE</v>
      </c>
      <c r="G28" s="2" t="str">
        <f>[24]Dezembro!$I$10</f>
        <v>SE</v>
      </c>
      <c r="H28" s="2" t="str">
        <f>[24]Dezembro!$I$11</f>
        <v>L</v>
      </c>
      <c r="I28" s="2" t="str">
        <f>[24]Dezembro!$I$12</f>
        <v>L</v>
      </c>
      <c r="J28" s="2" t="str">
        <f>[24]Dezembro!$I$13</f>
        <v>NO</v>
      </c>
      <c r="K28" s="2" t="str">
        <f>[24]Dezembro!$I$14</f>
        <v>S</v>
      </c>
      <c r="L28" s="2" t="str">
        <f>[24]Dezembro!$I$15</f>
        <v>NO</v>
      </c>
      <c r="M28" s="2" t="str">
        <f>[24]Dezembro!$I$16</f>
        <v>NE</v>
      </c>
      <c r="N28" s="2" t="str">
        <f>[24]Dezembro!$I$17</f>
        <v>SE</v>
      </c>
      <c r="O28" s="2" t="str">
        <f>[24]Dezembro!$I$18</f>
        <v>S</v>
      </c>
      <c r="P28" s="2" t="str">
        <f>[24]Dezembro!$I$19</f>
        <v>SO</v>
      </c>
      <c r="Q28" s="2" t="str">
        <f>[24]Dezembro!$I$20</f>
        <v>SE</v>
      </c>
      <c r="R28" s="2" t="str">
        <f>[24]Dezembro!$I$21</f>
        <v>S</v>
      </c>
      <c r="S28" s="2" t="str">
        <f>[24]Dezembro!$I$22</f>
        <v>SE</v>
      </c>
      <c r="T28" s="2" t="str">
        <f>[24]Dezembro!$I$23</f>
        <v>L</v>
      </c>
      <c r="U28" s="2" t="str">
        <f>[24]Dezembro!$I$24</f>
        <v>NO</v>
      </c>
      <c r="V28" s="2" t="str">
        <f>[24]Dezembro!$I$25</f>
        <v>NO</v>
      </c>
      <c r="W28" s="2" t="str">
        <f>[24]Dezembro!$I$26</f>
        <v>NO</v>
      </c>
      <c r="X28" s="2" t="str">
        <f>[24]Dezembro!$I$27</f>
        <v>NO</v>
      </c>
      <c r="Y28" s="2" t="str">
        <f>[24]Dezembro!$I$28</f>
        <v>NO</v>
      </c>
      <c r="Z28" s="2" t="str">
        <f>[24]Dezembro!$I$29</f>
        <v>S</v>
      </c>
      <c r="AA28" s="2" t="str">
        <f>[24]Dezembro!$I$30</f>
        <v>SE</v>
      </c>
      <c r="AB28" s="2" t="str">
        <f>[24]Dezembro!$I$31</f>
        <v>SE</v>
      </c>
      <c r="AC28" s="2" t="str">
        <f>[24]Dezembro!$I$32</f>
        <v>NO</v>
      </c>
      <c r="AD28" s="2" t="str">
        <f>[24]Dezembro!$I$33</f>
        <v>NO</v>
      </c>
      <c r="AE28" s="2" t="str">
        <f>[24]Dezembro!$I$34</f>
        <v>NO</v>
      </c>
      <c r="AF28" s="2" t="str">
        <f>[24]Dezembro!$I$35</f>
        <v>NO</v>
      </c>
      <c r="AG28" s="51" t="str">
        <f>[24]Dezembro!$I$36</f>
        <v>NO</v>
      </c>
      <c r="AH28" s="2"/>
    </row>
    <row r="29" spans="1:34" ht="17.100000000000001" customHeight="1" x14ac:dyDescent="0.2">
      <c r="A29" s="9" t="s">
        <v>20</v>
      </c>
      <c r="B29" s="20" t="str">
        <f>[25]Dezembro!$I$5</f>
        <v>NO</v>
      </c>
      <c r="C29" s="20" t="str">
        <f>[25]Dezembro!$I$6</f>
        <v>S</v>
      </c>
      <c r="D29" s="20" t="str">
        <f>[25]Dezembro!$I$7</f>
        <v>SE</v>
      </c>
      <c r="E29" s="20" t="str">
        <f>[25]Dezembro!$I$8</f>
        <v>S</v>
      </c>
      <c r="F29" s="20" t="str">
        <f>[25]Dezembro!$I$9</f>
        <v>S</v>
      </c>
      <c r="G29" s="20" t="str">
        <f>[25]Dezembro!$I$10</f>
        <v>SE</v>
      </c>
      <c r="H29" s="20" t="str">
        <f>[25]Dezembro!$I$11</f>
        <v>NE</v>
      </c>
      <c r="I29" s="20" t="str">
        <f>[25]Dezembro!$I$12</f>
        <v>N</v>
      </c>
      <c r="J29" s="20" t="str">
        <f>[25]Dezembro!$I$13</f>
        <v>NO</v>
      </c>
      <c r="K29" s="20" t="str">
        <f>[25]Dezembro!$I$14</f>
        <v>N</v>
      </c>
      <c r="L29" s="20" t="str">
        <f>[25]Dezembro!$I$15</f>
        <v>SE</v>
      </c>
      <c r="M29" s="20" t="str">
        <f>[25]Dezembro!$I$16</f>
        <v>SE</v>
      </c>
      <c r="N29" s="20" t="str">
        <f>[25]Dezembro!$I$17</f>
        <v>NO</v>
      </c>
      <c r="O29" s="20" t="str">
        <f>[25]Dezembro!$I$18</f>
        <v>S</v>
      </c>
      <c r="P29" s="20" t="str">
        <f>[25]Dezembro!$I$19</f>
        <v>SO</v>
      </c>
      <c r="Q29" s="20" t="str">
        <f>[25]Dezembro!$I$20</f>
        <v>O</v>
      </c>
      <c r="R29" s="20" t="str">
        <f>[25]Dezembro!$I$21</f>
        <v>SO</v>
      </c>
      <c r="S29" s="20" t="str">
        <f>[25]Dezembro!$I$22</f>
        <v>S</v>
      </c>
      <c r="T29" s="20" t="str">
        <f>[25]Dezembro!$I$23</f>
        <v>N</v>
      </c>
      <c r="U29" s="20" t="str">
        <f>[25]Dezembro!$I$24</f>
        <v>N</v>
      </c>
      <c r="V29" s="20" t="str">
        <f>[25]Dezembro!$I$25</f>
        <v>N</v>
      </c>
      <c r="W29" s="20" t="str">
        <f>[25]Dezembro!$I$26</f>
        <v>NE</v>
      </c>
      <c r="X29" s="20" t="str">
        <f>[25]Dezembro!$I$27</f>
        <v>NE</v>
      </c>
      <c r="Y29" s="20" t="str">
        <f>[25]Dezembro!$I$28</f>
        <v>NO</v>
      </c>
      <c r="Z29" s="20" t="str">
        <f>[25]Dezembro!$I$29</f>
        <v>NE</v>
      </c>
      <c r="AA29" s="20" t="str">
        <f>[25]Dezembro!$I$30</f>
        <v>SE</v>
      </c>
      <c r="AB29" s="20" t="str">
        <f>[25]Dezembro!$I$31</f>
        <v>SE</v>
      </c>
      <c r="AC29" s="20" t="str">
        <f>[25]Dezembro!$I$32</f>
        <v>NO</v>
      </c>
      <c r="AD29" s="20" t="str">
        <f>[25]Dezembro!$I$33</f>
        <v>N</v>
      </c>
      <c r="AE29" s="20" t="str">
        <f>[25]Dezembro!$I$34</f>
        <v>NE</v>
      </c>
      <c r="AF29" s="20" t="str">
        <f>[25]Dezembro!$I$35</f>
        <v>NO</v>
      </c>
      <c r="AG29" s="53" t="str">
        <f>[25]Dezembro!$I$36</f>
        <v>NO</v>
      </c>
      <c r="AH29" s="2"/>
    </row>
    <row r="30" spans="1:34" s="5" customFormat="1" ht="17.100000000000001" customHeight="1" x14ac:dyDescent="0.2">
      <c r="A30" s="13" t="s">
        <v>39</v>
      </c>
      <c r="B30" s="21" t="s">
        <v>52</v>
      </c>
      <c r="C30" s="21" t="s">
        <v>52</v>
      </c>
      <c r="D30" s="21" t="s">
        <v>53</v>
      </c>
      <c r="E30" s="21" t="s">
        <v>54</v>
      </c>
      <c r="F30" s="21" t="s">
        <v>54</v>
      </c>
      <c r="G30" s="21" t="s">
        <v>55</v>
      </c>
      <c r="H30" s="21" t="s">
        <v>55</v>
      </c>
      <c r="I30" s="21" t="s">
        <v>54</v>
      </c>
      <c r="J30" s="21" t="s">
        <v>56</v>
      </c>
      <c r="K30" s="21" t="s">
        <v>52</v>
      </c>
      <c r="L30" s="21" t="s">
        <v>54</v>
      </c>
      <c r="M30" s="21" t="s">
        <v>55</v>
      </c>
      <c r="N30" s="21" t="s">
        <v>57</v>
      </c>
      <c r="O30" s="21" t="s">
        <v>58</v>
      </c>
      <c r="P30" s="22" t="s">
        <v>58</v>
      </c>
      <c r="Q30" s="22" t="s">
        <v>57</v>
      </c>
      <c r="R30" s="22" t="s">
        <v>58</v>
      </c>
      <c r="S30" s="22" t="s">
        <v>58</v>
      </c>
      <c r="T30" s="22" t="s">
        <v>57</v>
      </c>
      <c r="U30" s="22" t="s">
        <v>56</v>
      </c>
      <c r="V30" s="22" t="s">
        <v>56</v>
      </c>
      <c r="W30" s="22" t="s">
        <v>59</v>
      </c>
      <c r="X30" s="22" t="s">
        <v>55</v>
      </c>
      <c r="Y30" s="22" t="s">
        <v>59</v>
      </c>
      <c r="Z30" s="22" t="s">
        <v>52</v>
      </c>
      <c r="AA30" s="22" t="s">
        <v>53</v>
      </c>
      <c r="AB30" s="22" t="s">
        <v>53</v>
      </c>
      <c r="AC30" s="22" t="s">
        <v>59</v>
      </c>
      <c r="AD30" s="22" t="s">
        <v>56</v>
      </c>
      <c r="AE30" s="22" t="s">
        <v>56</v>
      </c>
      <c r="AF30" s="22" t="s">
        <v>56</v>
      </c>
      <c r="AG30" s="48"/>
      <c r="AH30" s="19"/>
    </row>
    <row r="31" spans="1:34" x14ac:dyDescent="0.2">
      <c r="A31" s="65" t="s">
        <v>38</v>
      </c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37"/>
      <c r="AG31" s="17" t="s">
        <v>59</v>
      </c>
      <c r="AH31" s="2"/>
    </row>
    <row r="32" spans="1:34" x14ac:dyDescent="0.2">
      <c r="AG32" s="18"/>
      <c r="AH32" s="2"/>
    </row>
    <row r="33" spans="33:34" x14ac:dyDescent="0.2">
      <c r="AG33" s="18"/>
      <c r="AH33" s="2"/>
    </row>
    <row r="34" spans="33:34" x14ac:dyDescent="0.2">
      <c r="AG34" s="18"/>
      <c r="AH34" s="2"/>
    </row>
    <row r="35" spans="33:34" x14ac:dyDescent="0.2">
      <c r="AG35" s="18"/>
      <c r="AH35" s="2"/>
    </row>
  </sheetData>
  <mergeCells count="35">
    <mergeCell ref="Y3:Y4"/>
    <mergeCell ref="Z3:Z4"/>
    <mergeCell ref="AE3:AE4"/>
    <mergeCell ref="AA3:AA4"/>
    <mergeCell ref="AB3:AB4"/>
    <mergeCell ref="AC3:AC4"/>
    <mergeCell ref="AD3:AD4"/>
    <mergeCell ref="X3:X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L3:L4"/>
    <mergeCell ref="AF3:AF4"/>
    <mergeCell ref="B2:AG2"/>
    <mergeCell ref="A1:AG1"/>
    <mergeCell ref="A31:AE3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5"/>
  <sheetViews>
    <sheetView workbookViewId="0">
      <selection activeCell="AF30" sqref="AF30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27" width="5.42578125" style="2" bestFit="1" customWidth="1"/>
    <col min="28" max="29" width="6.140625" style="2" bestFit="1" customWidth="1"/>
    <col min="30" max="32" width="5.42578125" style="2" bestFit="1" customWidth="1"/>
    <col min="33" max="33" width="7.42578125" style="6" bestFit="1" customWidth="1"/>
    <col min="34" max="34" width="9.140625" style="1"/>
  </cols>
  <sheetData>
    <row r="1" spans="1:34" ht="20.100000000000001" customHeight="1" thickBot="1" x14ac:dyDescent="0.25">
      <c r="A1" s="60" t="s">
        <v>33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</row>
    <row r="2" spans="1:34" s="4" customFormat="1" ht="20.100000000000001" customHeight="1" x14ac:dyDescent="0.2">
      <c r="A2" s="61" t="s">
        <v>21</v>
      </c>
      <c r="B2" s="58" t="s">
        <v>49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11"/>
    </row>
    <row r="3" spans="1:34" s="5" customFormat="1" ht="20.100000000000001" customHeight="1" x14ac:dyDescent="0.2">
      <c r="A3" s="62"/>
      <c r="B3" s="56">
        <v>1</v>
      </c>
      <c r="C3" s="56">
        <f>SUM(B3+1)</f>
        <v>2</v>
      </c>
      <c r="D3" s="56">
        <f t="shared" ref="D3:AD3" si="0">SUM(C3+1)</f>
        <v>3</v>
      </c>
      <c r="E3" s="56">
        <f t="shared" si="0"/>
        <v>4</v>
      </c>
      <c r="F3" s="56">
        <f t="shared" si="0"/>
        <v>5</v>
      </c>
      <c r="G3" s="56">
        <f t="shared" si="0"/>
        <v>6</v>
      </c>
      <c r="H3" s="56">
        <f t="shared" si="0"/>
        <v>7</v>
      </c>
      <c r="I3" s="56">
        <f t="shared" si="0"/>
        <v>8</v>
      </c>
      <c r="J3" s="56">
        <f t="shared" si="0"/>
        <v>9</v>
      </c>
      <c r="K3" s="56">
        <f t="shared" si="0"/>
        <v>10</v>
      </c>
      <c r="L3" s="56">
        <f t="shared" si="0"/>
        <v>11</v>
      </c>
      <c r="M3" s="56">
        <f t="shared" si="0"/>
        <v>12</v>
      </c>
      <c r="N3" s="56">
        <f t="shared" si="0"/>
        <v>13</v>
      </c>
      <c r="O3" s="56">
        <f t="shared" si="0"/>
        <v>14</v>
      </c>
      <c r="P3" s="56">
        <f t="shared" si="0"/>
        <v>15</v>
      </c>
      <c r="Q3" s="56">
        <f t="shared" si="0"/>
        <v>16</v>
      </c>
      <c r="R3" s="56">
        <f t="shared" si="0"/>
        <v>17</v>
      </c>
      <c r="S3" s="56">
        <f t="shared" si="0"/>
        <v>18</v>
      </c>
      <c r="T3" s="56">
        <f t="shared" si="0"/>
        <v>19</v>
      </c>
      <c r="U3" s="56">
        <f t="shared" si="0"/>
        <v>20</v>
      </c>
      <c r="V3" s="56">
        <f t="shared" si="0"/>
        <v>21</v>
      </c>
      <c r="W3" s="56">
        <f t="shared" si="0"/>
        <v>22</v>
      </c>
      <c r="X3" s="56">
        <f t="shared" si="0"/>
        <v>23</v>
      </c>
      <c r="Y3" s="56">
        <f t="shared" si="0"/>
        <v>24</v>
      </c>
      <c r="Z3" s="56">
        <f t="shared" si="0"/>
        <v>25</v>
      </c>
      <c r="AA3" s="56">
        <f t="shared" si="0"/>
        <v>26</v>
      </c>
      <c r="AB3" s="56">
        <f t="shared" si="0"/>
        <v>27</v>
      </c>
      <c r="AC3" s="56">
        <f t="shared" si="0"/>
        <v>28</v>
      </c>
      <c r="AD3" s="56">
        <f t="shared" si="0"/>
        <v>29</v>
      </c>
      <c r="AE3" s="56">
        <v>30</v>
      </c>
      <c r="AF3" s="56">
        <v>31</v>
      </c>
      <c r="AG3" s="30" t="s">
        <v>42</v>
      </c>
      <c r="AH3" s="19"/>
    </row>
    <row r="4" spans="1:34" s="5" customFormat="1" ht="20.100000000000001" customHeight="1" thickBot="1" x14ac:dyDescent="0.25">
      <c r="A4" s="63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29" t="s">
        <v>40</v>
      </c>
      <c r="AH4" s="19"/>
    </row>
    <row r="5" spans="1:34" s="5" customFormat="1" ht="20.100000000000001" customHeight="1" thickTop="1" x14ac:dyDescent="0.2">
      <c r="A5" s="8" t="s">
        <v>48</v>
      </c>
      <c r="B5" s="43">
        <f>[1]Dezembro!$J$5</f>
        <v>52.56</v>
      </c>
      <c r="C5" s="43">
        <f>[1]Dezembro!$J$6</f>
        <v>30.6</v>
      </c>
      <c r="D5" s="43">
        <f>[1]Dezembro!$J$7</f>
        <v>25.2</v>
      </c>
      <c r="E5" s="43">
        <f>[1]Dezembro!$J$8</f>
        <v>21.96</v>
      </c>
      <c r="F5" s="43">
        <f>[1]Dezembro!$J$9</f>
        <v>35.64</v>
      </c>
      <c r="G5" s="43">
        <f>[1]Dezembro!$J$10</f>
        <v>66.600000000000009</v>
      </c>
      <c r="H5" s="43">
        <f>[1]Dezembro!$J$11</f>
        <v>19.079999999999998</v>
      </c>
      <c r="I5" s="43">
        <f>[1]Dezembro!$J$12</f>
        <v>26.64</v>
      </c>
      <c r="J5" s="43">
        <f>[1]Dezembro!$J$13</f>
        <v>27</v>
      </c>
      <c r="K5" s="43">
        <f>[1]Dezembro!$J$14</f>
        <v>36.36</v>
      </c>
      <c r="L5" s="43">
        <f>[1]Dezembro!$J$15</f>
        <v>22.32</v>
      </c>
      <c r="M5" s="43">
        <f>[1]Dezembro!$J$16</f>
        <v>26.64</v>
      </c>
      <c r="N5" s="43">
        <f>[1]Dezembro!$J$17</f>
        <v>16.920000000000002</v>
      </c>
      <c r="O5" s="43">
        <f>[1]Dezembro!$J$18</f>
        <v>29.880000000000003</v>
      </c>
      <c r="P5" s="43">
        <f>[1]Dezembro!$J$19</f>
        <v>30.96</v>
      </c>
      <c r="Q5" s="43">
        <f>[1]Dezembro!$J$20</f>
        <v>27</v>
      </c>
      <c r="R5" s="43">
        <f>[1]Dezembro!$J$21</f>
        <v>29.880000000000003</v>
      </c>
      <c r="S5" s="43">
        <f>[1]Dezembro!$J$22</f>
        <v>29.880000000000003</v>
      </c>
      <c r="T5" s="43">
        <f>[1]Dezembro!$J$23</f>
        <v>24.12</v>
      </c>
      <c r="U5" s="43">
        <f>[1]Dezembro!$J$24</f>
        <v>29.880000000000003</v>
      </c>
      <c r="V5" s="43">
        <f>[1]Dezembro!$J$25</f>
        <v>56.88</v>
      </c>
      <c r="W5" s="43">
        <f>[1]Dezembro!$J$26</f>
        <v>34.92</v>
      </c>
      <c r="X5" s="43">
        <f>[1]Dezembro!$J$27</f>
        <v>29.52</v>
      </c>
      <c r="Y5" s="43">
        <f>[1]Dezembro!$J$28</f>
        <v>29.52</v>
      </c>
      <c r="Z5" s="43">
        <f>[1]Dezembro!$J$29</f>
        <v>48.96</v>
      </c>
      <c r="AA5" s="43">
        <f>[1]Dezembro!$J$30</f>
        <v>18.720000000000002</v>
      </c>
      <c r="AB5" s="43">
        <f>[1]Dezembro!$J$31</f>
        <v>20.16</v>
      </c>
      <c r="AC5" s="43">
        <f>[1]Dezembro!$J$32</f>
        <v>38.159999999999997</v>
      </c>
      <c r="AD5" s="43">
        <f>[1]Dezembro!$J$33</f>
        <v>32.04</v>
      </c>
      <c r="AE5" s="43">
        <f>[1]Dezembro!$J$34</f>
        <v>46.800000000000004</v>
      </c>
      <c r="AF5" s="43">
        <f>[1]Dezembro!$J$35</f>
        <v>36.72</v>
      </c>
      <c r="AG5" s="46">
        <f>MAX(B5:AF5)</f>
        <v>66.600000000000009</v>
      </c>
      <c r="AH5" s="19"/>
    </row>
    <row r="6" spans="1:34" s="1" customFormat="1" ht="17.100000000000001" customHeight="1" x14ac:dyDescent="0.2">
      <c r="A6" s="9" t="s">
        <v>0</v>
      </c>
      <c r="B6" s="3">
        <f>[2]Dezembro!$J$5</f>
        <v>38.880000000000003</v>
      </c>
      <c r="C6" s="3">
        <f>[2]Dezembro!$J$6</f>
        <v>23.400000000000002</v>
      </c>
      <c r="D6" s="3">
        <f>[2]Dezembro!$J$7</f>
        <v>40.680000000000007</v>
      </c>
      <c r="E6" s="3">
        <f>[2]Dezembro!$J$8</f>
        <v>29.880000000000003</v>
      </c>
      <c r="F6" s="3">
        <f>[2]Dezembro!$J$9</f>
        <v>42.12</v>
      </c>
      <c r="G6" s="3">
        <f>[2]Dezembro!$J$10</f>
        <v>36.36</v>
      </c>
      <c r="H6" s="3">
        <f>[2]Dezembro!$J$11</f>
        <v>28.44</v>
      </c>
      <c r="I6" s="3">
        <f>[2]Dezembro!$J$12</f>
        <v>48.24</v>
      </c>
      <c r="J6" s="3">
        <f>[2]Dezembro!$J$13</f>
        <v>29.16</v>
      </c>
      <c r="K6" s="3">
        <f>[2]Dezembro!$J$14</f>
        <v>26.28</v>
      </c>
      <c r="L6" s="3">
        <f>[2]Dezembro!$J$15</f>
        <v>24.840000000000003</v>
      </c>
      <c r="M6" s="3">
        <f>[2]Dezembro!$J$16</f>
        <v>30.96</v>
      </c>
      <c r="N6" s="3">
        <f>[2]Dezembro!$J$17</f>
        <v>40.680000000000007</v>
      </c>
      <c r="O6" s="3">
        <f>[2]Dezembro!$J$18</f>
        <v>49.680000000000007</v>
      </c>
      <c r="P6" s="3">
        <f>[2]Dezembro!$J$19</f>
        <v>42.12</v>
      </c>
      <c r="Q6" s="3">
        <f>[2]Dezembro!$J$20</f>
        <v>28.8</v>
      </c>
      <c r="R6" s="3">
        <f>[2]Dezembro!$J$21</f>
        <v>32.76</v>
      </c>
      <c r="S6" s="3">
        <f>[2]Dezembro!$J$22</f>
        <v>37.080000000000005</v>
      </c>
      <c r="T6" s="3">
        <f>[2]Dezembro!$J$23</f>
        <v>34.56</v>
      </c>
      <c r="U6" s="3">
        <f>[2]Dezembro!$J$24</f>
        <v>26.64</v>
      </c>
      <c r="V6" s="3">
        <f>[2]Dezembro!$J$25</f>
        <v>52.2</v>
      </c>
      <c r="W6" s="3">
        <f>[2]Dezembro!$J$26</f>
        <v>36</v>
      </c>
      <c r="X6" s="3">
        <f>[2]Dezembro!$J$27</f>
        <v>37.440000000000005</v>
      </c>
      <c r="Y6" s="3">
        <f>[2]Dezembro!$J$28</f>
        <v>46.440000000000005</v>
      </c>
      <c r="Z6" s="3">
        <f>[2]Dezembro!$J$29</f>
        <v>28.44</v>
      </c>
      <c r="AA6" s="3">
        <f>[2]Dezembro!$J$30</f>
        <v>28.08</v>
      </c>
      <c r="AB6" s="3">
        <f>[2]Dezembro!$J$31</f>
        <v>24.840000000000003</v>
      </c>
      <c r="AC6" s="3">
        <f>[2]Dezembro!$J$32</f>
        <v>20.88</v>
      </c>
      <c r="AD6" s="3">
        <f>[2]Dezembro!$J$33</f>
        <v>59.4</v>
      </c>
      <c r="AE6" s="3">
        <f>[2]Dezembro!$J$34</f>
        <v>41.76</v>
      </c>
      <c r="AF6" s="3">
        <f>[2]Dezembro!$J$35</f>
        <v>33.480000000000004</v>
      </c>
      <c r="AG6" s="16">
        <f>MAX(B6:AF6)</f>
        <v>59.4</v>
      </c>
      <c r="AH6" s="2"/>
    </row>
    <row r="7" spans="1:34" ht="17.100000000000001" customHeight="1" x14ac:dyDescent="0.2">
      <c r="A7" s="9" t="s">
        <v>1</v>
      </c>
      <c r="B7" s="14">
        <f>[3]Dezembro!$J$5</f>
        <v>26.28</v>
      </c>
      <c r="C7" s="14">
        <f>[3]Dezembro!$J$6</f>
        <v>24.12</v>
      </c>
      <c r="D7" s="14">
        <f>[3]Dezembro!$J$7</f>
        <v>21.6</v>
      </c>
      <c r="E7" s="14">
        <f>[3]Dezembro!$J$8</f>
        <v>37.800000000000004</v>
      </c>
      <c r="F7" s="14">
        <f>[3]Dezembro!$J$9</f>
        <v>47.88</v>
      </c>
      <c r="G7" s="14">
        <f>[3]Dezembro!$J$10</f>
        <v>31.319999999999997</v>
      </c>
      <c r="H7" s="14">
        <f>[3]Dezembro!$J$11</f>
        <v>19.440000000000001</v>
      </c>
      <c r="I7" s="14">
        <f>[3]Dezembro!$J$12</f>
        <v>45.72</v>
      </c>
      <c r="J7" s="14">
        <f>[3]Dezembro!$J$13</f>
        <v>17.64</v>
      </c>
      <c r="K7" s="14">
        <f>[3]Dezembro!$J$14</f>
        <v>19.440000000000001</v>
      </c>
      <c r="L7" s="14">
        <f>[3]Dezembro!$J$15</f>
        <v>32.76</v>
      </c>
      <c r="M7" s="14">
        <f>[3]Dezembro!$J$16</f>
        <v>66.960000000000008</v>
      </c>
      <c r="N7" s="14">
        <f>[3]Dezembro!$J$17</f>
        <v>40.32</v>
      </c>
      <c r="O7" s="14">
        <f>[3]Dezembro!$J$18</f>
        <v>32.76</v>
      </c>
      <c r="P7" s="14">
        <f>[3]Dezembro!$J$19</f>
        <v>33.480000000000004</v>
      </c>
      <c r="Q7" s="14">
        <f>[3]Dezembro!$J$20</f>
        <v>25.2</v>
      </c>
      <c r="R7" s="14">
        <f>[3]Dezembro!$J$21</f>
        <v>33.840000000000003</v>
      </c>
      <c r="S7" s="14">
        <f>[3]Dezembro!$J$22</f>
        <v>23.040000000000003</v>
      </c>
      <c r="T7" s="14">
        <f>[3]Dezembro!$J$23</f>
        <v>24.12</v>
      </c>
      <c r="U7" s="14">
        <f>[3]Dezembro!$J$24</f>
        <v>42.84</v>
      </c>
      <c r="V7" s="14">
        <f>[3]Dezembro!$J$25</f>
        <v>47.16</v>
      </c>
      <c r="W7" s="14">
        <f>[3]Dezembro!$J$26</f>
        <v>23.400000000000002</v>
      </c>
      <c r="X7" s="14">
        <f>[3]Dezembro!$J$27</f>
        <v>23.759999999999998</v>
      </c>
      <c r="Y7" s="14">
        <f>[3]Dezembro!$J$28</f>
        <v>39.96</v>
      </c>
      <c r="Z7" s="14">
        <f>[3]Dezembro!$J$29</f>
        <v>53.64</v>
      </c>
      <c r="AA7" s="14">
        <f>[3]Dezembro!$J$30</f>
        <v>28.08</v>
      </c>
      <c r="AB7" s="14">
        <f>[3]Dezembro!$J$31</f>
        <v>23.400000000000002</v>
      </c>
      <c r="AC7" s="14">
        <f>[3]Dezembro!$J$32</f>
        <v>27.36</v>
      </c>
      <c r="AD7" s="14">
        <f>[3]Dezembro!$J$33</f>
        <v>49.32</v>
      </c>
      <c r="AE7" s="14">
        <f>[3]Dezembro!$J$34</f>
        <v>52.56</v>
      </c>
      <c r="AF7" s="14">
        <f>[3]Dezembro!$J$35</f>
        <v>17.64</v>
      </c>
      <c r="AG7" s="16">
        <f t="shared" ref="AG7:AG15" si="1">MAX(B7:AF7)</f>
        <v>66.960000000000008</v>
      </c>
      <c r="AH7" s="2"/>
    </row>
    <row r="8" spans="1:34" ht="17.100000000000001" customHeight="1" x14ac:dyDescent="0.2">
      <c r="A8" s="9" t="s">
        <v>50</v>
      </c>
      <c r="B8" s="14">
        <f>[4]Dezembro!$J$5</f>
        <v>38.400000000000006</v>
      </c>
      <c r="C8" s="14">
        <f>[4]Dezembro!$J$6</f>
        <v>19.200000000000003</v>
      </c>
      <c r="D8" s="14">
        <f>[4]Dezembro!$J$7</f>
        <v>19.840000000000003</v>
      </c>
      <c r="E8" s="14">
        <f>[4]Dezembro!$J$8</f>
        <v>25.6</v>
      </c>
      <c r="F8" s="14">
        <f>[4]Dezembro!$J$9</f>
        <v>41.28</v>
      </c>
      <c r="G8" s="14">
        <f>[4]Dezembro!$J$10</f>
        <v>22.72</v>
      </c>
      <c r="H8" s="14">
        <f>[4]Dezembro!$J$11</f>
        <v>24.32</v>
      </c>
      <c r="I8" s="14">
        <f>[4]Dezembro!$J$12</f>
        <v>32.96</v>
      </c>
      <c r="J8" s="14">
        <f>[4]Dezembro!$J$13</f>
        <v>22.400000000000002</v>
      </c>
      <c r="K8" s="14">
        <f>[4]Dezembro!$J$14</f>
        <v>23.040000000000003</v>
      </c>
      <c r="L8" s="14">
        <f>[4]Dezembro!$J$15</f>
        <v>28.8</v>
      </c>
      <c r="M8" s="14">
        <f>[4]Dezembro!$J$16</f>
        <v>49.28</v>
      </c>
      <c r="N8" s="14">
        <f>[4]Dezembro!$J$17</f>
        <v>38.72</v>
      </c>
      <c r="O8" s="14">
        <f>[4]Dezembro!$J$18</f>
        <v>32</v>
      </c>
      <c r="P8" s="14">
        <f>[4]Dezembro!$J$19</f>
        <v>37.119999999999997</v>
      </c>
      <c r="Q8" s="14">
        <f>[4]Dezembro!$J$20</f>
        <v>23.36</v>
      </c>
      <c r="R8" s="14">
        <f>[4]Dezembro!$J$21</f>
        <v>29.760000000000005</v>
      </c>
      <c r="S8" s="14">
        <f>[4]Dezembro!$J$22</f>
        <v>42.88</v>
      </c>
      <c r="T8" s="14">
        <f>[4]Dezembro!$J$23</f>
        <v>19.840000000000003</v>
      </c>
      <c r="U8" s="14">
        <f>[4]Dezembro!$J$24</f>
        <v>35.839999999999996</v>
      </c>
      <c r="V8" s="14">
        <f>[4]Dezembro!$J$25</f>
        <v>41.6</v>
      </c>
      <c r="W8" s="14">
        <f>[4]Dezembro!$J$26</f>
        <v>28.8</v>
      </c>
      <c r="X8" s="14">
        <f>[4]Dezembro!$J$27</f>
        <v>26.24</v>
      </c>
      <c r="Y8" s="14">
        <f>[4]Dezembro!$J$28</f>
        <v>51.52000000000001</v>
      </c>
      <c r="Z8" s="14">
        <f>[4]Dezembro!$J$29</f>
        <v>28.160000000000004</v>
      </c>
      <c r="AA8" s="14">
        <f>[4]Dezembro!$J$30</f>
        <v>18.559999999999999</v>
      </c>
      <c r="AB8" s="14">
        <f>[4]Dezembro!$J$31</f>
        <v>21.76</v>
      </c>
      <c r="AC8" s="14">
        <f>[4]Dezembro!$J$32</f>
        <v>26.880000000000003</v>
      </c>
      <c r="AD8" s="14">
        <f>[4]Dezembro!$J$33</f>
        <v>37.44</v>
      </c>
      <c r="AE8" s="14">
        <f>[4]Dezembro!$J$34</f>
        <v>32.96</v>
      </c>
      <c r="AF8" s="14">
        <f>[4]Dezembro!$J$35</f>
        <v>14.080000000000002</v>
      </c>
      <c r="AG8" s="16">
        <f t="shared" si="1"/>
        <v>51.52000000000001</v>
      </c>
      <c r="AH8" s="2"/>
    </row>
    <row r="9" spans="1:34" ht="17.100000000000001" customHeight="1" x14ac:dyDescent="0.2">
      <c r="A9" s="9" t="s">
        <v>2</v>
      </c>
      <c r="B9" s="3">
        <f>[5]Dezembro!$J$5</f>
        <v>43.2</v>
      </c>
      <c r="C9" s="3">
        <f>[5]Dezembro!$J$6</f>
        <v>33.840000000000003</v>
      </c>
      <c r="D9" s="3">
        <f>[5]Dezembro!$J$7</f>
        <v>37.440000000000005</v>
      </c>
      <c r="E9" s="3">
        <f>[5]Dezembro!$J$8</f>
        <v>38.880000000000003</v>
      </c>
      <c r="F9" s="3">
        <f>[5]Dezembro!$J$9</f>
        <v>42.84</v>
      </c>
      <c r="G9" s="3">
        <f>[5]Dezembro!$J$10</f>
        <v>59.04</v>
      </c>
      <c r="H9" s="3">
        <f>[5]Dezembro!$J$11</f>
        <v>27</v>
      </c>
      <c r="I9" s="3">
        <f>[5]Dezembro!$J$12</f>
        <v>33.119999999999997</v>
      </c>
      <c r="J9" s="3">
        <f>[5]Dezembro!$J$13</f>
        <v>24.840000000000003</v>
      </c>
      <c r="K9" s="3">
        <f>[5]Dezembro!$J$14</f>
        <v>35.28</v>
      </c>
      <c r="L9" s="3">
        <f>[5]Dezembro!$J$15</f>
        <v>25.2</v>
      </c>
      <c r="M9" s="3">
        <f>[5]Dezembro!$J$16</f>
        <v>28.44</v>
      </c>
      <c r="N9" s="3">
        <f>[5]Dezembro!$J$17</f>
        <v>32.76</v>
      </c>
      <c r="O9" s="3">
        <f>[5]Dezembro!$J$18</f>
        <v>28.44</v>
      </c>
      <c r="P9" s="3">
        <f>[5]Dezembro!$J$19</f>
        <v>29.880000000000003</v>
      </c>
      <c r="Q9" s="3">
        <f>[5]Dezembro!$J$20</f>
        <v>30.6</v>
      </c>
      <c r="R9" s="3">
        <f>[5]Dezembro!$J$21</f>
        <v>30.240000000000002</v>
      </c>
      <c r="S9" s="3">
        <f>[5]Dezembro!$J$22</f>
        <v>27.36</v>
      </c>
      <c r="T9" s="3">
        <f>[5]Dezembro!$J$23</f>
        <v>23.400000000000002</v>
      </c>
      <c r="U9" s="3">
        <f>[5]Dezembro!$J$24</f>
        <v>32.76</v>
      </c>
      <c r="V9" s="3">
        <f>[5]Dezembro!$J$25</f>
        <v>42.480000000000004</v>
      </c>
      <c r="W9" s="3">
        <f>[5]Dezembro!$J$26</f>
        <v>43.56</v>
      </c>
      <c r="X9" s="3">
        <f>[5]Dezembro!$J$27</f>
        <v>30.96</v>
      </c>
      <c r="Y9" s="3">
        <f>[5]Dezembro!$J$28</f>
        <v>36</v>
      </c>
      <c r="Z9" s="3">
        <f>[5]Dezembro!$J$29</f>
        <v>51.480000000000004</v>
      </c>
      <c r="AA9" s="3">
        <f>[5]Dezembro!$J$30</f>
        <v>30.6</v>
      </c>
      <c r="AB9" s="3">
        <f>[5]Dezembro!$J$31</f>
        <v>33.840000000000003</v>
      </c>
      <c r="AC9" s="3">
        <f>[5]Dezembro!$J$32</f>
        <v>37.080000000000005</v>
      </c>
      <c r="AD9" s="3">
        <f>[5]Dezembro!$J$33</f>
        <v>43.92</v>
      </c>
      <c r="AE9" s="3">
        <f>[5]Dezembro!$J$34</f>
        <v>44.64</v>
      </c>
      <c r="AF9" s="3">
        <f>[5]Dezembro!$J$35</f>
        <v>38.519999999999996</v>
      </c>
      <c r="AG9" s="16">
        <f t="shared" si="1"/>
        <v>59.04</v>
      </c>
      <c r="AH9" s="2"/>
    </row>
    <row r="10" spans="1:34" ht="17.100000000000001" customHeight="1" x14ac:dyDescent="0.2">
      <c r="A10" s="9" t="s">
        <v>3</v>
      </c>
      <c r="B10" s="3">
        <f>[6]Dezembro!$J$5</f>
        <v>26.64</v>
      </c>
      <c r="C10" s="3">
        <f>[6]Dezembro!$J$6</f>
        <v>29.52</v>
      </c>
      <c r="D10" s="3">
        <f>[6]Dezembro!$J$7</f>
        <v>24.48</v>
      </c>
      <c r="E10" s="3">
        <f>[6]Dezembro!$J$8</f>
        <v>29.52</v>
      </c>
      <c r="F10" s="3">
        <f>[6]Dezembro!$J$9</f>
        <v>63.360000000000007</v>
      </c>
      <c r="G10" s="3">
        <f>[6]Dezembro!$J$10</f>
        <v>61.2</v>
      </c>
      <c r="H10" s="3">
        <f>[6]Dezembro!$J$11</f>
        <v>25.56</v>
      </c>
      <c r="I10" s="3">
        <f>[6]Dezembro!$J$12</f>
        <v>35.64</v>
      </c>
      <c r="J10" s="3">
        <f>[6]Dezembro!$J$13</f>
        <v>49.680000000000007</v>
      </c>
      <c r="K10" s="3">
        <f>[6]Dezembro!$J$14</f>
        <v>30.96</v>
      </c>
      <c r="L10" s="3">
        <f>[6]Dezembro!$J$15</f>
        <v>24.840000000000003</v>
      </c>
      <c r="M10" s="3">
        <f>[6]Dezembro!$J$16</f>
        <v>19.079999999999998</v>
      </c>
      <c r="N10" s="3">
        <f>[6]Dezembro!$J$17</f>
        <v>22.32</v>
      </c>
      <c r="O10" s="3">
        <f>[6]Dezembro!$J$18</f>
        <v>44.28</v>
      </c>
      <c r="P10" s="3">
        <f>[6]Dezembro!$J$19</f>
        <v>26.28</v>
      </c>
      <c r="Q10" s="3">
        <f>[6]Dezembro!$J$20</f>
        <v>30.240000000000002</v>
      </c>
      <c r="R10" s="3">
        <f>[6]Dezembro!$J$21</f>
        <v>27.720000000000002</v>
      </c>
      <c r="S10" s="3">
        <f>[6]Dezembro!$J$22</f>
        <v>24.840000000000003</v>
      </c>
      <c r="T10" s="3">
        <f>[6]Dezembro!$J$23</f>
        <v>36.36</v>
      </c>
      <c r="U10" s="3">
        <f>[6]Dezembro!$J$24</f>
        <v>38.159999999999997</v>
      </c>
      <c r="V10" s="3">
        <f>[6]Dezembro!$J$25</f>
        <v>38.159999999999997</v>
      </c>
      <c r="W10" s="3">
        <f>[6]Dezembro!$J$26</f>
        <v>32.76</v>
      </c>
      <c r="X10" s="3">
        <f>[6]Dezembro!$J$27</f>
        <v>30.96</v>
      </c>
      <c r="Y10" s="3">
        <f>[6]Dezembro!$J$28</f>
        <v>39.96</v>
      </c>
      <c r="Z10" s="3">
        <f>[6]Dezembro!$J$29</f>
        <v>34.92</v>
      </c>
      <c r="AA10" s="3">
        <f>[6]Dezembro!$J$30</f>
        <v>29.880000000000003</v>
      </c>
      <c r="AB10" s="3">
        <f>[6]Dezembro!$J$31</f>
        <v>28.44</v>
      </c>
      <c r="AC10" s="3">
        <f>[6]Dezembro!$J$32</f>
        <v>45</v>
      </c>
      <c r="AD10" s="3">
        <f>[6]Dezembro!$J$33</f>
        <v>55.440000000000005</v>
      </c>
      <c r="AE10" s="3">
        <f>[6]Dezembro!$J$34</f>
        <v>41.04</v>
      </c>
      <c r="AF10" s="3">
        <f>[6]Dezembro!$J$35</f>
        <v>41.76</v>
      </c>
      <c r="AG10" s="16" t="s">
        <v>32</v>
      </c>
      <c r="AH10" s="2"/>
    </row>
    <row r="11" spans="1:34" ht="17.100000000000001" customHeight="1" x14ac:dyDescent="0.2">
      <c r="A11" s="9" t="s">
        <v>4</v>
      </c>
      <c r="B11" s="3">
        <f>[7]Dezembro!$J$5</f>
        <v>32.76</v>
      </c>
      <c r="C11" s="3">
        <f>[7]Dezembro!$J$6</f>
        <v>33.480000000000004</v>
      </c>
      <c r="D11" s="3">
        <f>[7]Dezembro!$J$7</f>
        <v>28.8</v>
      </c>
      <c r="E11" s="3">
        <f>[7]Dezembro!$J$8</f>
        <v>38.519999999999996</v>
      </c>
      <c r="F11" s="3">
        <f>[7]Dezembro!$J$9</f>
        <v>34.56</v>
      </c>
      <c r="G11" s="3">
        <f>[7]Dezembro!$J$10</f>
        <v>34.92</v>
      </c>
      <c r="H11" s="3">
        <f>[7]Dezembro!$J$11</f>
        <v>38.880000000000003</v>
      </c>
      <c r="I11" s="3">
        <f>[7]Dezembro!$J$12</f>
        <v>46.440000000000005</v>
      </c>
      <c r="J11" s="3">
        <f>[7]Dezembro!$J$13</f>
        <v>45.72</v>
      </c>
      <c r="K11" s="3">
        <f>[7]Dezembro!$J$14</f>
        <v>35.64</v>
      </c>
      <c r="L11" s="3">
        <f>[7]Dezembro!$J$15</f>
        <v>21.96</v>
      </c>
      <c r="M11" s="3">
        <f>[7]Dezembro!$J$16</f>
        <v>26.64</v>
      </c>
      <c r="N11" s="3">
        <f>[7]Dezembro!$J$17</f>
        <v>28.8</v>
      </c>
      <c r="O11" s="3">
        <f>[7]Dezembro!$J$18</f>
        <v>23.400000000000002</v>
      </c>
      <c r="P11" s="3">
        <f>[7]Dezembro!$J$19</f>
        <v>28.8</v>
      </c>
      <c r="Q11" s="3">
        <f>[7]Dezembro!$J$20</f>
        <v>25.2</v>
      </c>
      <c r="R11" s="3">
        <f>[7]Dezembro!$J$21</f>
        <v>26.64</v>
      </c>
      <c r="S11" s="3">
        <f>[7]Dezembro!$J$22</f>
        <v>21.96</v>
      </c>
      <c r="T11" s="3">
        <f>[7]Dezembro!$J$23</f>
        <v>21.96</v>
      </c>
      <c r="U11" s="3">
        <f>[7]Dezembro!$J$24</f>
        <v>39.24</v>
      </c>
      <c r="V11" s="3">
        <f>[7]Dezembro!$J$25</f>
        <v>36</v>
      </c>
      <c r="W11" s="3">
        <f>[7]Dezembro!$J$26</f>
        <v>32.04</v>
      </c>
      <c r="X11" s="3">
        <f>[7]Dezembro!$J$27</f>
        <v>41.76</v>
      </c>
      <c r="Y11" s="3">
        <f>[7]Dezembro!$J$28</f>
        <v>39.24</v>
      </c>
      <c r="Z11" s="3">
        <f>[7]Dezembro!$J$29</f>
        <v>29.52</v>
      </c>
      <c r="AA11" s="3">
        <f>[7]Dezembro!$J$30</f>
        <v>31.680000000000003</v>
      </c>
      <c r="AB11" s="3">
        <f>[7]Dezembro!$J$31</f>
        <v>39.24</v>
      </c>
      <c r="AC11" s="3">
        <f>[7]Dezembro!$J$32</f>
        <v>34.56</v>
      </c>
      <c r="AD11" s="3">
        <f>[7]Dezembro!$J$33</f>
        <v>54</v>
      </c>
      <c r="AE11" s="3">
        <f>[7]Dezembro!$J$34</f>
        <v>43.2</v>
      </c>
      <c r="AF11" s="3">
        <f>[7]Dezembro!$J$35</f>
        <v>47.88</v>
      </c>
      <c r="AG11" s="16">
        <f t="shared" si="1"/>
        <v>54</v>
      </c>
      <c r="AH11" s="2"/>
    </row>
    <row r="12" spans="1:34" ht="17.100000000000001" customHeight="1" x14ac:dyDescent="0.2">
      <c r="A12" s="9" t="s">
        <v>5</v>
      </c>
      <c r="B12" s="3">
        <f>[8]Dezembro!$J$5</f>
        <v>47.16</v>
      </c>
      <c r="C12" s="3">
        <f>[8]Dezembro!$J$6</f>
        <v>30.6</v>
      </c>
      <c r="D12" s="3">
        <f>[8]Dezembro!$J$7</f>
        <v>28.44</v>
      </c>
      <c r="E12" s="3">
        <f>[8]Dezembro!$J$8</f>
        <v>26.64</v>
      </c>
      <c r="F12" s="3">
        <f>[8]Dezembro!$J$9</f>
        <v>70.2</v>
      </c>
      <c r="G12" s="3">
        <f>[8]Dezembro!$J$10</f>
        <v>65.88000000000001</v>
      </c>
      <c r="H12" s="3">
        <f>[8]Dezembro!$J$11</f>
        <v>23.400000000000002</v>
      </c>
      <c r="I12" s="3">
        <f>[8]Dezembro!$J$12</f>
        <v>40.680000000000007</v>
      </c>
      <c r="J12" s="3">
        <f>[8]Dezembro!$J$13</f>
        <v>22.68</v>
      </c>
      <c r="K12" s="3">
        <f>[8]Dezembro!$J$14</f>
        <v>24.840000000000003</v>
      </c>
      <c r="L12" s="3">
        <f>[8]Dezembro!$J$15</f>
        <v>27.720000000000002</v>
      </c>
      <c r="M12" s="3">
        <f>[8]Dezembro!$J$16</f>
        <v>41.04</v>
      </c>
      <c r="N12" s="3">
        <f>[8]Dezembro!$J$17</f>
        <v>35.28</v>
      </c>
      <c r="O12" s="3">
        <f>[8]Dezembro!$J$18</f>
        <v>35.28</v>
      </c>
      <c r="P12" s="3">
        <f>[8]Dezembro!$J$19</f>
        <v>26.28</v>
      </c>
      <c r="Q12" s="3">
        <f>[8]Dezembro!$J$20</f>
        <v>30.96</v>
      </c>
      <c r="R12" s="3">
        <f>[8]Dezembro!$J$21</f>
        <v>34.200000000000003</v>
      </c>
      <c r="S12" s="3">
        <f>[8]Dezembro!$J$22</f>
        <v>33.119999999999997</v>
      </c>
      <c r="T12" s="3">
        <f>[8]Dezembro!$J$23</f>
        <v>25.92</v>
      </c>
      <c r="U12" s="3">
        <f>[8]Dezembro!$J$24</f>
        <v>25.56</v>
      </c>
      <c r="V12" s="3">
        <f>[8]Dezembro!$J$25</f>
        <v>49.680000000000007</v>
      </c>
      <c r="W12" s="3">
        <f>[8]Dezembro!$J$26</f>
        <v>32.76</v>
      </c>
      <c r="X12" s="3">
        <f>[8]Dezembro!$J$27</f>
        <v>60.839999999999996</v>
      </c>
      <c r="Y12" s="3">
        <f>[8]Dezembro!$J$28</f>
        <v>60.480000000000004</v>
      </c>
      <c r="Z12" s="3">
        <f>[8]Dezembro!$J$29</f>
        <v>56.16</v>
      </c>
      <c r="AA12" s="3">
        <f>[8]Dezembro!$J$30</f>
        <v>31.319999999999997</v>
      </c>
      <c r="AB12" s="3">
        <f>[8]Dezembro!$J$31</f>
        <v>25.92</v>
      </c>
      <c r="AC12" s="3">
        <f>[8]Dezembro!$J$32</f>
        <v>61.560000000000009</v>
      </c>
      <c r="AD12" s="3">
        <f>[8]Dezembro!$J$33</f>
        <v>30.6</v>
      </c>
      <c r="AE12" s="3">
        <f>[8]Dezembro!$J$34</f>
        <v>22.32</v>
      </c>
      <c r="AF12" s="3">
        <f>[8]Dezembro!$J$35</f>
        <v>37.800000000000004</v>
      </c>
      <c r="AG12" s="16">
        <f t="shared" si="1"/>
        <v>70.2</v>
      </c>
      <c r="AH12" s="2"/>
    </row>
    <row r="13" spans="1:34" ht="17.100000000000001" customHeight="1" x14ac:dyDescent="0.2">
      <c r="A13" s="9" t="s">
        <v>6</v>
      </c>
      <c r="B13" s="3">
        <f>[9]Dezembro!$J$5</f>
        <v>32.76</v>
      </c>
      <c r="C13" s="3">
        <f>[9]Dezembro!$J$6</f>
        <v>21.6</v>
      </c>
      <c r="D13" s="3">
        <f>[9]Dezembro!$J$7</f>
        <v>30.6</v>
      </c>
      <c r="E13" s="3">
        <f>[9]Dezembro!$J$8</f>
        <v>27.720000000000002</v>
      </c>
      <c r="F13" s="3">
        <f>[9]Dezembro!$J$9</f>
        <v>51.480000000000004</v>
      </c>
      <c r="G13" s="3">
        <f>[9]Dezembro!$J$10</f>
        <v>21.96</v>
      </c>
      <c r="H13" s="3">
        <f>[9]Dezembro!$J$11</f>
        <v>30.96</v>
      </c>
      <c r="I13" s="3">
        <f>[9]Dezembro!$J$12</f>
        <v>45.36</v>
      </c>
      <c r="J13" s="3">
        <f>[9]Dezembro!$J$13</f>
        <v>27</v>
      </c>
      <c r="K13" s="3">
        <f>[9]Dezembro!$J$14</f>
        <v>23.759999999999998</v>
      </c>
      <c r="L13" s="3">
        <f>[9]Dezembro!$J$15</f>
        <v>37.080000000000005</v>
      </c>
      <c r="M13" s="3">
        <f>[9]Dezembro!$J$16</f>
        <v>19.8</v>
      </c>
      <c r="N13" s="3">
        <f>[9]Dezembro!$J$17</f>
        <v>33.119999999999997</v>
      </c>
      <c r="O13" s="3">
        <f>[9]Dezembro!$J$18</f>
        <v>16.559999999999999</v>
      </c>
      <c r="P13" s="3">
        <f>[9]Dezembro!$J$19</f>
        <v>24.840000000000003</v>
      </c>
      <c r="Q13" s="3">
        <f>[9]Dezembro!$J$20</f>
        <v>16.920000000000002</v>
      </c>
      <c r="R13" s="3">
        <f>[9]Dezembro!$J$21</f>
        <v>20.52</v>
      </c>
      <c r="S13" s="3">
        <f>[9]Dezembro!$J$22</f>
        <v>9.7200000000000006</v>
      </c>
      <c r="T13" s="3">
        <f>[9]Dezembro!$J$23</f>
        <v>16.2</v>
      </c>
      <c r="U13" s="3">
        <f>[9]Dezembro!$J$24</f>
        <v>51.84</v>
      </c>
      <c r="V13" s="3">
        <f>[9]Dezembro!$J$25</f>
        <v>59.4</v>
      </c>
      <c r="W13" s="3">
        <f>[9]Dezembro!$J$26</f>
        <v>48.24</v>
      </c>
      <c r="X13" s="3">
        <f>[9]Dezembro!$J$27</f>
        <v>30.6</v>
      </c>
      <c r="Y13" s="3">
        <f>[9]Dezembro!$J$28</f>
        <v>32.04</v>
      </c>
      <c r="Z13" s="3">
        <f>[9]Dezembro!$J$29</f>
        <v>26.64</v>
      </c>
      <c r="AA13" s="3">
        <f>[9]Dezembro!$J$30</f>
        <v>25.2</v>
      </c>
      <c r="AB13" s="3">
        <f>[9]Dezembro!$J$31</f>
        <v>35.64</v>
      </c>
      <c r="AC13" s="3">
        <f>[9]Dezembro!$J$32</f>
        <v>33.840000000000003</v>
      </c>
      <c r="AD13" s="3">
        <f>[9]Dezembro!$J$33</f>
        <v>38.159999999999997</v>
      </c>
      <c r="AE13" s="3">
        <f>[9]Dezembro!$J$34</f>
        <v>48.24</v>
      </c>
      <c r="AF13" s="3">
        <f>[9]Dezembro!$J$35</f>
        <v>50.4</v>
      </c>
      <c r="AG13" s="16">
        <f t="shared" si="1"/>
        <v>59.4</v>
      </c>
      <c r="AH13" s="2"/>
    </row>
    <row r="14" spans="1:34" ht="17.100000000000001" customHeight="1" x14ac:dyDescent="0.2">
      <c r="A14" s="9" t="s">
        <v>7</v>
      </c>
      <c r="B14" s="3">
        <f>[10]Dezembro!$J$5</f>
        <v>32.76</v>
      </c>
      <c r="C14" s="3">
        <f>[10]Dezembro!$J$6</f>
        <v>32.76</v>
      </c>
      <c r="D14" s="3">
        <f>[10]Dezembro!$J$7</f>
        <v>35.28</v>
      </c>
      <c r="E14" s="3">
        <f>[10]Dezembro!$J$8</f>
        <v>34.56</v>
      </c>
      <c r="F14" s="3">
        <f>[10]Dezembro!$J$9</f>
        <v>48.24</v>
      </c>
      <c r="G14" s="3">
        <f>[10]Dezembro!$J$10</f>
        <v>28.8</v>
      </c>
      <c r="H14" s="3">
        <f>[10]Dezembro!$J$11</f>
        <v>22.68</v>
      </c>
      <c r="I14" s="3">
        <f>[10]Dezembro!$J$12</f>
        <v>40.32</v>
      </c>
      <c r="J14" s="3">
        <f>[10]Dezembro!$J$13</f>
        <v>22.68</v>
      </c>
      <c r="K14" s="3">
        <f>[10]Dezembro!$J$14</f>
        <v>23.040000000000003</v>
      </c>
      <c r="L14" s="3">
        <f>[10]Dezembro!$J$15</f>
        <v>37.440000000000005</v>
      </c>
      <c r="M14" s="3">
        <f>[10]Dezembro!$J$16</f>
        <v>27.36</v>
      </c>
      <c r="N14" s="3">
        <f>[10]Dezembro!$J$17</f>
        <v>55.800000000000004</v>
      </c>
      <c r="O14" s="3">
        <f>[10]Dezembro!$J$18</f>
        <v>34.92</v>
      </c>
      <c r="P14" s="3">
        <f>[10]Dezembro!$J$19</f>
        <v>39.6</v>
      </c>
      <c r="Q14" s="3">
        <f>[10]Dezembro!$J$20</f>
        <v>29.880000000000003</v>
      </c>
      <c r="R14" s="3">
        <f>[10]Dezembro!$J$21</f>
        <v>30.240000000000002</v>
      </c>
      <c r="S14" s="3">
        <f>[10]Dezembro!$J$22</f>
        <v>27</v>
      </c>
      <c r="T14" s="3">
        <f>[10]Dezembro!$J$23</f>
        <v>28.44</v>
      </c>
      <c r="U14" s="3">
        <f>[10]Dezembro!$J$24</f>
        <v>28.8</v>
      </c>
      <c r="V14" s="3">
        <f>[10]Dezembro!$J$25</f>
        <v>38.519999999999996</v>
      </c>
      <c r="W14" s="3">
        <f>[10]Dezembro!$J$26</f>
        <v>39.24</v>
      </c>
      <c r="X14" s="3">
        <f>[10]Dezembro!$J$27</f>
        <v>41.76</v>
      </c>
      <c r="Y14" s="3">
        <f>[10]Dezembro!$J$28</f>
        <v>33.480000000000004</v>
      </c>
      <c r="Z14" s="3">
        <f>[10]Dezembro!$J$29</f>
        <v>30.240000000000002</v>
      </c>
      <c r="AA14" s="3">
        <f>[10]Dezembro!$J$30</f>
        <v>27.36</v>
      </c>
      <c r="AB14" s="3">
        <f>[10]Dezembro!$J$31</f>
        <v>27</v>
      </c>
      <c r="AC14" s="3">
        <f>[10]Dezembro!$J$32</f>
        <v>43.56</v>
      </c>
      <c r="AD14" s="3">
        <f>[10]Dezembro!$J$33</f>
        <v>30.6</v>
      </c>
      <c r="AE14" s="3">
        <f>[10]Dezembro!$J$34</f>
        <v>53.28</v>
      </c>
      <c r="AF14" s="3">
        <f>[10]Dezembro!$J$35</f>
        <v>30.96</v>
      </c>
      <c r="AG14" s="16">
        <f t="shared" si="1"/>
        <v>55.800000000000004</v>
      </c>
      <c r="AH14" s="2"/>
    </row>
    <row r="15" spans="1:34" ht="17.100000000000001" customHeight="1" x14ac:dyDescent="0.2">
      <c r="A15" s="9" t="s">
        <v>8</v>
      </c>
      <c r="B15" s="3">
        <f>[11]Dezembro!$J$5</f>
        <v>35.28</v>
      </c>
      <c r="C15" s="3">
        <f>[11]Dezembro!$J$6</f>
        <v>27</v>
      </c>
      <c r="D15" s="3">
        <f>[11]Dezembro!$J$7</f>
        <v>38.159999999999997</v>
      </c>
      <c r="E15" s="3">
        <f>[11]Dezembro!$J$8</f>
        <v>42.480000000000004</v>
      </c>
      <c r="F15" s="3">
        <f>[11]Dezembro!$J$9</f>
        <v>28.44</v>
      </c>
      <c r="G15" s="3">
        <f>[11]Dezembro!$J$10</f>
        <v>49.680000000000007</v>
      </c>
      <c r="H15" s="3">
        <f>[11]Dezembro!$J$11</f>
        <v>27</v>
      </c>
      <c r="I15" s="3">
        <f>[11]Dezembro!$J$12</f>
        <v>38.880000000000003</v>
      </c>
      <c r="J15" s="3">
        <f>[11]Dezembro!$J$13</f>
        <v>34.56</v>
      </c>
      <c r="K15" s="3">
        <f>[11]Dezembro!$J$14</f>
        <v>29.880000000000003</v>
      </c>
      <c r="L15" s="3">
        <f>[11]Dezembro!$J$15</f>
        <v>30.6</v>
      </c>
      <c r="M15" s="3">
        <f>[11]Dezembro!$J$16</f>
        <v>30.240000000000002</v>
      </c>
      <c r="N15" s="3">
        <f>[11]Dezembro!$J$17</f>
        <v>76.680000000000007</v>
      </c>
      <c r="O15" s="3">
        <f>[11]Dezembro!$J$18</f>
        <v>37.080000000000005</v>
      </c>
      <c r="P15" s="3">
        <f>[11]Dezembro!$J$19</f>
        <v>35.28</v>
      </c>
      <c r="Q15" s="3">
        <f>[11]Dezembro!$J$20</f>
        <v>23.759999999999998</v>
      </c>
      <c r="R15" s="3">
        <f>[11]Dezembro!$J$21</f>
        <v>29.52</v>
      </c>
      <c r="S15" s="3">
        <f>[11]Dezembro!$J$22</f>
        <v>28.44</v>
      </c>
      <c r="T15" s="3">
        <f>[11]Dezembro!$J$23</f>
        <v>28.8</v>
      </c>
      <c r="U15" s="3">
        <f>[11]Dezembro!$J$24</f>
        <v>18.720000000000002</v>
      </c>
      <c r="V15" s="3">
        <f>[11]Dezembro!$J$25</f>
        <v>33.480000000000004</v>
      </c>
      <c r="W15" s="3">
        <f>[11]Dezembro!$J$26</f>
        <v>31.319999999999997</v>
      </c>
      <c r="X15" s="3">
        <f>[11]Dezembro!$J$27</f>
        <v>42.480000000000004</v>
      </c>
      <c r="Y15" s="3">
        <f>[11]Dezembro!$J$28</f>
        <v>49.680000000000007</v>
      </c>
      <c r="Z15" s="3">
        <f>[11]Dezembro!$J$29</f>
        <v>21.6</v>
      </c>
      <c r="AA15" s="3">
        <f>[11]Dezembro!$J$30</f>
        <v>41.4</v>
      </c>
      <c r="AB15" s="3">
        <f>[11]Dezembro!$J$31</f>
        <v>28.8</v>
      </c>
      <c r="AC15" s="3">
        <f>[11]Dezembro!$J$32</f>
        <v>28.08</v>
      </c>
      <c r="AD15" s="3">
        <f>[11]Dezembro!$J$33</f>
        <v>58.32</v>
      </c>
      <c r="AE15" s="3">
        <f>[11]Dezembro!$J$34</f>
        <v>41.76</v>
      </c>
      <c r="AF15" s="3">
        <f>[11]Dezembro!$J$35</f>
        <v>33.840000000000003</v>
      </c>
      <c r="AG15" s="16">
        <f t="shared" si="1"/>
        <v>76.680000000000007</v>
      </c>
      <c r="AH15" s="2"/>
    </row>
    <row r="16" spans="1:34" ht="17.100000000000001" customHeight="1" x14ac:dyDescent="0.2">
      <c r="A16" s="9" t="s">
        <v>9</v>
      </c>
      <c r="B16" s="3">
        <f>[12]Dezembro!$J$5</f>
        <v>32.76</v>
      </c>
      <c r="C16" s="3">
        <f>[12]Dezembro!$J$6</f>
        <v>29.16</v>
      </c>
      <c r="D16" s="3">
        <f>[12]Dezembro!$J$7</f>
        <v>34.56</v>
      </c>
      <c r="E16" s="3">
        <f>[12]Dezembro!$J$8</f>
        <v>38.880000000000003</v>
      </c>
      <c r="F16" s="3">
        <f>[12]Dezembro!$J$9</f>
        <v>36</v>
      </c>
      <c r="G16" s="3">
        <f>[12]Dezembro!$J$10</f>
        <v>42.84</v>
      </c>
      <c r="H16" s="3">
        <f>[12]Dezembro!$J$11</f>
        <v>37.080000000000005</v>
      </c>
      <c r="I16" s="3">
        <f>[12]Dezembro!$J$12</f>
        <v>39.6</v>
      </c>
      <c r="J16" s="3">
        <f>[12]Dezembro!$J$13</f>
        <v>36.36</v>
      </c>
      <c r="K16" s="3">
        <f>[12]Dezembro!$J$14</f>
        <v>39.6</v>
      </c>
      <c r="L16" s="3">
        <f>[12]Dezembro!$J$15</f>
        <v>28.08</v>
      </c>
      <c r="M16" s="3">
        <f>[12]Dezembro!$J$16</f>
        <v>33.840000000000003</v>
      </c>
      <c r="N16" s="3">
        <f>[12]Dezembro!$J$17</f>
        <v>37.080000000000005</v>
      </c>
      <c r="O16" s="3">
        <f>[12]Dezembro!$J$18</f>
        <v>37.080000000000005</v>
      </c>
      <c r="P16" s="3">
        <f>[12]Dezembro!$J$19</f>
        <v>40.680000000000007</v>
      </c>
      <c r="Q16" s="3">
        <f>[12]Dezembro!$J$20</f>
        <v>31.680000000000003</v>
      </c>
      <c r="R16" s="3">
        <f>[12]Dezembro!$J$21</f>
        <v>33.840000000000003</v>
      </c>
      <c r="S16" s="3">
        <f>[12]Dezembro!$J$22</f>
        <v>36.72</v>
      </c>
      <c r="T16" s="3">
        <f>[12]Dezembro!$J$23</f>
        <v>39.24</v>
      </c>
      <c r="U16" s="3">
        <f>[12]Dezembro!$J$24</f>
        <v>27.36</v>
      </c>
      <c r="V16" s="3">
        <f>[12]Dezembro!$J$25</f>
        <v>39.6</v>
      </c>
      <c r="W16" s="3">
        <f>[12]Dezembro!$J$26</f>
        <v>39.6</v>
      </c>
      <c r="X16" s="3">
        <f>[12]Dezembro!$J$27</f>
        <v>39.96</v>
      </c>
      <c r="Y16" s="3">
        <f>[12]Dezembro!$J$28</f>
        <v>48.96</v>
      </c>
      <c r="Z16" s="3">
        <f>[12]Dezembro!$J$29</f>
        <v>41.04</v>
      </c>
      <c r="AA16" s="3">
        <f>[12]Dezembro!$J$30</f>
        <v>38.519999999999996</v>
      </c>
      <c r="AB16" s="3">
        <f>[12]Dezembro!$J$31</f>
        <v>24.12</v>
      </c>
      <c r="AC16" s="3">
        <f>[12]Dezembro!$J$32</f>
        <v>32.04</v>
      </c>
      <c r="AD16" s="3">
        <f>[12]Dezembro!$J$33</f>
        <v>40.680000000000007</v>
      </c>
      <c r="AE16" s="3">
        <f>[12]Dezembro!$J$34</f>
        <v>37.800000000000004</v>
      </c>
      <c r="AF16" s="3">
        <f>[12]Dezembro!$J$35</f>
        <v>32.76</v>
      </c>
      <c r="AG16" s="16">
        <f t="shared" ref="AG16:AG23" si="2">MAX(B16:AF16)</f>
        <v>48.96</v>
      </c>
      <c r="AH16" s="2"/>
    </row>
    <row r="17" spans="1:34" ht="17.100000000000001" customHeight="1" x14ac:dyDescent="0.2">
      <c r="A17" s="9" t="s">
        <v>51</v>
      </c>
      <c r="B17" s="3">
        <f>[13]Dezembro!$J$5</f>
        <v>27.720000000000002</v>
      </c>
      <c r="C17" s="3">
        <f>[13]Dezembro!$J$6</f>
        <v>23.040000000000003</v>
      </c>
      <c r="D17" s="3">
        <f>[13]Dezembro!$J$7</f>
        <v>24.48</v>
      </c>
      <c r="E17" s="3">
        <f>[13]Dezembro!$J$8</f>
        <v>27</v>
      </c>
      <c r="F17" s="3">
        <f>[13]Dezembro!$J$9</f>
        <v>50.4</v>
      </c>
      <c r="G17" s="3">
        <f>[13]Dezembro!$J$10</f>
        <v>29.16</v>
      </c>
      <c r="H17" s="3">
        <f>[13]Dezembro!$J$11</f>
        <v>24.840000000000003</v>
      </c>
      <c r="I17" s="3">
        <f>[13]Dezembro!$J$12</f>
        <v>38.159999999999997</v>
      </c>
      <c r="J17" s="3">
        <f>[13]Dezembro!$J$13</f>
        <v>32.04</v>
      </c>
      <c r="K17" s="3">
        <f>[13]Dezembro!$J$14</f>
        <v>24.840000000000003</v>
      </c>
      <c r="L17" s="3">
        <f>[13]Dezembro!$J$15</f>
        <v>29.16</v>
      </c>
      <c r="M17" s="3">
        <f>[13]Dezembro!$J$16</f>
        <v>34.56</v>
      </c>
      <c r="N17" s="3">
        <f>[13]Dezembro!$J$17</f>
        <v>31.680000000000003</v>
      </c>
      <c r="O17" s="3">
        <f>[13]Dezembro!$J$18</f>
        <v>32.76</v>
      </c>
      <c r="P17" s="3">
        <f>[13]Dezembro!$J$19</f>
        <v>35.64</v>
      </c>
      <c r="Q17" s="3">
        <f>[13]Dezembro!$J$20</f>
        <v>30.6</v>
      </c>
      <c r="R17" s="3">
        <f>[13]Dezembro!$J$21</f>
        <v>37.440000000000005</v>
      </c>
      <c r="S17" s="3">
        <f>[13]Dezembro!$J$22</f>
        <v>24.48</v>
      </c>
      <c r="T17" s="3">
        <f>[13]Dezembro!$J$23</f>
        <v>24.840000000000003</v>
      </c>
      <c r="U17" s="3">
        <f>[13]Dezembro!$J$24</f>
        <v>30.96</v>
      </c>
      <c r="V17" s="3">
        <f>[13]Dezembro!$J$25</f>
        <v>76.680000000000007</v>
      </c>
      <c r="W17" s="3">
        <f>[13]Dezembro!$J$26</f>
        <v>34.92</v>
      </c>
      <c r="X17" s="3">
        <f>[13]Dezembro!$J$27</f>
        <v>31.680000000000003</v>
      </c>
      <c r="Y17" s="3">
        <f>[13]Dezembro!$J$28</f>
        <v>42.480000000000004</v>
      </c>
      <c r="Z17" s="3">
        <f>[13]Dezembro!$J$29</f>
        <v>32.04</v>
      </c>
      <c r="AA17" s="3">
        <f>[13]Dezembro!$J$30</f>
        <v>25.2</v>
      </c>
      <c r="AB17" s="3">
        <f>[13]Dezembro!$J$31</f>
        <v>26.28</v>
      </c>
      <c r="AC17" s="3">
        <f>[13]Dezembro!$J$32</f>
        <v>36</v>
      </c>
      <c r="AD17" s="3">
        <f>[13]Dezembro!$J$33</f>
        <v>44.28</v>
      </c>
      <c r="AE17" s="3">
        <f>[13]Dezembro!$J$34</f>
        <v>37.080000000000005</v>
      </c>
      <c r="AF17" s="3">
        <f>[13]Dezembro!$J$35</f>
        <v>19.8</v>
      </c>
      <c r="AG17" s="16">
        <f t="shared" si="2"/>
        <v>76.680000000000007</v>
      </c>
      <c r="AH17" s="2"/>
    </row>
    <row r="18" spans="1:34" ht="17.100000000000001" customHeight="1" x14ac:dyDescent="0.2">
      <c r="A18" s="9" t="s">
        <v>10</v>
      </c>
      <c r="B18" s="3">
        <f>[14]Dezembro!$J$5</f>
        <v>29.880000000000003</v>
      </c>
      <c r="C18" s="3">
        <f>[14]Dezembro!$J$6</f>
        <v>22.68</v>
      </c>
      <c r="D18" s="3">
        <f>[14]Dezembro!$J$7</f>
        <v>36.72</v>
      </c>
      <c r="E18" s="3">
        <f>[14]Dezembro!$J$8</f>
        <v>30.96</v>
      </c>
      <c r="F18" s="3">
        <f>[14]Dezembro!$J$9</f>
        <v>34.92</v>
      </c>
      <c r="G18" s="3">
        <f>[14]Dezembro!$J$10</f>
        <v>45.36</v>
      </c>
      <c r="H18" s="3">
        <f>[14]Dezembro!$J$11</f>
        <v>27.720000000000002</v>
      </c>
      <c r="I18" s="3">
        <f>[14]Dezembro!$J$12</f>
        <v>32.04</v>
      </c>
      <c r="J18" s="3">
        <f>[14]Dezembro!$J$13</f>
        <v>28.44</v>
      </c>
      <c r="K18" s="3">
        <f>[14]Dezembro!$J$14</f>
        <v>24.840000000000003</v>
      </c>
      <c r="L18" s="3">
        <f>[14]Dezembro!$J$15</f>
        <v>28.44</v>
      </c>
      <c r="M18" s="3">
        <f>[14]Dezembro!$J$16</f>
        <v>33.840000000000003</v>
      </c>
      <c r="N18" s="3">
        <f>[14]Dezembro!$J$17</f>
        <v>44.28</v>
      </c>
      <c r="O18" s="3">
        <f>[14]Dezembro!$J$18</f>
        <v>36</v>
      </c>
      <c r="P18" s="3">
        <f>[14]Dezembro!$J$19</f>
        <v>35.64</v>
      </c>
      <c r="Q18" s="3">
        <f>[14]Dezembro!$J$20</f>
        <v>26.28</v>
      </c>
      <c r="R18" s="3">
        <f>[14]Dezembro!$J$21</f>
        <v>24.12</v>
      </c>
      <c r="S18" s="3">
        <f>[14]Dezembro!$J$22</f>
        <v>24.48</v>
      </c>
      <c r="T18" s="3">
        <f>[14]Dezembro!$J$23</f>
        <v>41.76</v>
      </c>
      <c r="U18" s="3">
        <f>[14]Dezembro!$J$24</f>
        <v>21.96</v>
      </c>
      <c r="V18" s="3">
        <f>[14]Dezembro!$J$25</f>
        <v>27</v>
      </c>
      <c r="W18" s="3">
        <f>[14]Dezembro!$J$26</f>
        <v>34.200000000000003</v>
      </c>
      <c r="X18" s="3">
        <f>[14]Dezembro!$J$27</f>
        <v>35.28</v>
      </c>
      <c r="Y18" s="3">
        <f>[14]Dezembro!$J$28</f>
        <v>39.6</v>
      </c>
      <c r="Z18" s="3">
        <f>[14]Dezembro!$J$29</f>
        <v>26.28</v>
      </c>
      <c r="AA18" s="3">
        <f>[14]Dezembro!$J$30</f>
        <v>38.519999999999996</v>
      </c>
      <c r="AB18" s="3">
        <f>[14]Dezembro!$J$31</f>
        <v>27.720000000000002</v>
      </c>
      <c r="AC18" s="3">
        <f>[14]Dezembro!$J$32</f>
        <v>29.52</v>
      </c>
      <c r="AD18" s="3">
        <f>[14]Dezembro!$J$33</f>
        <v>40.680000000000007</v>
      </c>
      <c r="AE18" s="3">
        <f>[14]Dezembro!$J$34</f>
        <v>27</v>
      </c>
      <c r="AF18" s="3">
        <f>[14]Dezembro!$J$35</f>
        <v>18.36</v>
      </c>
      <c r="AG18" s="16">
        <f t="shared" si="2"/>
        <v>45.36</v>
      </c>
      <c r="AH18" s="2"/>
    </row>
    <row r="19" spans="1:34" ht="17.100000000000001" customHeight="1" x14ac:dyDescent="0.2">
      <c r="A19" s="9" t="s">
        <v>11</v>
      </c>
      <c r="B19" s="3">
        <f>[15]Dezembro!$J$5</f>
        <v>28.08</v>
      </c>
      <c r="C19" s="3">
        <f>[15]Dezembro!$J$6</f>
        <v>24.48</v>
      </c>
      <c r="D19" s="3">
        <f>[15]Dezembro!$J$7</f>
        <v>24.12</v>
      </c>
      <c r="E19" s="3">
        <f>[15]Dezembro!$J$8</f>
        <v>23.400000000000002</v>
      </c>
      <c r="F19" s="3">
        <f>[15]Dezembro!$J$9</f>
        <v>44.28</v>
      </c>
      <c r="G19" s="3">
        <f>[15]Dezembro!$J$10</f>
        <v>21.96</v>
      </c>
      <c r="H19" s="3">
        <f>[15]Dezembro!$J$11</f>
        <v>20.16</v>
      </c>
      <c r="I19" s="3">
        <f>[15]Dezembro!$J$12</f>
        <v>32.76</v>
      </c>
      <c r="J19" s="3">
        <f>[15]Dezembro!$J$13</f>
        <v>23.759999999999998</v>
      </c>
      <c r="K19" s="3">
        <f>[15]Dezembro!$J$14</f>
        <v>28.8</v>
      </c>
      <c r="L19" s="3">
        <f>[15]Dezembro!$J$15</f>
        <v>29.880000000000003</v>
      </c>
      <c r="M19" s="3">
        <f>[15]Dezembro!$J$16</f>
        <v>27</v>
      </c>
      <c r="N19" s="3">
        <f>[15]Dezembro!$J$17</f>
        <v>41.76</v>
      </c>
      <c r="O19" s="3">
        <f>[15]Dezembro!$J$18</f>
        <v>27</v>
      </c>
      <c r="P19" s="3">
        <f>[15]Dezembro!$J$19</f>
        <v>34.92</v>
      </c>
      <c r="Q19" s="3">
        <f>[15]Dezembro!$J$20</f>
        <v>21.6</v>
      </c>
      <c r="R19" s="3">
        <f>[15]Dezembro!$J$21</f>
        <v>28.8</v>
      </c>
      <c r="S19" s="3">
        <f>[15]Dezembro!$J$22</f>
        <v>21.6</v>
      </c>
      <c r="T19" s="3">
        <f>[15]Dezembro!$J$23</f>
        <v>50.76</v>
      </c>
      <c r="U19" s="3">
        <f>[15]Dezembro!$J$24</f>
        <v>24.12</v>
      </c>
      <c r="V19" s="3">
        <f>[15]Dezembro!$J$25</f>
        <v>47.88</v>
      </c>
      <c r="W19" s="3">
        <f>[15]Dezembro!$J$26</f>
        <v>28.8</v>
      </c>
      <c r="X19" s="3">
        <f>[15]Dezembro!$J$27</f>
        <v>19.079999999999998</v>
      </c>
      <c r="Y19" s="3">
        <f>[15]Dezembro!$J$28</f>
        <v>34.200000000000003</v>
      </c>
      <c r="Z19" s="3">
        <f>[15]Dezembro!$J$29</f>
        <v>47.519999999999996</v>
      </c>
      <c r="AA19" s="3">
        <f>[15]Dezembro!$J$30</f>
        <v>24.48</v>
      </c>
      <c r="AB19" s="3">
        <f>[15]Dezembro!$J$31</f>
        <v>19.8</v>
      </c>
      <c r="AC19" s="3">
        <f>[15]Dezembro!$J$32</f>
        <v>21.6</v>
      </c>
      <c r="AD19" s="3">
        <f>[15]Dezembro!$J$33</f>
        <v>61.92</v>
      </c>
      <c r="AE19" s="3">
        <f>[15]Dezembro!$J$34</f>
        <v>33.119999999999997</v>
      </c>
      <c r="AF19" s="3">
        <f>[15]Dezembro!$J$35</f>
        <v>32.4</v>
      </c>
      <c r="AG19" s="16">
        <f t="shared" si="2"/>
        <v>61.92</v>
      </c>
      <c r="AH19" s="2"/>
    </row>
    <row r="20" spans="1:34" ht="17.100000000000001" customHeight="1" x14ac:dyDescent="0.2">
      <c r="A20" s="9" t="s">
        <v>12</v>
      </c>
      <c r="B20" s="3">
        <f>[16]Dezembro!$J$5</f>
        <v>30.240000000000002</v>
      </c>
      <c r="C20" s="3">
        <f>[16]Dezembro!$J$6</f>
        <v>22.68</v>
      </c>
      <c r="D20" s="3">
        <f>[16]Dezembro!$J$7</f>
        <v>21.96</v>
      </c>
      <c r="E20" s="3">
        <f>[16]Dezembro!$J$8</f>
        <v>32.76</v>
      </c>
      <c r="F20" s="3">
        <f>[16]Dezembro!$J$9</f>
        <v>37.800000000000004</v>
      </c>
      <c r="G20" s="3">
        <f>[16]Dezembro!$J$10</f>
        <v>22.68</v>
      </c>
      <c r="H20" s="3">
        <f>[16]Dezembro!$J$11</f>
        <v>20.88</v>
      </c>
      <c r="I20" s="3">
        <f>[16]Dezembro!$J$12</f>
        <v>34.200000000000003</v>
      </c>
      <c r="J20" s="3">
        <f>[16]Dezembro!$J$13</f>
        <v>19.079999999999998</v>
      </c>
      <c r="K20" s="3">
        <f>[16]Dezembro!$J$14</f>
        <v>14.76</v>
      </c>
      <c r="L20" s="3">
        <f>[16]Dezembro!$J$15</f>
        <v>51.12</v>
      </c>
      <c r="M20" s="3">
        <f>[16]Dezembro!$J$16</f>
        <v>32.04</v>
      </c>
      <c r="N20" s="3">
        <f>[16]Dezembro!$J$17</f>
        <v>41.4</v>
      </c>
      <c r="O20" s="3">
        <f>[16]Dezembro!$J$18</f>
        <v>29.16</v>
      </c>
      <c r="P20" s="3">
        <f>[16]Dezembro!$J$19</f>
        <v>21.240000000000002</v>
      </c>
      <c r="Q20" s="3">
        <f>[16]Dezembro!$J$20</f>
        <v>19.440000000000001</v>
      </c>
      <c r="R20" s="3">
        <f>[16]Dezembro!$J$21</f>
        <v>25.92</v>
      </c>
      <c r="S20" s="3">
        <f>[16]Dezembro!$J$22</f>
        <v>23.759999999999998</v>
      </c>
      <c r="T20" s="3">
        <f>[16]Dezembro!$J$23</f>
        <v>36</v>
      </c>
      <c r="U20" s="3">
        <f>[16]Dezembro!$J$24</f>
        <v>28.8</v>
      </c>
      <c r="V20" s="3">
        <f>[16]Dezembro!$J$25</f>
        <v>56.519999999999996</v>
      </c>
      <c r="W20" s="3">
        <f>[16]Dezembro!$J$26</f>
        <v>30.96</v>
      </c>
      <c r="X20" s="3">
        <f>[16]Dezembro!$J$27</f>
        <v>31.319999999999997</v>
      </c>
      <c r="Y20" s="3">
        <f>[16]Dezembro!$J$28</f>
        <v>33.119999999999997</v>
      </c>
      <c r="Z20" s="3">
        <f>[16]Dezembro!$J$29</f>
        <v>30.240000000000002</v>
      </c>
      <c r="AA20" s="3">
        <f>[16]Dezembro!$J$30</f>
        <v>19.079999999999998</v>
      </c>
      <c r="AB20" s="3">
        <f>[16]Dezembro!$J$31</f>
        <v>40.32</v>
      </c>
      <c r="AC20" s="3">
        <f>[16]Dezembro!$J$32</f>
        <v>29.880000000000003</v>
      </c>
      <c r="AD20" s="3">
        <f>[16]Dezembro!$J$33</f>
        <v>33.840000000000003</v>
      </c>
      <c r="AE20" s="3">
        <f>[16]Dezembro!$J$34</f>
        <v>38.519999999999996</v>
      </c>
      <c r="AF20" s="3">
        <f>[16]Dezembro!$J$35</f>
        <v>16.920000000000002</v>
      </c>
      <c r="AG20" s="16">
        <f t="shared" si="2"/>
        <v>56.519999999999996</v>
      </c>
      <c r="AH20" s="2"/>
    </row>
    <row r="21" spans="1:34" ht="17.100000000000001" customHeight="1" x14ac:dyDescent="0.2">
      <c r="A21" s="9" t="s">
        <v>13</v>
      </c>
      <c r="B21" s="3">
        <f>[17]Dezembro!$J$5</f>
        <v>24.48</v>
      </c>
      <c r="C21" s="3">
        <f>[17]Dezembro!$J$6</f>
        <v>87.84</v>
      </c>
      <c r="D21" s="3">
        <f>[17]Dezembro!$J$7</f>
        <v>39.6</v>
      </c>
      <c r="E21" s="3">
        <f>[17]Dezembro!$J$8</f>
        <v>37.800000000000004</v>
      </c>
      <c r="F21" s="3">
        <f>[17]Dezembro!$J$9</f>
        <v>45.36</v>
      </c>
      <c r="G21" s="3">
        <f>[17]Dezembro!$J$10</f>
        <v>39.6</v>
      </c>
      <c r="H21" s="3">
        <f>[17]Dezembro!$J$11</f>
        <v>25.56</v>
      </c>
      <c r="I21" s="3">
        <f>[17]Dezembro!$J$12</f>
        <v>47.519999999999996</v>
      </c>
      <c r="J21" s="3">
        <f>[17]Dezembro!$J$13</f>
        <v>21.6</v>
      </c>
      <c r="K21" s="3">
        <f>[17]Dezembro!$J$14</f>
        <v>27.36</v>
      </c>
      <c r="L21" s="3">
        <f>[17]Dezembro!$J$15</f>
        <v>38.880000000000003</v>
      </c>
      <c r="M21" s="3">
        <f>[17]Dezembro!$J$16</f>
        <v>54.36</v>
      </c>
      <c r="N21" s="3">
        <f>[17]Dezembro!$J$17</f>
        <v>43.2</v>
      </c>
      <c r="O21" s="3">
        <f>[17]Dezembro!$J$18</f>
        <v>37.440000000000005</v>
      </c>
      <c r="P21" s="3">
        <f>[17]Dezembro!$J$19</f>
        <v>34.56</v>
      </c>
      <c r="Q21" s="3">
        <f>[17]Dezembro!$J$20</f>
        <v>31.319999999999997</v>
      </c>
      <c r="R21" s="3">
        <f>[17]Dezembro!$J$21</f>
        <v>31.319999999999997</v>
      </c>
      <c r="S21" s="3">
        <f>[17]Dezembro!$J$22</f>
        <v>25.2</v>
      </c>
      <c r="T21" s="3">
        <f>[17]Dezembro!$J$23</f>
        <v>24.840000000000003</v>
      </c>
      <c r="U21" s="3">
        <f>[17]Dezembro!$J$24</f>
        <v>37.080000000000005</v>
      </c>
      <c r="V21" s="3">
        <f>[17]Dezembro!$J$25</f>
        <v>69.48</v>
      </c>
      <c r="W21" s="3">
        <f>[17]Dezembro!$J$26</f>
        <v>37.080000000000005</v>
      </c>
      <c r="X21" s="3">
        <f>[17]Dezembro!$J$27</f>
        <v>65.160000000000011</v>
      </c>
      <c r="Y21" s="3">
        <f>[17]Dezembro!$J$28</f>
        <v>30.240000000000002</v>
      </c>
      <c r="Z21" s="3">
        <f>[17]Dezembro!$J$29</f>
        <v>32.4</v>
      </c>
      <c r="AA21" s="3">
        <f>[17]Dezembro!$J$30</f>
        <v>29.16</v>
      </c>
      <c r="AB21" s="3">
        <f>[17]Dezembro!$J$31</f>
        <v>37.800000000000004</v>
      </c>
      <c r="AC21" s="3">
        <f>[17]Dezembro!$J$32</f>
        <v>37.080000000000005</v>
      </c>
      <c r="AD21" s="3">
        <f>[17]Dezembro!$J$33</f>
        <v>51.12</v>
      </c>
      <c r="AE21" s="3">
        <f>[17]Dezembro!$J$34</f>
        <v>39.24</v>
      </c>
      <c r="AF21" s="3">
        <f>[17]Dezembro!$J$35</f>
        <v>25.92</v>
      </c>
      <c r="AG21" s="16">
        <f t="shared" si="2"/>
        <v>87.84</v>
      </c>
      <c r="AH21" s="2"/>
    </row>
    <row r="22" spans="1:34" ht="17.100000000000001" customHeight="1" x14ac:dyDescent="0.2">
      <c r="A22" s="9" t="s">
        <v>14</v>
      </c>
      <c r="B22" s="3">
        <f>[18]Dezembro!$J$5</f>
        <v>41.4</v>
      </c>
      <c r="C22" s="3">
        <f>[18]Dezembro!$J$6</f>
        <v>19.440000000000001</v>
      </c>
      <c r="D22" s="3">
        <f>[18]Dezembro!$J$7</f>
        <v>24.840000000000003</v>
      </c>
      <c r="E22" s="3">
        <f>[18]Dezembro!$J$8</f>
        <v>21.6</v>
      </c>
      <c r="F22" s="3">
        <f>[18]Dezembro!$J$9</f>
        <v>27.36</v>
      </c>
      <c r="G22" s="3">
        <f>[18]Dezembro!$J$10</f>
        <v>43.2</v>
      </c>
      <c r="H22" s="3">
        <f>[18]Dezembro!$J$11</f>
        <v>18.720000000000002</v>
      </c>
      <c r="I22" s="3">
        <f>[18]Dezembro!$J$12</f>
        <v>39.6</v>
      </c>
      <c r="J22" s="3">
        <f>[18]Dezembro!$J$13</f>
        <v>42.12</v>
      </c>
      <c r="K22" s="3">
        <f>[18]Dezembro!$J$14</f>
        <v>52.2</v>
      </c>
      <c r="L22" s="3">
        <f>[18]Dezembro!$J$15</f>
        <v>21.240000000000002</v>
      </c>
      <c r="M22" s="3">
        <f>[18]Dezembro!$J$16</f>
        <v>16.559999999999999</v>
      </c>
      <c r="N22" s="3">
        <f>[18]Dezembro!$J$17</f>
        <v>16.559999999999999</v>
      </c>
      <c r="O22" s="3">
        <f>[18]Dezembro!$J$18</f>
        <v>41.76</v>
      </c>
      <c r="P22" s="3">
        <f>[18]Dezembro!$J$19</f>
        <v>34.200000000000003</v>
      </c>
      <c r="Q22" s="3">
        <f>[18]Dezembro!$J$20</f>
        <v>11.16</v>
      </c>
      <c r="R22" s="3">
        <f>[18]Dezembro!$J$21</f>
        <v>19.440000000000001</v>
      </c>
      <c r="S22" s="3">
        <f>[18]Dezembro!$J$22</f>
        <v>48.24</v>
      </c>
      <c r="T22" s="3">
        <f>[18]Dezembro!$J$23</f>
        <v>13.68</v>
      </c>
      <c r="U22" s="3">
        <f>[18]Dezembro!$J$24</f>
        <v>20.16</v>
      </c>
      <c r="V22" s="3">
        <f>[18]Dezembro!$J$25</f>
        <v>54</v>
      </c>
      <c r="W22" s="3">
        <f>[18]Dezembro!$J$26</f>
        <v>44.28</v>
      </c>
      <c r="X22" s="3">
        <f>[18]Dezembro!$J$27</f>
        <v>34.200000000000003</v>
      </c>
      <c r="Y22" s="3">
        <f>[18]Dezembro!$J$28</f>
        <v>28.08</v>
      </c>
      <c r="Z22" s="3">
        <f>[18]Dezembro!$J$29</f>
        <v>42.480000000000004</v>
      </c>
      <c r="AA22" s="3">
        <f>[18]Dezembro!$J$30</f>
        <v>31.319999999999997</v>
      </c>
      <c r="AB22" s="3">
        <f>[18]Dezembro!$J$31</f>
        <v>30.240000000000002</v>
      </c>
      <c r="AC22" s="3">
        <f>[18]Dezembro!$J$32</f>
        <v>34.92</v>
      </c>
      <c r="AD22" s="3">
        <f>[18]Dezembro!$J$33</f>
        <v>30.6</v>
      </c>
      <c r="AE22" s="3">
        <f>[18]Dezembro!$J$34</f>
        <v>37.440000000000005</v>
      </c>
      <c r="AF22" s="3">
        <f>[18]Dezembro!$J$35</f>
        <v>30.240000000000002</v>
      </c>
      <c r="AG22" s="16">
        <f t="shared" si="2"/>
        <v>54</v>
      </c>
      <c r="AH22" s="2"/>
    </row>
    <row r="23" spans="1:34" ht="17.100000000000001" customHeight="1" x14ac:dyDescent="0.2">
      <c r="A23" s="9" t="s">
        <v>15</v>
      </c>
      <c r="B23" s="3">
        <f>[19]Dezembro!$J$5</f>
        <v>28.08</v>
      </c>
      <c r="C23" s="3">
        <f>[19]Dezembro!$J$6</f>
        <v>24.48</v>
      </c>
      <c r="D23" s="3">
        <f>[19]Dezembro!$J$7</f>
        <v>28.8</v>
      </c>
      <c r="E23" s="3">
        <f>[19]Dezembro!$J$8</f>
        <v>36</v>
      </c>
      <c r="F23" s="3">
        <f>[19]Dezembro!$J$9</f>
        <v>33.119999999999997</v>
      </c>
      <c r="G23" s="3">
        <f>[19]Dezembro!$J$10</f>
        <v>28.08</v>
      </c>
      <c r="H23" s="3">
        <f>[19]Dezembro!$J$11</f>
        <v>27.36</v>
      </c>
      <c r="I23" s="3">
        <f>[19]Dezembro!$J$12</f>
        <v>40.32</v>
      </c>
      <c r="J23" s="3">
        <f>[19]Dezembro!$J$13</f>
        <v>26.28</v>
      </c>
      <c r="K23" s="3">
        <f>[19]Dezembro!$J$14</f>
        <v>25.2</v>
      </c>
      <c r="L23" s="3">
        <f>[19]Dezembro!$J$15</f>
        <v>35.28</v>
      </c>
      <c r="M23" s="3">
        <f>[19]Dezembro!$J$16</f>
        <v>58.32</v>
      </c>
      <c r="N23" s="3">
        <f>[19]Dezembro!$J$17</f>
        <v>37.080000000000005</v>
      </c>
      <c r="O23" s="3">
        <f>[19]Dezembro!$J$18</f>
        <v>35.28</v>
      </c>
      <c r="P23" s="3">
        <f>[19]Dezembro!$J$19</f>
        <v>41.04</v>
      </c>
      <c r="Q23" s="3">
        <f>[19]Dezembro!$J$20</f>
        <v>26.28</v>
      </c>
      <c r="R23" s="3">
        <f>[19]Dezembro!$J$21</f>
        <v>30.6</v>
      </c>
      <c r="S23" s="3">
        <f>[19]Dezembro!$J$22</f>
        <v>31.319999999999997</v>
      </c>
      <c r="T23" s="3">
        <f>[19]Dezembro!$J$23</f>
        <v>26.64</v>
      </c>
      <c r="U23" s="3">
        <f>[19]Dezembro!$J$24</f>
        <v>25.2</v>
      </c>
      <c r="V23" s="3">
        <f>[19]Dezembro!$J$25</f>
        <v>48.24</v>
      </c>
      <c r="W23" s="3">
        <f>[19]Dezembro!$J$26</f>
        <v>37.440000000000005</v>
      </c>
      <c r="X23" s="3">
        <f>[19]Dezembro!$J$27</f>
        <v>29.16</v>
      </c>
      <c r="Y23" s="3">
        <f>[19]Dezembro!$J$28</f>
        <v>56.16</v>
      </c>
      <c r="Z23" s="3">
        <f>[19]Dezembro!$J$29</f>
        <v>28.08</v>
      </c>
      <c r="AA23" s="3">
        <f>[19]Dezembro!$J$30</f>
        <v>21.240000000000002</v>
      </c>
      <c r="AB23" s="3">
        <f>[19]Dezembro!$J$31</f>
        <v>28.08</v>
      </c>
      <c r="AC23" s="3">
        <f>[19]Dezembro!$J$32</f>
        <v>28.08</v>
      </c>
      <c r="AD23" s="3">
        <f>[19]Dezembro!$J$33</f>
        <v>69.12</v>
      </c>
      <c r="AE23" s="3">
        <f>[19]Dezembro!$J$34</f>
        <v>47.16</v>
      </c>
      <c r="AF23" s="3">
        <f>[19]Dezembro!$J$35</f>
        <v>25.92</v>
      </c>
      <c r="AG23" s="16">
        <f t="shared" si="2"/>
        <v>69.12</v>
      </c>
      <c r="AH23" s="2"/>
    </row>
    <row r="24" spans="1:34" ht="17.100000000000001" customHeight="1" x14ac:dyDescent="0.2">
      <c r="A24" s="9" t="s">
        <v>16</v>
      </c>
      <c r="B24" s="3">
        <f>[20]Dezembro!$J$5</f>
        <v>37.080000000000005</v>
      </c>
      <c r="C24" s="3">
        <f>[20]Dezembro!$J$6</f>
        <v>30.240000000000002</v>
      </c>
      <c r="D24" s="3">
        <f>[20]Dezembro!$J$7</f>
        <v>36</v>
      </c>
      <c r="E24" s="3">
        <f>[20]Dezembro!$J$8</f>
        <v>39.24</v>
      </c>
      <c r="F24" s="3">
        <f>[20]Dezembro!$J$9</f>
        <v>36.72</v>
      </c>
      <c r="G24" s="3">
        <f>[20]Dezembro!$J$10</f>
        <v>27.36</v>
      </c>
      <c r="H24" s="3">
        <f>[20]Dezembro!$J$11</f>
        <v>28.08</v>
      </c>
      <c r="I24" s="3">
        <f>[20]Dezembro!$J$12</f>
        <v>41.04</v>
      </c>
      <c r="J24" s="3">
        <f>[20]Dezembro!$J$13</f>
        <v>38.159999999999997</v>
      </c>
      <c r="K24" s="3">
        <f>[20]Dezembro!$J$14</f>
        <v>28.8</v>
      </c>
      <c r="L24" s="3">
        <f>[20]Dezembro!$J$15</f>
        <v>32.04</v>
      </c>
      <c r="M24" s="3">
        <f>[20]Dezembro!$J$16</f>
        <v>40.680000000000007</v>
      </c>
      <c r="N24" s="3">
        <f>[20]Dezembro!$J$17</f>
        <v>35.64</v>
      </c>
      <c r="O24" s="3">
        <f>[20]Dezembro!$J$18</f>
        <v>46.800000000000004</v>
      </c>
      <c r="P24" s="3">
        <f>[20]Dezembro!$J$19</f>
        <v>36.36</v>
      </c>
      <c r="Q24" s="3">
        <f>[20]Dezembro!$J$20</f>
        <v>38.159999999999997</v>
      </c>
      <c r="R24" s="3">
        <f>[20]Dezembro!$J$21</f>
        <v>30.240000000000002</v>
      </c>
      <c r="S24" s="3">
        <f>[20]Dezembro!$J$22</f>
        <v>30.240000000000002</v>
      </c>
      <c r="T24" s="3">
        <f>[20]Dezembro!$J$23</f>
        <v>28.8</v>
      </c>
      <c r="U24" s="3">
        <f>[20]Dezembro!$J$24</f>
        <v>34.56</v>
      </c>
      <c r="V24" s="3">
        <f>[20]Dezembro!$J$25</f>
        <v>45.36</v>
      </c>
      <c r="W24" s="3">
        <f>[20]Dezembro!$J$26</f>
        <v>42.12</v>
      </c>
      <c r="X24" s="3">
        <f>[20]Dezembro!$J$27</f>
        <v>35.28</v>
      </c>
      <c r="Y24" s="3">
        <f>[20]Dezembro!$J$28</f>
        <v>45</v>
      </c>
      <c r="Z24" s="3">
        <f>[20]Dezembro!$J$29</f>
        <v>32.76</v>
      </c>
      <c r="AA24" s="3">
        <f>[20]Dezembro!$J$30</f>
        <v>33.840000000000003</v>
      </c>
      <c r="AB24" s="3">
        <f>[20]Dezembro!$J$31</f>
        <v>42.12</v>
      </c>
      <c r="AC24" s="3">
        <f>[20]Dezembro!$J$32</f>
        <v>38.159999999999997</v>
      </c>
      <c r="AD24" s="3">
        <f>[20]Dezembro!$J$33</f>
        <v>34.200000000000003</v>
      </c>
      <c r="AE24" s="3">
        <f>[20]Dezembro!$J$34</f>
        <v>43.56</v>
      </c>
      <c r="AF24" s="3">
        <f>[20]Dezembro!$J$35</f>
        <v>37.440000000000005</v>
      </c>
      <c r="AG24" s="16">
        <f t="shared" ref="AG24:AG29" si="3">MAX(B24:AF24)</f>
        <v>46.800000000000004</v>
      </c>
      <c r="AH24" s="2"/>
    </row>
    <row r="25" spans="1:34" ht="17.100000000000001" customHeight="1" x14ac:dyDescent="0.2">
      <c r="A25" s="9" t="s">
        <v>17</v>
      </c>
      <c r="B25" s="3">
        <f>[21]Dezembro!$J$5</f>
        <v>31.680000000000003</v>
      </c>
      <c r="C25" s="3">
        <f>[21]Dezembro!$J$6</f>
        <v>25.92</v>
      </c>
      <c r="D25" s="3">
        <f>[21]Dezembro!$J$7</f>
        <v>23.400000000000002</v>
      </c>
      <c r="E25" s="3">
        <f>[21]Dezembro!$J$8</f>
        <v>25.56</v>
      </c>
      <c r="F25" s="3">
        <f>[21]Dezembro!$J$9</f>
        <v>72.360000000000014</v>
      </c>
      <c r="G25" s="3">
        <f>[21]Dezembro!$J$10</f>
        <v>32.04</v>
      </c>
      <c r="H25" s="3">
        <f>[21]Dezembro!$J$11</f>
        <v>19.8</v>
      </c>
      <c r="I25" s="3">
        <f>[21]Dezembro!$J$12</f>
        <v>41.4</v>
      </c>
      <c r="J25" s="3">
        <f>[21]Dezembro!$J$13</f>
        <v>24.840000000000003</v>
      </c>
      <c r="K25" s="3">
        <f>[21]Dezembro!$J$14</f>
        <v>27</v>
      </c>
      <c r="L25" s="3">
        <f>[21]Dezembro!$J$15</f>
        <v>19.079999999999998</v>
      </c>
      <c r="M25" s="3">
        <f>[21]Dezembro!$J$16</f>
        <v>24.840000000000003</v>
      </c>
      <c r="N25" s="3">
        <f>[21]Dezembro!$J$17</f>
        <v>38.519999999999996</v>
      </c>
      <c r="O25" s="3">
        <f>[21]Dezembro!$J$18</f>
        <v>28.44</v>
      </c>
      <c r="P25" s="3">
        <f>[21]Dezembro!$J$19</f>
        <v>36.36</v>
      </c>
      <c r="Q25" s="3">
        <f>[21]Dezembro!$J$20</f>
        <v>22.68</v>
      </c>
      <c r="R25" s="3">
        <f>[21]Dezembro!$J$21</f>
        <v>23.400000000000002</v>
      </c>
      <c r="S25" s="3">
        <f>[21]Dezembro!$J$22</f>
        <v>28.8</v>
      </c>
      <c r="T25" s="3">
        <f>[21]Dezembro!$J$23</f>
        <v>28.08</v>
      </c>
      <c r="U25" s="3">
        <f>[21]Dezembro!$J$24</f>
        <v>25.56</v>
      </c>
      <c r="V25" s="3">
        <f>[21]Dezembro!$J$25</f>
        <v>38.519999999999996</v>
      </c>
      <c r="W25" s="3">
        <f>[21]Dezembro!$J$26</f>
        <v>37.080000000000005</v>
      </c>
      <c r="X25" s="3">
        <f>[21]Dezembro!$J$27</f>
        <v>30.6</v>
      </c>
      <c r="Y25" s="3">
        <f>[21]Dezembro!$J$28</f>
        <v>35.64</v>
      </c>
      <c r="Z25" s="3">
        <f>[21]Dezembro!$J$29</f>
        <v>43.2</v>
      </c>
      <c r="AA25" s="3">
        <f>[21]Dezembro!$J$30</f>
        <v>41.76</v>
      </c>
      <c r="AB25" s="3">
        <f>[21]Dezembro!$J$31</f>
        <v>18.720000000000002</v>
      </c>
      <c r="AC25" s="3">
        <f>[21]Dezembro!$J$32</f>
        <v>41.4</v>
      </c>
      <c r="AD25" s="3">
        <f>[21]Dezembro!$J$33</f>
        <v>38.519999999999996</v>
      </c>
      <c r="AE25" s="3">
        <f>[21]Dezembro!$J$34</f>
        <v>47.88</v>
      </c>
      <c r="AF25" s="3">
        <f>[21]Dezembro!$J$35</f>
        <v>44.28</v>
      </c>
      <c r="AG25" s="16">
        <f t="shared" si="3"/>
        <v>72.360000000000014</v>
      </c>
      <c r="AH25" s="2"/>
    </row>
    <row r="26" spans="1:34" ht="17.100000000000001" customHeight="1" x14ac:dyDescent="0.2">
      <c r="A26" s="9" t="s">
        <v>18</v>
      </c>
      <c r="B26" s="3">
        <f>[22]Dezembro!$J$5</f>
        <v>44.28</v>
      </c>
      <c r="C26" s="3">
        <f>[22]Dezembro!$J$6</f>
        <v>36.72</v>
      </c>
      <c r="D26" s="3">
        <f>[22]Dezembro!$J$7</f>
        <v>29.880000000000003</v>
      </c>
      <c r="E26" s="3">
        <f>[22]Dezembro!$J$8</f>
        <v>39.96</v>
      </c>
      <c r="F26" s="3">
        <f>[22]Dezembro!$J$9</f>
        <v>32.4</v>
      </c>
      <c r="G26" s="3">
        <f>[22]Dezembro!$J$10</f>
        <v>39.6</v>
      </c>
      <c r="H26" s="3">
        <f>[22]Dezembro!$J$11</f>
        <v>30.240000000000002</v>
      </c>
      <c r="I26" s="3">
        <f>[22]Dezembro!$J$12</f>
        <v>39.24</v>
      </c>
      <c r="J26" s="3">
        <f>[22]Dezembro!$J$13</f>
        <v>24.840000000000003</v>
      </c>
      <c r="K26" s="3">
        <f>[22]Dezembro!$J$14</f>
        <v>27</v>
      </c>
      <c r="L26" s="3">
        <f>[22]Dezembro!$J$15</f>
        <v>19.079999999999998</v>
      </c>
      <c r="M26" s="3">
        <f>[22]Dezembro!$J$16</f>
        <v>50.4</v>
      </c>
      <c r="N26" s="3">
        <f>[22]Dezembro!$J$17</f>
        <v>42.84</v>
      </c>
      <c r="O26" s="3">
        <f>[22]Dezembro!$J$18</f>
        <v>30.240000000000002</v>
      </c>
      <c r="P26" s="3">
        <f>[22]Dezembro!$J$19</f>
        <v>28.08</v>
      </c>
      <c r="Q26" s="3">
        <f>[22]Dezembro!$J$20</f>
        <v>29.52</v>
      </c>
      <c r="R26" s="3">
        <f>[22]Dezembro!$J$21</f>
        <v>27.36</v>
      </c>
      <c r="S26" s="3">
        <f>[22]Dezembro!$J$22</f>
        <v>32.4</v>
      </c>
      <c r="T26" s="3">
        <f>[22]Dezembro!$J$23</f>
        <v>29.52</v>
      </c>
      <c r="U26" s="3">
        <f>[22]Dezembro!$J$24</f>
        <v>34.92</v>
      </c>
      <c r="V26" s="3">
        <f>[22]Dezembro!$J$25</f>
        <v>42.12</v>
      </c>
      <c r="W26" s="3">
        <f>[22]Dezembro!$J$26</f>
        <v>47.519999999999996</v>
      </c>
      <c r="X26" s="3">
        <f>[22]Dezembro!$J$27</f>
        <v>21.96</v>
      </c>
      <c r="Y26" s="3">
        <f>[22]Dezembro!$J$28</f>
        <v>37.440000000000005</v>
      </c>
      <c r="Z26" s="3">
        <f>[22]Dezembro!$J$29</f>
        <v>32.4</v>
      </c>
      <c r="AA26" s="3">
        <f>[22]Dezembro!$J$30</f>
        <v>31.680000000000003</v>
      </c>
      <c r="AB26" s="3">
        <f>[22]Dezembro!$J$31</f>
        <v>36.72</v>
      </c>
      <c r="AC26" s="3">
        <f>[22]Dezembro!$J$32</f>
        <v>50.04</v>
      </c>
      <c r="AD26" s="3">
        <f>[22]Dezembro!$J$33</f>
        <v>39.6</v>
      </c>
      <c r="AE26" s="3">
        <f>[22]Dezembro!$J$34</f>
        <v>47.16</v>
      </c>
      <c r="AF26" s="3">
        <f>[22]Dezembro!$J$35</f>
        <v>43.56</v>
      </c>
      <c r="AG26" s="16">
        <f t="shared" si="3"/>
        <v>50.4</v>
      </c>
      <c r="AH26" s="2"/>
    </row>
    <row r="27" spans="1:34" ht="17.100000000000001" customHeight="1" x14ac:dyDescent="0.2">
      <c r="A27" s="9" t="s">
        <v>19</v>
      </c>
      <c r="B27" s="3">
        <f>[23]Dezembro!$J$5</f>
        <v>31.680000000000003</v>
      </c>
      <c r="C27" s="3">
        <f>[23]Dezembro!$J$6</f>
        <v>28.8</v>
      </c>
      <c r="D27" s="3">
        <f>[23]Dezembro!$J$7</f>
        <v>33.840000000000003</v>
      </c>
      <c r="E27" s="3">
        <f>[23]Dezembro!$J$8</f>
        <v>36</v>
      </c>
      <c r="F27" s="3">
        <f>[23]Dezembro!$J$9</f>
        <v>29.880000000000003</v>
      </c>
      <c r="G27" s="3">
        <f>[23]Dezembro!$J$10</f>
        <v>29.16</v>
      </c>
      <c r="H27" s="3">
        <f>[23]Dezembro!$J$11</f>
        <v>30.240000000000002</v>
      </c>
      <c r="I27" s="3">
        <f>[23]Dezembro!$J$12</f>
        <v>33.119999999999997</v>
      </c>
      <c r="J27" s="3">
        <f>[23]Dezembro!$J$13</f>
        <v>32.04</v>
      </c>
      <c r="K27" s="3">
        <f>[23]Dezembro!$J$14</f>
        <v>26.28</v>
      </c>
      <c r="L27" s="3">
        <f>[23]Dezembro!$J$15</f>
        <v>29.52</v>
      </c>
      <c r="M27" s="3">
        <f>[23]Dezembro!$J$16</f>
        <v>61.2</v>
      </c>
      <c r="N27" s="3">
        <f>[23]Dezembro!$J$17</f>
        <v>44.28</v>
      </c>
      <c r="O27" s="3">
        <f>[23]Dezembro!$J$18</f>
        <v>33.480000000000004</v>
      </c>
      <c r="P27" s="3">
        <f>[23]Dezembro!$J$19</f>
        <v>35.28</v>
      </c>
      <c r="Q27" s="3">
        <f>[23]Dezembro!$J$20</f>
        <v>29.16</v>
      </c>
      <c r="R27" s="3">
        <f>[23]Dezembro!$J$21</f>
        <v>27.36</v>
      </c>
      <c r="S27" s="3">
        <f>[23]Dezembro!$J$22</f>
        <v>37.440000000000005</v>
      </c>
      <c r="T27" s="3">
        <f>[23]Dezembro!$J$23</f>
        <v>39.6</v>
      </c>
      <c r="U27" s="3">
        <f>[23]Dezembro!$J$24</f>
        <v>27.36</v>
      </c>
      <c r="V27" s="3">
        <f>[23]Dezembro!$J$25</f>
        <v>28.8</v>
      </c>
      <c r="W27" s="3">
        <f>[23]Dezembro!$J$26</f>
        <v>39.6</v>
      </c>
      <c r="X27" s="3">
        <f>[23]Dezembro!$J$27</f>
        <v>42.12</v>
      </c>
      <c r="Y27" s="3">
        <f>[23]Dezembro!$J$28</f>
        <v>72</v>
      </c>
      <c r="Z27" s="3">
        <f>[23]Dezembro!$J$29</f>
        <v>27.36</v>
      </c>
      <c r="AA27" s="3">
        <f>[23]Dezembro!$J$30</f>
        <v>28.08</v>
      </c>
      <c r="AB27" s="3">
        <f>[23]Dezembro!$J$31</f>
        <v>28.44</v>
      </c>
      <c r="AC27" s="3">
        <f>[23]Dezembro!$J$32</f>
        <v>23.400000000000002</v>
      </c>
      <c r="AD27" s="3">
        <f>[23]Dezembro!$J$33</f>
        <v>38.880000000000003</v>
      </c>
      <c r="AE27" s="3">
        <f>[23]Dezembro!$J$34</f>
        <v>50.76</v>
      </c>
      <c r="AF27" s="3">
        <f>[23]Dezembro!$J$35</f>
        <v>19.8</v>
      </c>
      <c r="AG27" s="16">
        <f t="shared" si="3"/>
        <v>72</v>
      </c>
      <c r="AH27" s="2"/>
    </row>
    <row r="28" spans="1:34" ht="17.100000000000001" customHeight="1" x14ac:dyDescent="0.2">
      <c r="A28" s="9" t="s">
        <v>31</v>
      </c>
      <c r="B28" s="3">
        <f>[24]Dezembro!$J$5</f>
        <v>26.24</v>
      </c>
      <c r="C28" s="3">
        <f>[24]Dezembro!$J$6</f>
        <v>25.28</v>
      </c>
      <c r="D28" s="3">
        <f>[24]Dezembro!$J$7</f>
        <v>22.400000000000002</v>
      </c>
      <c r="E28" s="3">
        <f>[24]Dezembro!$J$8</f>
        <v>33.6</v>
      </c>
      <c r="F28" s="3">
        <f>[24]Dezembro!$J$9</f>
        <v>44.800000000000004</v>
      </c>
      <c r="G28" s="3">
        <f>[24]Dezembro!$J$10</f>
        <v>33.6</v>
      </c>
      <c r="H28" s="3">
        <f>[24]Dezembro!$J$11</f>
        <v>24.96</v>
      </c>
      <c r="I28" s="3">
        <f>[24]Dezembro!$J$12</f>
        <v>25.28</v>
      </c>
      <c r="J28" s="3">
        <f>[24]Dezembro!$J$13</f>
        <v>24.32</v>
      </c>
      <c r="K28" s="3">
        <f>[24]Dezembro!$J$14</f>
        <v>22.72</v>
      </c>
      <c r="L28" s="3">
        <f>[24]Dezembro!$J$15</f>
        <v>26.24</v>
      </c>
      <c r="M28" s="3">
        <f>[24]Dezembro!$J$16</f>
        <v>26.560000000000002</v>
      </c>
      <c r="N28" s="3">
        <f>[24]Dezembro!$J$17</f>
        <v>30.400000000000002</v>
      </c>
      <c r="O28" s="3">
        <f>[24]Dezembro!$J$18</f>
        <v>26.560000000000002</v>
      </c>
      <c r="P28" s="3">
        <f>[24]Dezembro!$J$19</f>
        <v>35.520000000000003</v>
      </c>
      <c r="Q28" s="3">
        <f>[24]Dezembro!$J$20</f>
        <v>21.76</v>
      </c>
      <c r="R28" s="3">
        <f>[24]Dezembro!$J$21</f>
        <v>31.360000000000003</v>
      </c>
      <c r="S28" s="3">
        <f>[24]Dezembro!$J$22</f>
        <v>20.16</v>
      </c>
      <c r="T28" s="3">
        <f>[24]Dezembro!$J$23</f>
        <v>24.96</v>
      </c>
      <c r="U28" s="3">
        <f>[24]Dezembro!$J$24</f>
        <v>27.200000000000003</v>
      </c>
      <c r="V28" s="3">
        <f>[24]Dezembro!$J$25</f>
        <v>45.760000000000005</v>
      </c>
      <c r="W28" s="3">
        <f>[24]Dezembro!$J$26</f>
        <v>34.24</v>
      </c>
      <c r="X28" s="3">
        <f>[24]Dezembro!$J$27</f>
        <v>25.92</v>
      </c>
      <c r="Y28" s="3">
        <f>[24]Dezembro!$J$28</f>
        <v>33.6</v>
      </c>
      <c r="Z28" s="3">
        <f>[24]Dezembro!$J$29</f>
        <v>32</v>
      </c>
      <c r="AA28" s="3">
        <f>[24]Dezembro!$J$30</f>
        <v>22.400000000000002</v>
      </c>
      <c r="AB28" s="3">
        <f>[24]Dezembro!$J$31</f>
        <v>19.200000000000003</v>
      </c>
      <c r="AC28" s="3">
        <f>[24]Dezembro!$J$32</f>
        <v>26.24</v>
      </c>
      <c r="AD28" s="3">
        <f>[24]Dezembro!$J$33</f>
        <v>43.52</v>
      </c>
      <c r="AE28" s="3">
        <f>[24]Dezembro!$J$34</f>
        <v>34.24</v>
      </c>
      <c r="AF28" s="3">
        <f>[24]Dezembro!$J$35</f>
        <v>29.760000000000005</v>
      </c>
      <c r="AG28" s="16">
        <f t="shared" si="3"/>
        <v>45.760000000000005</v>
      </c>
      <c r="AH28" s="2"/>
    </row>
    <row r="29" spans="1:34" ht="17.100000000000001" customHeight="1" x14ac:dyDescent="0.2">
      <c r="A29" s="9" t="s">
        <v>20</v>
      </c>
      <c r="B29" s="3">
        <f>[25]Dezembro!$J$5</f>
        <v>38.400000000000006</v>
      </c>
      <c r="C29" s="3">
        <f>[25]Dezembro!$J$6</f>
        <v>26.880000000000003</v>
      </c>
      <c r="D29" s="3">
        <f>[25]Dezembro!$J$7</f>
        <v>86.01600000000002</v>
      </c>
      <c r="E29" s="3">
        <f>[25]Dezembro!$J$8</f>
        <v>21.12</v>
      </c>
      <c r="F29" s="3">
        <f>[25]Dezembro!$J$9</f>
        <v>30.400000000000002</v>
      </c>
      <c r="G29" s="3">
        <f>[25]Dezembro!$J$10</f>
        <v>31.360000000000003</v>
      </c>
      <c r="H29" s="3">
        <f>[25]Dezembro!$J$11</f>
        <v>20.16</v>
      </c>
      <c r="I29" s="3">
        <f>[25]Dezembro!$J$12</f>
        <v>30.080000000000002</v>
      </c>
      <c r="J29" s="3">
        <f>[25]Dezembro!$J$13</f>
        <v>24.64</v>
      </c>
      <c r="K29" s="3">
        <f>[25]Dezembro!$J$14</f>
        <v>37.119999999999997</v>
      </c>
      <c r="L29" s="3">
        <f>[25]Dezembro!$J$15</f>
        <v>18.240000000000002</v>
      </c>
      <c r="M29" s="3">
        <f>[25]Dezembro!$J$16</f>
        <v>19.52</v>
      </c>
      <c r="N29" s="3">
        <f>[25]Dezembro!$J$17</f>
        <v>17.28</v>
      </c>
      <c r="O29" s="3">
        <f>[25]Dezembro!$J$18</f>
        <v>26.24</v>
      </c>
      <c r="P29" s="3">
        <f>[25]Dezembro!$J$19</f>
        <v>27.52</v>
      </c>
      <c r="Q29" s="3">
        <f>[25]Dezembro!$J$20</f>
        <v>25.92</v>
      </c>
      <c r="R29" s="3">
        <f>[25]Dezembro!$J$21</f>
        <v>20.480000000000004</v>
      </c>
      <c r="S29" s="3">
        <f>[25]Dezembro!$J$22</f>
        <v>33.28</v>
      </c>
      <c r="T29" s="3">
        <f>[25]Dezembro!$J$23</f>
        <v>19.200000000000003</v>
      </c>
      <c r="U29" s="3">
        <f>[25]Dezembro!$J$24</f>
        <v>26.880000000000003</v>
      </c>
      <c r="V29" s="3">
        <f>[25]Dezembro!$J$25</f>
        <v>38.72</v>
      </c>
      <c r="W29" s="3">
        <f>[25]Dezembro!$J$26</f>
        <v>28.160000000000004</v>
      </c>
      <c r="X29" s="3">
        <f>[25]Dezembro!$J$27</f>
        <v>28.480000000000004</v>
      </c>
      <c r="Y29" s="3">
        <f>[25]Dezembro!$J$28</f>
        <v>23.040000000000003</v>
      </c>
      <c r="Z29" s="3">
        <f>[25]Dezembro!$J$29</f>
        <v>38.72</v>
      </c>
      <c r="AA29" s="3">
        <f>[25]Dezembro!$J$30</f>
        <v>27.52</v>
      </c>
      <c r="AB29" s="3">
        <f>[25]Dezembro!$J$31</f>
        <v>29.439999999999998</v>
      </c>
      <c r="AC29" s="3">
        <f>[25]Dezembro!$J$32</f>
        <v>35.200000000000003</v>
      </c>
      <c r="AD29" s="3">
        <f>[25]Dezembro!$J$33</f>
        <v>39.04</v>
      </c>
      <c r="AE29" s="3">
        <f>[25]Dezembro!$J$34</f>
        <v>45.120000000000005</v>
      </c>
      <c r="AF29" s="3">
        <f>[25]Dezembro!$J$35</f>
        <v>34.24</v>
      </c>
      <c r="AG29" s="16">
        <f t="shared" si="3"/>
        <v>86.01600000000002</v>
      </c>
      <c r="AH29" s="2"/>
    </row>
    <row r="30" spans="1:34" s="5" customFormat="1" ht="17.100000000000001" customHeight="1" x14ac:dyDescent="0.2">
      <c r="A30" s="13" t="s">
        <v>34</v>
      </c>
      <c r="B30" s="21">
        <f>MAX(B5:B29)</f>
        <v>52.56</v>
      </c>
      <c r="C30" s="21">
        <f t="shared" ref="C30:AG30" si="4">MAX(C5:C29)</f>
        <v>87.84</v>
      </c>
      <c r="D30" s="21">
        <f t="shared" si="4"/>
        <v>86.01600000000002</v>
      </c>
      <c r="E30" s="21">
        <f t="shared" si="4"/>
        <v>42.480000000000004</v>
      </c>
      <c r="F30" s="21">
        <f t="shared" si="4"/>
        <v>72.360000000000014</v>
      </c>
      <c r="G30" s="21">
        <f t="shared" si="4"/>
        <v>66.600000000000009</v>
      </c>
      <c r="H30" s="21">
        <f t="shared" si="4"/>
        <v>38.880000000000003</v>
      </c>
      <c r="I30" s="21">
        <f t="shared" si="4"/>
        <v>48.24</v>
      </c>
      <c r="J30" s="21">
        <f t="shared" si="4"/>
        <v>49.680000000000007</v>
      </c>
      <c r="K30" s="21">
        <f t="shared" si="4"/>
        <v>52.2</v>
      </c>
      <c r="L30" s="21">
        <f t="shared" si="4"/>
        <v>51.12</v>
      </c>
      <c r="M30" s="21">
        <f t="shared" si="4"/>
        <v>66.960000000000008</v>
      </c>
      <c r="N30" s="21">
        <f t="shared" si="4"/>
        <v>76.680000000000007</v>
      </c>
      <c r="O30" s="21">
        <f t="shared" si="4"/>
        <v>49.680000000000007</v>
      </c>
      <c r="P30" s="21">
        <f t="shared" si="4"/>
        <v>42.12</v>
      </c>
      <c r="Q30" s="21">
        <f t="shared" si="4"/>
        <v>38.159999999999997</v>
      </c>
      <c r="R30" s="21">
        <f t="shared" si="4"/>
        <v>37.440000000000005</v>
      </c>
      <c r="S30" s="21">
        <f t="shared" si="4"/>
        <v>48.24</v>
      </c>
      <c r="T30" s="21">
        <f t="shared" si="4"/>
        <v>50.76</v>
      </c>
      <c r="U30" s="21">
        <f t="shared" si="4"/>
        <v>51.84</v>
      </c>
      <c r="V30" s="21">
        <f t="shared" si="4"/>
        <v>76.680000000000007</v>
      </c>
      <c r="W30" s="21">
        <f t="shared" si="4"/>
        <v>48.24</v>
      </c>
      <c r="X30" s="21">
        <f t="shared" si="4"/>
        <v>65.160000000000011</v>
      </c>
      <c r="Y30" s="21">
        <f t="shared" si="4"/>
        <v>72</v>
      </c>
      <c r="Z30" s="21">
        <f t="shared" si="4"/>
        <v>56.16</v>
      </c>
      <c r="AA30" s="21">
        <f t="shared" si="4"/>
        <v>41.76</v>
      </c>
      <c r="AB30" s="21">
        <f t="shared" si="4"/>
        <v>42.12</v>
      </c>
      <c r="AC30" s="21">
        <f t="shared" si="4"/>
        <v>61.560000000000009</v>
      </c>
      <c r="AD30" s="21">
        <f t="shared" si="4"/>
        <v>69.12</v>
      </c>
      <c r="AE30" s="21">
        <f t="shared" si="4"/>
        <v>53.28</v>
      </c>
      <c r="AF30" s="54">
        <f t="shared" si="4"/>
        <v>50.4</v>
      </c>
      <c r="AG30" s="21">
        <f t="shared" si="4"/>
        <v>87.84</v>
      </c>
      <c r="AH30" s="19"/>
    </row>
    <row r="31" spans="1:34" x14ac:dyDescent="0.2">
      <c r="AG31" s="18"/>
      <c r="AH31" s="2"/>
    </row>
    <row r="32" spans="1:34" x14ac:dyDescent="0.2">
      <c r="AG32" s="18"/>
      <c r="AH32" s="2"/>
    </row>
    <row r="33" spans="33:34" x14ac:dyDescent="0.2">
      <c r="AG33" s="18"/>
      <c r="AH33" s="2"/>
    </row>
    <row r="34" spans="33:34" x14ac:dyDescent="0.2">
      <c r="AG34" s="18"/>
      <c r="AH34" s="2"/>
    </row>
    <row r="35" spans="33:34" x14ac:dyDescent="0.2">
      <c r="AG35" s="18"/>
      <c r="AH35" s="2"/>
    </row>
  </sheetData>
  <mergeCells count="34"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cellWatches>
    <cellWatch r="AE30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</vt:vector>
  </TitlesOfParts>
  <Company>-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Rosemeire</dc:creator>
  <cp:lastModifiedBy>Carlos Eduardo Borges Daniel</cp:lastModifiedBy>
  <cp:lastPrinted>2009-06-09T16:53:34Z</cp:lastPrinted>
  <dcterms:created xsi:type="dcterms:W3CDTF">2008-08-15T13:32:29Z</dcterms:created>
  <dcterms:modified xsi:type="dcterms:W3CDTF">2022-03-10T15:47:06Z</dcterms:modified>
</cp:coreProperties>
</file>