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9">Chuva!$A$1:$AI$36</definedName>
    <definedName name="_xlnm.Print_Area" localSheetId="7">DirVento!$A$1:$AG$36</definedName>
    <definedName name="_xlnm.Print_Area" localSheetId="8">RajadaVento!$A$1:$AG$35</definedName>
    <definedName name="_xlnm.Print_Area" localSheetId="1">TempMax!$A$1:$AH$35</definedName>
    <definedName name="_xlnm.Print_Area" localSheetId="2">TempMin!$A$1:$AH$35</definedName>
    <definedName name="_xlnm.Print_Area" localSheetId="3">UmidInst!$A$1:$AG$35</definedName>
    <definedName name="_xlnm.Print_Area" localSheetId="4">UmidMax!$A$1:$AH$35</definedName>
    <definedName name="_xlnm.Print_Area" localSheetId="5">UmidMin!$A$1:$AH$35</definedName>
    <definedName name="_xlnm.Print_Area" localSheetId="6">VelVentoMax!$A$1:$AG$35</definedName>
  </definedNames>
  <calcPr calcId="145621"/>
</workbook>
</file>

<file path=xl/calcChain.xml><?xml version="1.0" encoding="utf-8"?>
<calcChain xmlns="http://schemas.openxmlformats.org/spreadsheetml/2006/main">
  <c r="AG5" i="13" l="1"/>
  <c r="AF30" i="4" l="1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31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" i="8"/>
  <c r="AF6" i="8"/>
  <c r="AF5" i="8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31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2" i="12"/>
  <c r="AF11" i="12"/>
  <c r="AF10" i="12"/>
  <c r="AF9" i="12"/>
  <c r="AF8" i="12"/>
  <c r="AF7" i="12"/>
  <c r="AF6" i="12"/>
  <c r="AF5" i="12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G13" i="15" l="1"/>
  <c r="AH30" i="9"/>
  <c r="AG30" i="9"/>
  <c r="AG13" i="7"/>
  <c r="AG30" i="6"/>
  <c r="AH30" i="6"/>
  <c r="AH30" i="14"/>
  <c r="AF32" i="12"/>
  <c r="AG30" i="12"/>
  <c r="AG13" i="4"/>
  <c r="AH13" i="9"/>
  <c r="AG13" i="9"/>
  <c r="AG13" i="6"/>
  <c r="AH13" i="6"/>
  <c r="AG30" i="5"/>
  <c r="AH30" i="5"/>
  <c r="AG30" i="15"/>
  <c r="AG13" i="12"/>
  <c r="AF32" i="8"/>
  <c r="AG30" i="8"/>
  <c r="AH30" i="8"/>
  <c r="AG13" i="5"/>
  <c r="AH13" i="5"/>
  <c r="AG30" i="4"/>
  <c r="AG30" i="14"/>
  <c r="AG30" i="7"/>
  <c r="AH13" i="8"/>
  <c r="AG13" i="8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AA32" i="4" s="1"/>
  <c r="Z5" i="4"/>
  <c r="Y5" i="4"/>
  <c r="X5" i="4"/>
  <c r="W5" i="4"/>
  <c r="W32" i="4" s="1"/>
  <c r="V5" i="4"/>
  <c r="U5" i="4"/>
  <c r="T5" i="4"/>
  <c r="S5" i="4"/>
  <c r="S32" i="4" s="1"/>
  <c r="R5" i="4"/>
  <c r="Q5" i="4"/>
  <c r="P5" i="4"/>
  <c r="O5" i="4"/>
  <c r="O32" i="4" s="1"/>
  <c r="N5" i="4"/>
  <c r="M5" i="4"/>
  <c r="L5" i="4"/>
  <c r="K5" i="4"/>
  <c r="K32" i="4" s="1"/>
  <c r="J5" i="4"/>
  <c r="I5" i="4"/>
  <c r="H5" i="4"/>
  <c r="G5" i="4"/>
  <c r="G32" i="4" s="1"/>
  <c r="F5" i="4"/>
  <c r="E5" i="4"/>
  <c r="D5" i="4"/>
  <c r="C5" i="4"/>
  <c r="C32" i="4" s="1"/>
  <c r="B5" i="4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E32" i="5" s="1"/>
  <c r="AD5" i="5"/>
  <c r="AC5" i="5"/>
  <c r="AB5" i="5"/>
  <c r="AA5" i="5"/>
  <c r="AA32" i="5" s="1"/>
  <c r="Z5" i="5"/>
  <c r="Y5" i="5"/>
  <c r="X5" i="5"/>
  <c r="W5" i="5"/>
  <c r="W32" i="5" s="1"/>
  <c r="V5" i="5"/>
  <c r="U5" i="5"/>
  <c r="T5" i="5"/>
  <c r="S5" i="5"/>
  <c r="S32" i="5" s="1"/>
  <c r="R5" i="5"/>
  <c r="Q5" i="5"/>
  <c r="P5" i="5"/>
  <c r="O5" i="5"/>
  <c r="O32" i="5" s="1"/>
  <c r="N5" i="5"/>
  <c r="M5" i="5"/>
  <c r="L5" i="5"/>
  <c r="K5" i="5"/>
  <c r="K32" i="5" s="1"/>
  <c r="J5" i="5"/>
  <c r="I5" i="5"/>
  <c r="H5" i="5"/>
  <c r="G5" i="5"/>
  <c r="G32" i="5" s="1"/>
  <c r="F5" i="5"/>
  <c r="E5" i="5"/>
  <c r="D5" i="5"/>
  <c r="C5" i="5"/>
  <c r="C32" i="5" s="1"/>
  <c r="B5" i="5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C32" i="6" s="1"/>
  <c r="AB5" i="6"/>
  <c r="AA5" i="6"/>
  <c r="Z5" i="6"/>
  <c r="Y5" i="6"/>
  <c r="Y32" i="6" s="1"/>
  <c r="X5" i="6"/>
  <c r="W5" i="6"/>
  <c r="V5" i="6"/>
  <c r="U5" i="6"/>
  <c r="U32" i="6" s="1"/>
  <c r="T5" i="6"/>
  <c r="S5" i="6"/>
  <c r="R5" i="6"/>
  <c r="Q5" i="6"/>
  <c r="Q32" i="6" s="1"/>
  <c r="P5" i="6"/>
  <c r="O5" i="6"/>
  <c r="N5" i="6"/>
  <c r="M5" i="6"/>
  <c r="M32" i="6" s="1"/>
  <c r="L5" i="6"/>
  <c r="K5" i="6"/>
  <c r="J5" i="6"/>
  <c r="I5" i="6"/>
  <c r="I32" i="6" s="1"/>
  <c r="H5" i="6"/>
  <c r="G5" i="6"/>
  <c r="F5" i="6"/>
  <c r="E5" i="6"/>
  <c r="E32" i="6" s="1"/>
  <c r="D5" i="6"/>
  <c r="C5" i="6"/>
  <c r="B5" i="6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C32" i="7" s="1"/>
  <c r="AB5" i="7"/>
  <c r="AA5" i="7"/>
  <c r="Z5" i="7"/>
  <c r="Y5" i="7"/>
  <c r="Y32" i="7" s="1"/>
  <c r="X5" i="7"/>
  <c r="W5" i="7"/>
  <c r="V5" i="7"/>
  <c r="U5" i="7"/>
  <c r="U32" i="7" s="1"/>
  <c r="T5" i="7"/>
  <c r="S5" i="7"/>
  <c r="R5" i="7"/>
  <c r="Q5" i="7"/>
  <c r="Q32" i="7" s="1"/>
  <c r="P5" i="7"/>
  <c r="O5" i="7"/>
  <c r="N5" i="7"/>
  <c r="M5" i="7"/>
  <c r="M32" i="7" s="1"/>
  <c r="L5" i="7"/>
  <c r="K5" i="7"/>
  <c r="J5" i="7"/>
  <c r="I5" i="7"/>
  <c r="I32" i="7" s="1"/>
  <c r="H5" i="7"/>
  <c r="G5" i="7"/>
  <c r="F5" i="7"/>
  <c r="E5" i="7"/>
  <c r="E32" i="7" s="1"/>
  <c r="D5" i="7"/>
  <c r="C5" i="7"/>
  <c r="B5" i="7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C32" i="8" s="1"/>
  <c r="AB5" i="8"/>
  <c r="AA5" i="8"/>
  <c r="Z5" i="8"/>
  <c r="Z32" i="8" s="1"/>
  <c r="Y5" i="8"/>
  <c r="Y32" i="8" s="1"/>
  <c r="X5" i="8"/>
  <c r="W5" i="8"/>
  <c r="V5" i="8"/>
  <c r="V32" i="8" s="1"/>
  <c r="U5" i="8"/>
  <c r="U32" i="8" s="1"/>
  <c r="T5" i="8"/>
  <c r="S5" i="8"/>
  <c r="R5" i="8"/>
  <c r="R32" i="8" s="1"/>
  <c r="Q5" i="8"/>
  <c r="Q32" i="8" s="1"/>
  <c r="P5" i="8"/>
  <c r="O5" i="8"/>
  <c r="N5" i="8"/>
  <c r="N32" i="8" s="1"/>
  <c r="M5" i="8"/>
  <c r="M32" i="8" s="1"/>
  <c r="L5" i="8"/>
  <c r="K5" i="8"/>
  <c r="J5" i="8"/>
  <c r="J32" i="8" s="1"/>
  <c r="I5" i="8"/>
  <c r="I32" i="8" s="1"/>
  <c r="H5" i="8"/>
  <c r="G5" i="8"/>
  <c r="F5" i="8"/>
  <c r="F32" i="8" s="1"/>
  <c r="E5" i="8"/>
  <c r="E32" i="8" s="1"/>
  <c r="D5" i="8"/>
  <c r="C5" i="8"/>
  <c r="B5" i="8"/>
  <c r="B32" i="8" s="1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C32" i="9" s="1"/>
  <c r="AB5" i="9"/>
  <c r="AA5" i="9"/>
  <c r="Z5" i="9"/>
  <c r="Y5" i="9"/>
  <c r="Y32" i="9" s="1"/>
  <c r="X5" i="9"/>
  <c r="W5" i="9"/>
  <c r="V5" i="9"/>
  <c r="U5" i="9"/>
  <c r="U32" i="9" s="1"/>
  <c r="T5" i="9"/>
  <c r="S5" i="9"/>
  <c r="R5" i="9"/>
  <c r="Q5" i="9"/>
  <c r="Q32" i="9" s="1"/>
  <c r="P5" i="9"/>
  <c r="O5" i="9"/>
  <c r="N5" i="9"/>
  <c r="M5" i="9"/>
  <c r="M32" i="9" s="1"/>
  <c r="L5" i="9"/>
  <c r="K5" i="9"/>
  <c r="J5" i="9"/>
  <c r="I5" i="9"/>
  <c r="I32" i="9" s="1"/>
  <c r="H5" i="9"/>
  <c r="G5" i="9"/>
  <c r="F5" i="9"/>
  <c r="E5" i="9"/>
  <c r="E32" i="9" s="1"/>
  <c r="D5" i="9"/>
  <c r="C5" i="9"/>
  <c r="B5" i="9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D32" i="12" s="1"/>
  <c r="AC5" i="12"/>
  <c r="AC32" i="12" s="1"/>
  <c r="AB5" i="12"/>
  <c r="AA5" i="12"/>
  <c r="Z5" i="12"/>
  <c r="Z32" i="12" s="1"/>
  <c r="Y5" i="12"/>
  <c r="Y32" i="12" s="1"/>
  <c r="X5" i="12"/>
  <c r="W5" i="12"/>
  <c r="V5" i="12"/>
  <c r="V32" i="12" s="1"/>
  <c r="U5" i="12"/>
  <c r="U32" i="12" s="1"/>
  <c r="T5" i="12"/>
  <c r="S5" i="12"/>
  <c r="R5" i="12"/>
  <c r="R32" i="12" s="1"/>
  <c r="Q5" i="12"/>
  <c r="Q32" i="12" s="1"/>
  <c r="P5" i="12"/>
  <c r="O5" i="12"/>
  <c r="N5" i="12"/>
  <c r="N32" i="12" s="1"/>
  <c r="M5" i="12"/>
  <c r="M32" i="12" s="1"/>
  <c r="L5" i="12"/>
  <c r="K5" i="12"/>
  <c r="J5" i="12"/>
  <c r="J32" i="12" s="1"/>
  <c r="I5" i="12"/>
  <c r="I32" i="12" s="1"/>
  <c r="H5" i="12"/>
  <c r="G5" i="12"/>
  <c r="F5" i="12"/>
  <c r="F32" i="12" s="1"/>
  <c r="E5" i="12"/>
  <c r="E32" i="12" s="1"/>
  <c r="D5" i="12"/>
  <c r="C5" i="12"/>
  <c r="B5" i="12"/>
  <c r="B32" i="12" s="1"/>
  <c r="L32" i="4" l="1"/>
  <c r="AE32" i="4"/>
  <c r="AD32" i="8"/>
  <c r="C32" i="12"/>
  <c r="G32" i="12"/>
  <c r="K32" i="12"/>
  <c r="O32" i="12"/>
  <c r="S32" i="12"/>
  <c r="W32" i="12"/>
  <c r="AA32" i="12"/>
  <c r="AE32" i="12"/>
  <c r="C32" i="9"/>
  <c r="G32" i="9"/>
  <c r="K32" i="9"/>
  <c r="O32" i="9"/>
  <c r="S32" i="9"/>
  <c r="W32" i="9"/>
  <c r="AA32" i="9"/>
  <c r="AE32" i="9"/>
  <c r="C32" i="8"/>
  <c r="G32" i="8"/>
  <c r="K32" i="8"/>
  <c r="O32" i="8"/>
  <c r="S32" i="8"/>
  <c r="W32" i="8"/>
  <c r="AA32" i="8"/>
  <c r="AE32" i="8"/>
  <c r="C32" i="7"/>
  <c r="G32" i="7"/>
  <c r="K32" i="7"/>
  <c r="O32" i="7"/>
  <c r="S32" i="7"/>
  <c r="W32" i="7"/>
  <c r="AA32" i="7"/>
  <c r="AE32" i="7"/>
  <c r="C32" i="6"/>
  <c r="G32" i="6"/>
  <c r="K32" i="6"/>
  <c r="O32" i="6"/>
  <c r="S32" i="6"/>
  <c r="W32" i="6"/>
  <c r="AA32" i="6"/>
  <c r="AE32" i="6"/>
  <c r="E32" i="5"/>
  <c r="I32" i="5"/>
  <c r="M32" i="5"/>
  <c r="Q32" i="5"/>
  <c r="U32" i="5"/>
  <c r="Y32" i="5"/>
  <c r="AC32" i="5"/>
  <c r="E32" i="4"/>
  <c r="I32" i="4"/>
  <c r="M32" i="4"/>
  <c r="Q32" i="4"/>
  <c r="U32" i="4"/>
  <c r="Y32" i="4"/>
  <c r="AC32" i="4"/>
  <c r="D32" i="12"/>
  <c r="H32" i="12"/>
  <c r="L32" i="12"/>
  <c r="P32" i="12"/>
  <c r="T32" i="12"/>
  <c r="X32" i="12"/>
  <c r="AB32" i="12"/>
  <c r="AG10" i="12"/>
  <c r="D32" i="9"/>
  <c r="H32" i="9"/>
  <c r="L32" i="9"/>
  <c r="P32" i="9"/>
  <c r="T32" i="9"/>
  <c r="X32" i="9"/>
  <c r="AB32" i="9"/>
  <c r="AF32" i="9"/>
  <c r="D32" i="8"/>
  <c r="H32" i="8"/>
  <c r="L32" i="8"/>
  <c r="P32" i="8"/>
  <c r="T32" i="8"/>
  <c r="X32" i="8"/>
  <c r="AB32" i="8"/>
  <c r="D32" i="7"/>
  <c r="H32" i="7"/>
  <c r="L32" i="7"/>
  <c r="P32" i="7"/>
  <c r="T32" i="7"/>
  <c r="X32" i="7"/>
  <c r="AB32" i="7"/>
  <c r="AF32" i="7"/>
  <c r="D32" i="6"/>
  <c r="H32" i="6"/>
  <c r="L32" i="6"/>
  <c r="P32" i="6"/>
  <c r="T32" i="6"/>
  <c r="X32" i="6"/>
  <c r="AB32" i="6"/>
  <c r="AF32" i="6"/>
  <c r="B32" i="5"/>
  <c r="F32" i="5"/>
  <c r="J32" i="5"/>
  <c r="N32" i="5"/>
  <c r="R32" i="5"/>
  <c r="V32" i="5"/>
  <c r="Z32" i="5"/>
  <c r="AD32" i="5"/>
  <c r="B32" i="4"/>
  <c r="F32" i="4"/>
  <c r="J32" i="4"/>
  <c r="N32" i="4"/>
  <c r="R32" i="4"/>
  <c r="V32" i="4"/>
  <c r="Z32" i="4"/>
  <c r="AD32" i="4"/>
  <c r="B32" i="9"/>
  <c r="F32" i="9"/>
  <c r="J32" i="9"/>
  <c r="N32" i="9"/>
  <c r="R32" i="9"/>
  <c r="V32" i="9"/>
  <c r="Z32" i="9"/>
  <c r="AD32" i="9"/>
  <c r="B32" i="7"/>
  <c r="F32" i="7"/>
  <c r="J32" i="7"/>
  <c r="N32" i="7"/>
  <c r="R32" i="7"/>
  <c r="V32" i="7"/>
  <c r="Z32" i="7"/>
  <c r="AD32" i="7"/>
  <c r="B32" i="6"/>
  <c r="F32" i="6"/>
  <c r="J32" i="6"/>
  <c r="N32" i="6"/>
  <c r="R32" i="6"/>
  <c r="V32" i="6"/>
  <c r="Z32" i="6"/>
  <c r="AD32" i="6"/>
  <c r="D32" i="5"/>
  <c r="H32" i="5"/>
  <c r="L32" i="5"/>
  <c r="P32" i="5"/>
  <c r="T32" i="5"/>
  <c r="X32" i="5"/>
  <c r="AB32" i="5"/>
  <c r="AF32" i="5"/>
  <c r="D32" i="4"/>
  <c r="H32" i="4"/>
  <c r="P32" i="4"/>
  <c r="T32" i="4"/>
  <c r="X32" i="4"/>
  <c r="AB32" i="4"/>
  <c r="AF32" i="4"/>
  <c r="AH13" i="14"/>
  <c r="AG13" i="14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R32" i="14" l="1"/>
  <c r="AD33" i="14"/>
  <c r="L33" i="14"/>
  <c r="B32" i="14"/>
  <c r="B33" i="14"/>
  <c r="D32" i="15"/>
  <c r="H32" i="15"/>
  <c r="L32" i="15"/>
  <c r="P32" i="15"/>
  <c r="T32" i="15"/>
  <c r="X32" i="15"/>
  <c r="AB32" i="15"/>
  <c r="AF32" i="15"/>
  <c r="H33" i="14"/>
  <c r="H32" i="14"/>
  <c r="P33" i="14"/>
  <c r="P32" i="14"/>
  <c r="X33" i="14"/>
  <c r="X32" i="14"/>
  <c r="AF33" i="14"/>
  <c r="AF32" i="14"/>
  <c r="I33" i="14"/>
  <c r="I32" i="14"/>
  <c r="Q33" i="14"/>
  <c r="Q32" i="14"/>
  <c r="Y33" i="14"/>
  <c r="Y32" i="14"/>
  <c r="E32" i="15"/>
  <c r="M32" i="15"/>
  <c r="U32" i="15"/>
  <c r="Y32" i="15"/>
  <c r="AG10" i="15"/>
  <c r="F32" i="14"/>
  <c r="F33" i="14"/>
  <c r="J32" i="14"/>
  <c r="J33" i="14"/>
  <c r="N32" i="14"/>
  <c r="N33" i="14"/>
  <c r="R33" i="14"/>
  <c r="V32" i="14"/>
  <c r="V33" i="14"/>
  <c r="Z32" i="14"/>
  <c r="Z33" i="14"/>
  <c r="AD32" i="14"/>
  <c r="B32" i="15"/>
  <c r="F32" i="15"/>
  <c r="J32" i="15"/>
  <c r="N32" i="15"/>
  <c r="R32" i="15"/>
  <c r="V32" i="15"/>
  <c r="Z32" i="15"/>
  <c r="AD32" i="15"/>
  <c r="D33" i="14"/>
  <c r="D32" i="14"/>
  <c r="L32" i="14"/>
  <c r="T33" i="14"/>
  <c r="T32" i="14"/>
  <c r="AB33" i="14"/>
  <c r="AB32" i="14"/>
  <c r="E33" i="14"/>
  <c r="E32" i="14"/>
  <c r="M33" i="14"/>
  <c r="M32" i="14"/>
  <c r="U33" i="14"/>
  <c r="U32" i="14"/>
  <c r="AC32" i="14"/>
  <c r="AC33" i="14"/>
  <c r="I32" i="15"/>
  <c r="Q32" i="15"/>
  <c r="AC32" i="15"/>
  <c r="C33" i="14"/>
  <c r="C32" i="14"/>
  <c r="G33" i="14"/>
  <c r="G32" i="14"/>
  <c r="K33" i="14"/>
  <c r="K32" i="14"/>
  <c r="O33" i="14"/>
  <c r="O32" i="14"/>
  <c r="S33" i="14"/>
  <c r="S32" i="14"/>
  <c r="W33" i="14"/>
  <c r="W32" i="14"/>
  <c r="AA33" i="14"/>
  <c r="AA32" i="14"/>
  <c r="AE32" i="14"/>
  <c r="AE33" i="14"/>
  <c r="C32" i="15"/>
  <c r="G32" i="15"/>
  <c r="K32" i="15"/>
  <c r="O32" i="15"/>
  <c r="S32" i="15"/>
  <c r="W32" i="15"/>
  <c r="AA32" i="15"/>
  <c r="AE32" i="15"/>
  <c r="AH8" i="8"/>
  <c r="AH18" i="9"/>
  <c r="AH18" i="14"/>
  <c r="AG18" i="14"/>
  <c r="AH18" i="8"/>
  <c r="AH8" i="14"/>
  <c r="AG8" i="14"/>
  <c r="AH8" i="9"/>
  <c r="AH8" i="6"/>
  <c r="AH18" i="5"/>
  <c r="AG18" i="12"/>
  <c r="AG18" i="6"/>
  <c r="AG18" i="7"/>
  <c r="AG18" i="15"/>
  <c r="AG8" i="5"/>
  <c r="AG8" i="12"/>
  <c r="AG8" i="15"/>
  <c r="AG18" i="5"/>
  <c r="AH18" i="6"/>
  <c r="AG18" i="8"/>
  <c r="AG18" i="9"/>
  <c r="AH8" i="5"/>
  <c r="AG8" i="6"/>
  <c r="AG8" i="8"/>
  <c r="AG8" i="9"/>
  <c r="AG8" i="7"/>
  <c r="AG8" i="4"/>
  <c r="AG18" i="4" l="1"/>
  <c r="AH29" i="14" l="1"/>
  <c r="AG29" i="14"/>
  <c r="AH19" i="14"/>
  <c r="AG19" i="14"/>
  <c r="AG5" i="14"/>
  <c r="AG5" i="12"/>
  <c r="AG5" i="9"/>
  <c r="AG5" i="8"/>
  <c r="AG5" i="7"/>
  <c r="AH5" i="6"/>
  <c r="AG5" i="5"/>
  <c r="AH31" i="14"/>
  <c r="AG26" i="14"/>
  <c r="AH17" i="14"/>
  <c r="AH15" i="14"/>
  <c r="AG7" i="14"/>
  <c r="AG17" i="15"/>
  <c r="AG14" i="15"/>
  <c r="AG14" i="12"/>
  <c r="AG9" i="12"/>
  <c r="AG29" i="9"/>
  <c r="AH15" i="9"/>
  <c r="AG29" i="8"/>
  <c r="AG24" i="8"/>
  <c r="AH14" i="8"/>
  <c r="AH10" i="8"/>
  <c r="AG7" i="8"/>
  <c r="AH6" i="8"/>
  <c r="AG26" i="7"/>
  <c r="AG24" i="7"/>
  <c r="AH27" i="6"/>
  <c r="AH26" i="6"/>
  <c r="AH24" i="6"/>
  <c r="AH14" i="6"/>
  <c r="AH10" i="6"/>
  <c r="AH9" i="6"/>
  <c r="AG6" i="6"/>
  <c r="AG29" i="5"/>
  <c r="AG28" i="5"/>
  <c r="AH27" i="5"/>
  <c r="AG25" i="5"/>
  <c r="AH21" i="5"/>
  <c r="AH20" i="5"/>
  <c r="AH10" i="5"/>
  <c r="AG7" i="5"/>
  <c r="AG6" i="5"/>
  <c r="AG25" i="4"/>
  <c r="AG14" i="4"/>
  <c r="AG6" i="4"/>
  <c r="AG27" i="9"/>
  <c r="AH28" i="8"/>
  <c r="AG6" i="8"/>
  <c r="AG27" i="7"/>
  <c r="AG19" i="7"/>
  <c r="AH23" i="14"/>
  <c r="AH10" i="14"/>
  <c r="AG10" i="14"/>
  <c r="AG20" i="14"/>
  <c r="AG23" i="14"/>
  <c r="AG28" i="14"/>
  <c r="AH28" i="14"/>
  <c r="AH21" i="14"/>
  <c r="AH20" i="14"/>
  <c r="AG19" i="15"/>
  <c r="AG20" i="15"/>
  <c r="AG21" i="15"/>
  <c r="AG26" i="15"/>
  <c r="AG21" i="12"/>
  <c r="AG19" i="12"/>
  <c r="AH28" i="9"/>
  <c r="AG28" i="9"/>
  <c r="AH23" i="9"/>
  <c r="AG23" i="9"/>
  <c r="AG19" i="9"/>
  <c r="AH17" i="9"/>
  <c r="AH14" i="9"/>
  <c r="AG28" i="8"/>
  <c r="AH23" i="8"/>
  <c r="AG23" i="8"/>
  <c r="AG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9" i="9"/>
  <c r="AG31" i="7"/>
  <c r="AG23" i="12"/>
  <c r="AG6" i="12"/>
  <c r="AH5" i="14"/>
  <c r="AH21" i="6"/>
  <c r="AH19" i="6"/>
  <c r="AH19" i="8"/>
  <c r="AG27" i="14"/>
  <c r="AH20" i="6"/>
  <c r="AG28" i="7"/>
  <c r="AG27" i="12"/>
  <c r="AG23" i="6"/>
  <c r="AG21" i="5"/>
  <c r="AG19" i="6"/>
  <c r="AG19" i="8"/>
  <c r="AH20" i="9"/>
  <c r="AH31" i="8"/>
  <c r="AG26" i="6"/>
  <c r="AG12" i="14"/>
  <c r="AG11" i="8"/>
  <c r="AG9" i="14"/>
  <c r="AH5" i="5"/>
  <c r="AH10" i="9"/>
  <c r="AG28" i="6"/>
  <c r="AG27" i="6"/>
  <c r="AH27" i="14"/>
  <c r="AG20" i="7"/>
  <c r="AH20" i="8"/>
  <c r="AG20" i="12"/>
  <c r="AG20" i="9"/>
  <c r="AG20" i="5"/>
  <c r="AG16" i="12"/>
  <c r="AG12" i="9"/>
  <c r="AG12" i="6"/>
  <c r="AG12" i="12"/>
  <c r="AG12" i="15"/>
  <c r="AG12" i="7"/>
  <c r="AG12" i="8"/>
  <c r="AH11" i="9"/>
  <c r="AG11" i="15"/>
  <c r="AH11" i="8"/>
  <c r="AG11" i="14"/>
  <c r="AH11" i="14"/>
  <c r="AG11" i="9"/>
  <c r="AG9" i="4"/>
  <c r="AH5" i="9"/>
  <c r="AG28" i="12"/>
  <c r="AG23" i="7"/>
  <c r="AG23" i="5"/>
  <c r="AG21" i="6"/>
  <c r="AG21" i="14"/>
  <c r="AH21" i="8"/>
  <c r="AH21" i="9"/>
  <c r="AG20" i="8"/>
  <c r="AG19" i="4"/>
  <c r="AG16" i="14"/>
  <c r="AG16" i="8"/>
  <c r="AH12" i="14"/>
  <c r="AH12" i="8"/>
  <c r="AH12" i="9"/>
  <c r="AH12" i="6"/>
  <c r="AG6" i="14"/>
  <c r="AG6" i="15"/>
  <c r="AG6" i="7"/>
  <c r="AG6" i="9"/>
  <c r="AG5" i="15"/>
  <c r="AG28" i="15"/>
  <c r="AG27" i="8"/>
  <c r="AH26" i="9"/>
  <c r="AG21" i="7"/>
  <c r="AG21" i="8"/>
  <c r="AG15" i="7"/>
  <c r="AG15" i="14"/>
  <c r="AG11" i="12"/>
  <c r="AG10" i="9"/>
  <c r="AG9" i="8"/>
  <c r="AH6" i="14"/>
  <c r="AH6" i="9"/>
  <c r="AH5" i="8"/>
  <c r="AG12" i="4"/>
  <c r="AH31" i="9"/>
  <c r="AG28" i="4"/>
  <c r="AG27" i="5"/>
  <c r="AH27" i="8"/>
  <c r="AH27" i="9"/>
  <c r="AH25" i="6"/>
  <c r="AG25" i="7"/>
  <c r="AG25" i="8"/>
  <c r="AH25" i="9"/>
  <c r="AG25" i="12"/>
  <c r="AG25" i="15"/>
  <c r="AH25" i="14"/>
  <c r="AG25" i="9"/>
  <c r="AG25" i="6"/>
  <c r="AH25" i="8"/>
  <c r="AH25" i="5"/>
  <c r="AG25" i="14"/>
  <c r="AG24" i="14"/>
  <c r="AG24" i="9"/>
  <c r="AH24" i="5"/>
  <c r="AG24" i="6"/>
  <c r="AG22" i="7"/>
  <c r="AG22" i="8"/>
  <c r="AG22" i="15"/>
  <c r="AG23" i="15"/>
  <c r="AH22" i="5"/>
  <c r="AH22" i="6"/>
  <c r="AH22" i="8"/>
  <c r="AG22" i="9"/>
  <c r="AG22" i="14"/>
  <c r="AG22" i="12"/>
  <c r="AG22" i="5"/>
  <c r="AG22" i="4"/>
  <c r="AG22" i="6"/>
  <c r="AH22" i="9"/>
  <c r="AH22" i="14"/>
  <c r="AG21" i="9"/>
  <c r="AG20" i="4"/>
  <c r="AH19" i="5"/>
  <c r="AG17" i="7"/>
  <c r="AG17" i="5"/>
  <c r="AG17" i="8"/>
  <c r="AG16" i="9"/>
  <c r="AG16" i="4"/>
  <c r="AG16" i="7"/>
  <c r="AG16" i="15"/>
  <c r="AG16" i="5"/>
  <c r="AH16" i="14"/>
  <c r="AH16" i="6"/>
  <c r="AG15" i="9"/>
  <c r="AH15" i="8"/>
  <c r="AG15" i="4"/>
  <c r="AG15" i="5"/>
  <c r="AG15" i="12"/>
  <c r="AG15" i="15"/>
  <c r="AH14" i="5"/>
  <c r="AG11" i="5"/>
  <c r="AH7" i="6"/>
  <c r="AG7" i="6"/>
  <c r="AH7" i="8"/>
  <c r="AG7" i="12"/>
  <c r="AH6" i="5"/>
  <c r="AG5" i="6"/>
  <c r="AG5" i="4"/>
  <c r="AG7" i="4" l="1"/>
  <c r="AG21" i="4"/>
  <c r="AG17" i="4"/>
  <c r="AG29" i="4"/>
  <c r="AH7" i="5"/>
  <c r="AG19" i="5"/>
  <c r="AH23" i="5"/>
  <c r="AG20" i="6"/>
  <c r="AH31" i="6"/>
  <c r="AG14" i="7"/>
  <c r="AH17" i="8"/>
  <c r="AH26" i="8"/>
  <c r="AH24" i="9"/>
  <c r="AG24" i="12"/>
  <c r="AG26" i="12"/>
  <c r="AG31" i="12"/>
  <c r="AG7" i="15"/>
  <c r="AG31" i="15"/>
  <c r="AH9" i="14"/>
  <c r="AG31" i="14"/>
  <c r="AH31" i="5"/>
  <c r="AG16" i="6"/>
  <c r="AH16" i="8"/>
  <c r="AG17" i="12"/>
  <c r="AG27" i="4"/>
  <c r="AG31" i="4"/>
  <c r="AG12" i="5"/>
  <c r="AG24" i="5"/>
  <c r="AH28" i="5"/>
  <c r="AH17" i="5"/>
  <c r="AH11" i="6"/>
  <c r="AG17" i="6"/>
  <c r="AH28" i="6"/>
  <c r="AG31" i="6"/>
  <c r="AG10" i="7"/>
  <c r="AH24" i="8"/>
  <c r="AG26" i="8"/>
  <c r="AH9" i="9"/>
  <c r="AG14" i="9"/>
  <c r="AG31" i="9"/>
  <c r="AG27" i="15"/>
  <c r="AG23" i="4"/>
  <c r="AH12" i="5"/>
  <c r="AG10" i="4"/>
  <c r="AG11" i="4"/>
  <c r="AG24" i="4"/>
  <c r="AG9" i="5"/>
  <c r="AG10" i="5"/>
  <c r="AH11" i="5"/>
  <c r="AG14" i="5"/>
  <c r="AH15" i="5"/>
  <c r="AH26" i="5"/>
  <c r="AH16" i="5"/>
  <c r="AG14" i="6"/>
  <c r="AH15" i="6"/>
  <c r="AH23" i="6"/>
  <c r="AG9" i="7"/>
  <c r="AG11" i="7"/>
  <c r="AG15" i="8"/>
  <c r="AG31" i="8"/>
  <c r="AG17" i="9"/>
  <c r="AH16" i="9"/>
  <c r="AG14" i="14"/>
  <c r="AH24" i="14"/>
  <c r="AG29" i="7"/>
  <c r="AH29" i="8"/>
  <c r="AG29" i="12"/>
  <c r="AG29" i="15"/>
  <c r="AH29" i="5"/>
  <c r="AG29" i="6"/>
  <c r="AG31" i="5"/>
  <c r="AH29" i="9"/>
  <c r="AH29" i="6"/>
  <c r="AG26" i="9"/>
  <c r="AG26" i="5"/>
  <c r="AG26" i="4"/>
  <c r="AH26" i="14"/>
  <c r="AG24" i="15"/>
  <c r="AG17" i="14"/>
  <c r="AH17" i="6"/>
  <c r="AG15" i="6"/>
  <c r="AG14" i="8"/>
  <c r="AH14" i="14"/>
  <c r="AG11" i="6"/>
  <c r="AG10" i="6"/>
  <c r="AG9" i="15"/>
  <c r="AH9" i="8"/>
  <c r="AG9" i="6"/>
  <c r="AH9" i="5"/>
  <c r="AG9" i="9"/>
  <c r="AG7" i="9"/>
  <c r="AG7" i="7"/>
  <c r="AH7" i="14"/>
  <c r="AH7" i="9"/>
  <c r="AH6" i="6"/>
  <c r="AG32" i="7" l="1"/>
  <c r="AG32" i="5"/>
  <c r="AG32" i="12"/>
  <c r="AG32" i="14"/>
  <c r="AH32" i="6"/>
  <c r="AG32" i="9"/>
  <c r="AH32" i="8"/>
  <c r="AG33" i="14"/>
  <c r="AH32" i="9"/>
  <c r="AG32" i="8"/>
  <c r="AH32" i="14"/>
  <c r="AG32" i="6"/>
  <c r="AG32" i="15"/>
  <c r="AH32" i="5"/>
  <c r="AG32" i="4"/>
</calcChain>
</file>

<file path=xl/sharedStrings.xml><?xml version="1.0" encoding="utf-8"?>
<sst xmlns="http://schemas.openxmlformats.org/spreadsheetml/2006/main" count="460" uniqueCount="68">
  <si>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</si>
  <si>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</si>
  <si>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</si>
  <si>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</si>
  <si>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</si>
  <si>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</si>
  <si>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</si>
  <si>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</si>
  <si>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</si>
  <si>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</si>
  <si>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</si>
  <si>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</si>
  <si>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</si>
  <si>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</si>
  <si>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</si>
  <si>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</si>
  <si>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</si>
  <si>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</si>
  <si>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</si>
  <si>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</si>
  <si>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</si>
  <si>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</si>
  <si>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</si>
  <si>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</si>
  <si>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</si>
  <si>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</si>
  <si>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</si>
  <si>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</si>
  <si>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</si>
  <si>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</si>
  <si>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</si>
  <si>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</si>
  <si>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</si>
  <si>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</si>
  <si>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</si>
  <si>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</si>
  <si>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</si>
  <si>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</si>
  <si>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</si>
  <si>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</si>
  <si>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</si>
  <si>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</si>
  <si>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</si>
  <si>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</si>
  <si>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</si>
  <si>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</si>
  <si>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</si>
  <si>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</si>
  <si>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</si>
  <si>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</si>
  <si>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Dezembro/2012</t>
  </si>
  <si>
    <t>Costa Rica</t>
  </si>
  <si>
    <t>Sonora</t>
  </si>
  <si>
    <t>L</t>
  </si>
  <si>
    <t>N</t>
  </si>
  <si>
    <t>NE</t>
  </si>
  <si>
    <t>NO</t>
  </si>
  <si>
    <t>S</t>
  </si>
  <si>
    <t>CHOVEU 20/12</t>
  </si>
  <si>
    <t>Fonte: PCDs/Inmet/Cemtec/Agraer/Seprotur</t>
  </si>
  <si>
    <t>Carlos Eduardo Borges Daniel</t>
  </si>
  <si>
    <t>Geógrafo/Assessoria Técnica/Cemtec</t>
  </si>
  <si>
    <t>Rosemeire Vargas Gomes</t>
  </si>
  <si>
    <t>Analista de Sistema/Cemtec</t>
  </si>
  <si>
    <t xml:space="preserve"> </t>
  </si>
  <si>
    <t>SE</t>
  </si>
  <si>
    <t>O</t>
  </si>
  <si>
    <t>São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</si>
</sst>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8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14" fontId="10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26.174999999999994</v>
          </cell>
          <cell r="C5">
            <v>34.299999999999997</v>
          </cell>
          <cell r="D5">
            <v>21.7</v>
          </cell>
          <cell r="E5">
            <v>76.291666666666671</v>
          </cell>
          <cell r="F5">
            <v>95</v>
          </cell>
          <cell r="G5">
            <v>42</v>
          </cell>
          <cell r="H5">
            <v>15.120000000000001</v>
          </cell>
          <cell r="I5" t="str">
            <v>S</v>
          </cell>
          <cell r="J5">
            <v>50.76</v>
          </cell>
          <cell r="K5">
            <v>0</v>
          </cell>
        </row>
        <row r="6">
          <cell r="B6">
            <v>27.674999999999997</v>
          </cell>
          <cell r="C6">
            <v>34.5</v>
          </cell>
          <cell r="D6">
            <v>23.4</v>
          </cell>
          <cell r="E6">
            <v>70.291666666666671</v>
          </cell>
          <cell r="F6">
            <v>94</v>
          </cell>
          <cell r="G6">
            <v>37</v>
          </cell>
          <cell r="H6">
            <v>11.16</v>
          </cell>
          <cell r="I6" t="str">
            <v>L</v>
          </cell>
          <cell r="J6">
            <v>24.48</v>
          </cell>
          <cell r="K6">
            <v>5.4</v>
          </cell>
        </row>
        <row r="7">
          <cell r="B7">
            <v>28.958333333333339</v>
          </cell>
          <cell r="C7">
            <v>36</v>
          </cell>
          <cell r="D7">
            <v>22.7</v>
          </cell>
          <cell r="E7">
            <v>60.458333333333336</v>
          </cell>
          <cell r="F7">
            <v>92</v>
          </cell>
          <cell r="G7">
            <v>32</v>
          </cell>
          <cell r="H7">
            <v>10.8</v>
          </cell>
          <cell r="I7" t="str">
            <v>L</v>
          </cell>
          <cell r="J7">
            <v>23.759999999999998</v>
          </cell>
          <cell r="K7">
            <v>17.8</v>
          </cell>
        </row>
        <row r="8">
          <cell r="B8">
            <v>28.708333333333332</v>
          </cell>
          <cell r="C8">
            <v>34.799999999999997</v>
          </cell>
          <cell r="D8">
            <v>23.7</v>
          </cell>
          <cell r="E8">
            <v>64</v>
          </cell>
          <cell r="F8">
            <v>89</v>
          </cell>
          <cell r="G8">
            <v>39</v>
          </cell>
          <cell r="H8">
            <v>10.44</v>
          </cell>
          <cell r="I8" t="str">
            <v>L</v>
          </cell>
          <cell r="J8">
            <v>34.200000000000003</v>
          </cell>
          <cell r="K8">
            <v>0.4</v>
          </cell>
        </row>
        <row r="9">
          <cell r="B9">
            <v>28.879166666666666</v>
          </cell>
          <cell r="C9">
            <v>34.799999999999997</v>
          </cell>
          <cell r="D9">
            <v>23.2</v>
          </cell>
          <cell r="E9">
            <v>63.125</v>
          </cell>
          <cell r="F9">
            <v>93</v>
          </cell>
          <cell r="G9">
            <v>33</v>
          </cell>
          <cell r="H9">
            <v>9</v>
          </cell>
          <cell r="I9" t="str">
            <v>NE</v>
          </cell>
          <cell r="J9">
            <v>23.759999999999998</v>
          </cell>
          <cell r="K9">
            <v>0</v>
          </cell>
        </row>
        <row r="10">
          <cell r="B10">
            <v>28.741666666666671</v>
          </cell>
          <cell r="C10">
            <v>36.9</v>
          </cell>
          <cell r="D10">
            <v>23.4</v>
          </cell>
          <cell r="E10">
            <v>62.333333333333336</v>
          </cell>
          <cell r="F10">
            <v>87</v>
          </cell>
          <cell r="G10">
            <v>28</v>
          </cell>
          <cell r="H10">
            <v>14.4</v>
          </cell>
          <cell r="I10" t="str">
            <v>NE</v>
          </cell>
          <cell r="J10">
            <v>59.4</v>
          </cell>
          <cell r="K10">
            <v>0</v>
          </cell>
        </row>
        <row r="11">
          <cell r="B11">
            <v>27.954166666666666</v>
          </cell>
          <cell r="C11">
            <v>36.6</v>
          </cell>
          <cell r="D11">
            <v>23</v>
          </cell>
          <cell r="E11">
            <v>67.75</v>
          </cell>
          <cell r="F11">
            <v>92</v>
          </cell>
          <cell r="G11">
            <v>31</v>
          </cell>
          <cell r="H11">
            <v>19.079999999999998</v>
          </cell>
          <cell r="I11" t="str">
            <v>NE</v>
          </cell>
          <cell r="J11">
            <v>51.480000000000004</v>
          </cell>
          <cell r="K11">
            <v>1.5999999999999999</v>
          </cell>
        </row>
        <row r="12">
          <cell r="B12">
            <v>30.041666666666668</v>
          </cell>
          <cell r="C12">
            <v>37.700000000000003</v>
          </cell>
          <cell r="D12">
            <v>24.3</v>
          </cell>
          <cell r="E12">
            <v>63.708333333333336</v>
          </cell>
          <cell r="F12">
            <v>92</v>
          </cell>
          <cell r="G12">
            <v>31</v>
          </cell>
          <cell r="H12">
            <v>10.8</v>
          </cell>
          <cell r="I12" t="str">
            <v>NE</v>
          </cell>
          <cell r="J12">
            <v>30.6</v>
          </cell>
          <cell r="K12">
            <v>0.4</v>
          </cell>
        </row>
        <row r="13">
          <cell r="B13">
            <v>29.916666666666671</v>
          </cell>
          <cell r="C13">
            <v>38.5</v>
          </cell>
          <cell r="D13">
            <v>23.5</v>
          </cell>
          <cell r="E13">
            <v>58.833333333333336</v>
          </cell>
          <cell r="F13">
            <v>83</v>
          </cell>
          <cell r="G13">
            <v>24</v>
          </cell>
          <cell r="H13">
            <v>12.96</v>
          </cell>
          <cell r="I13" t="str">
            <v>N</v>
          </cell>
          <cell r="J13">
            <v>31.319999999999997</v>
          </cell>
          <cell r="K13">
            <v>0</v>
          </cell>
        </row>
        <row r="14">
          <cell r="B14">
            <v>30.154166666666669</v>
          </cell>
          <cell r="C14">
            <v>38.1</v>
          </cell>
          <cell r="D14">
            <v>23.7</v>
          </cell>
          <cell r="E14">
            <v>59</v>
          </cell>
          <cell r="F14">
            <v>91</v>
          </cell>
          <cell r="G14">
            <v>27</v>
          </cell>
          <cell r="H14">
            <v>15.120000000000001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27.625</v>
          </cell>
          <cell r="C15">
            <v>37.299999999999997</v>
          </cell>
          <cell r="D15">
            <v>23.9</v>
          </cell>
          <cell r="E15">
            <v>66.708333333333329</v>
          </cell>
          <cell r="F15">
            <v>89</v>
          </cell>
          <cell r="G15">
            <v>28</v>
          </cell>
          <cell r="H15">
            <v>13.32</v>
          </cell>
          <cell r="I15" t="str">
            <v>NE</v>
          </cell>
          <cell r="J15">
            <v>56.88</v>
          </cell>
          <cell r="K15">
            <v>0</v>
          </cell>
        </row>
        <row r="16">
          <cell r="B16">
            <v>28.637500000000003</v>
          </cell>
          <cell r="C16">
            <v>36.799999999999997</v>
          </cell>
          <cell r="D16">
            <v>23.1</v>
          </cell>
          <cell r="E16">
            <v>64.75</v>
          </cell>
          <cell r="F16">
            <v>92</v>
          </cell>
          <cell r="G16">
            <v>30</v>
          </cell>
          <cell r="H16">
            <v>14.76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26.654166666666665</v>
          </cell>
          <cell r="C17">
            <v>35.4</v>
          </cell>
          <cell r="D17">
            <v>23</v>
          </cell>
          <cell r="E17">
            <v>77.208333333333329</v>
          </cell>
          <cell r="F17">
            <v>95</v>
          </cell>
          <cell r="G17">
            <v>38</v>
          </cell>
          <cell r="H17">
            <v>14.76</v>
          </cell>
          <cell r="I17" t="str">
            <v>NE</v>
          </cell>
          <cell r="J17">
            <v>51.12</v>
          </cell>
          <cell r="K17">
            <v>0</v>
          </cell>
        </row>
        <row r="18">
          <cell r="B18">
            <v>25.608333333333338</v>
          </cell>
          <cell r="C18">
            <v>32.299999999999997</v>
          </cell>
          <cell r="D18">
            <v>22.5</v>
          </cell>
          <cell r="E18">
            <v>81.833333333333329</v>
          </cell>
          <cell r="F18">
            <v>95</v>
          </cell>
          <cell r="G18">
            <v>53</v>
          </cell>
          <cell r="H18">
            <v>13.68</v>
          </cell>
          <cell r="I18" t="str">
            <v>NE</v>
          </cell>
          <cell r="J18">
            <v>39.24</v>
          </cell>
          <cell r="K18">
            <v>0</v>
          </cell>
        </row>
        <row r="19">
          <cell r="B19">
            <v>26.950000000000003</v>
          </cell>
          <cell r="C19">
            <v>33</v>
          </cell>
          <cell r="D19">
            <v>24</v>
          </cell>
          <cell r="E19">
            <v>77.333333333333329</v>
          </cell>
          <cell r="F19">
            <v>93</v>
          </cell>
          <cell r="G19">
            <v>48</v>
          </cell>
          <cell r="H19">
            <v>18.720000000000002</v>
          </cell>
          <cell r="I19" t="str">
            <v>L</v>
          </cell>
          <cell r="J19">
            <v>42.12</v>
          </cell>
          <cell r="K19">
            <v>0</v>
          </cell>
        </row>
        <row r="20">
          <cell r="B20">
            <v>26.5625</v>
          </cell>
          <cell r="C20">
            <v>32.9</v>
          </cell>
          <cell r="D20">
            <v>23.3</v>
          </cell>
          <cell r="E20">
            <v>76.833333333333329</v>
          </cell>
          <cell r="F20">
            <v>94</v>
          </cell>
          <cell r="G20">
            <v>44</v>
          </cell>
          <cell r="H20">
            <v>16.2</v>
          </cell>
          <cell r="I20" t="str">
            <v>L</v>
          </cell>
          <cell r="J20">
            <v>39.6</v>
          </cell>
          <cell r="K20">
            <v>0</v>
          </cell>
        </row>
        <row r="21">
          <cell r="B21">
            <v>25.024999999999995</v>
          </cell>
          <cell r="C21">
            <v>26.8</v>
          </cell>
          <cell r="D21">
            <v>23.5</v>
          </cell>
          <cell r="E21">
            <v>78.083333333333329</v>
          </cell>
          <cell r="F21">
            <v>93</v>
          </cell>
          <cell r="G21">
            <v>69</v>
          </cell>
          <cell r="H21">
            <v>16.559999999999999</v>
          </cell>
          <cell r="I21" t="str">
            <v>NE</v>
          </cell>
          <cell r="J21">
            <v>37.080000000000005</v>
          </cell>
          <cell r="K21">
            <v>0</v>
          </cell>
        </row>
        <row r="22">
          <cell r="B22">
            <v>24.433333333333326</v>
          </cell>
          <cell r="C22">
            <v>30.7</v>
          </cell>
          <cell r="D22">
            <v>20.3</v>
          </cell>
          <cell r="E22">
            <v>75.666666666666671</v>
          </cell>
          <cell r="F22">
            <v>92</v>
          </cell>
          <cell r="G22">
            <v>48</v>
          </cell>
          <cell r="H22">
            <v>11.520000000000001</v>
          </cell>
          <cell r="I22" t="str">
            <v>S</v>
          </cell>
          <cell r="J22">
            <v>27.36</v>
          </cell>
          <cell r="K22">
            <v>0</v>
          </cell>
        </row>
        <row r="23">
          <cell r="B23">
            <v>27.245833333333334</v>
          </cell>
          <cell r="C23">
            <v>35.5</v>
          </cell>
          <cell r="D23">
            <v>22.2</v>
          </cell>
          <cell r="E23">
            <v>70.791666666666671</v>
          </cell>
          <cell r="F23">
            <v>94</v>
          </cell>
          <cell r="G23">
            <v>34</v>
          </cell>
          <cell r="H23">
            <v>10.8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28.041666666666668</v>
          </cell>
          <cell r="C24">
            <v>36.9</v>
          </cell>
          <cell r="D24">
            <v>21.4</v>
          </cell>
          <cell r="E24">
            <v>63.416666666666664</v>
          </cell>
          <cell r="F24">
            <v>94</v>
          </cell>
          <cell r="G24">
            <v>31</v>
          </cell>
          <cell r="H24">
            <v>11.520000000000001</v>
          </cell>
          <cell r="I24" t="str">
            <v>SE</v>
          </cell>
          <cell r="J24">
            <v>51.12</v>
          </cell>
          <cell r="K24">
            <v>0</v>
          </cell>
        </row>
        <row r="25">
          <cell r="B25">
            <v>28.299999999999994</v>
          </cell>
          <cell r="C25">
            <v>35.9</v>
          </cell>
          <cell r="D25">
            <v>22.9</v>
          </cell>
          <cell r="E25">
            <v>67.166666666666671</v>
          </cell>
          <cell r="F25">
            <v>93</v>
          </cell>
          <cell r="G25">
            <v>31</v>
          </cell>
          <cell r="H25">
            <v>10.8</v>
          </cell>
          <cell r="I25" t="str">
            <v>NE</v>
          </cell>
          <cell r="J25">
            <v>23.400000000000002</v>
          </cell>
          <cell r="K25">
            <v>0</v>
          </cell>
        </row>
        <row r="26">
          <cell r="B26">
            <v>28.458333333333332</v>
          </cell>
          <cell r="C26">
            <v>36</v>
          </cell>
          <cell r="D26">
            <v>23.5</v>
          </cell>
          <cell r="E26">
            <v>67</v>
          </cell>
          <cell r="F26">
            <v>91</v>
          </cell>
          <cell r="G26">
            <v>37</v>
          </cell>
          <cell r="H26">
            <v>11.16</v>
          </cell>
          <cell r="I26" t="str">
            <v>SO</v>
          </cell>
          <cell r="J26">
            <v>45.36</v>
          </cell>
          <cell r="K26">
            <v>0</v>
          </cell>
        </row>
        <row r="27">
          <cell r="B27">
            <v>27.154166666666669</v>
          </cell>
          <cell r="C27">
            <v>33.9</v>
          </cell>
          <cell r="D27">
            <v>22.1</v>
          </cell>
          <cell r="E27">
            <v>72.416666666666671</v>
          </cell>
          <cell r="F27">
            <v>95</v>
          </cell>
          <cell r="G27">
            <v>42</v>
          </cell>
          <cell r="H27">
            <v>20.88</v>
          </cell>
          <cell r="I27" t="str">
            <v>SO</v>
          </cell>
          <cell r="J27">
            <v>48.24</v>
          </cell>
          <cell r="K27">
            <v>0</v>
          </cell>
        </row>
        <row r="28">
          <cell r="B28">
            <v>27.208333333333329</v>
          </cell>
          <cell r="C28">
            <v>36.200000000000003</v>
          </cell>
          <cell r="D28">
            <v>20.100000000000001</v>
          </cell>
          <cell r="E28">
            <v>69</v>
          </cell>
          <cell r="F28">
            <v>94</v>
          </cell>
          <cell r="G28">
            <v>38</v>
          </cell>
          <cell r="H28">
            <v>17.28</v>
          </cell>
          <cell r="I28" t="str">
            <v>S</v>
          </cell>
          <cell r="J28">
            <v>87.84</v>
          </cell>
          <cell r="K28">
            <v>0</v>
          </cell>
        </row>
        <row r="29">
          <cell r="B29">
            <v>28.891666666666669</v>
          </cell>
          <cell r="C29">
            <v>37</v>
          </cell>
          <cell r="D29">
            <v>22.7</v>
          </cell>
          <cell r="E29">
            <v>64.916666666666671</v>
          </cell>
          <cell r="F29">
            <v>94</v>
          </cell>
          <cell r="G29">
            <v>30</v>
          </cell>
          <cell r="H29">
            <v>14.04</v>
          </cell>
          <cell r="I29" t="str">
            <v>NE</v>
          </cell>
          <cell r="J29">
            <v>35.28</v>
          </cell>
          <cell r="K29">
            <v>0</v>
          </cell>
        </row>
        <row r="30">
          <cell r="B30">
            <v>29.404166666666665</v>
          </cell>
          <cell r="C30">
            <v>36.299999999999997</v>
          </cell>
          <cell r="D30">
            <v>23.4</v>
          </cell>
          <cell r="E30">
            <v>57</v>
          </cell>
          <cell r="F30">
            <v>83</v>
          </cell>
          <cell r="G30">
            <v>32</v>
          </cell>
          <cell r="H30">
            <v>17.28</v>
          </cell>
          <cell r="I30" t="str">
            <v>NE</v>
          </cell>
          <cell r="J30">
            <v>41.76</v>
          </cell>
          <cell r="K30">
            <v>0</v>
          </cell>
        </row>
        <row r="31">
          <cell r="B31">
            <v>26.445833333333336</v>
          </cell>
          <cell r="C31">
            <v>35.799999999999997</v>
          </cell>
          <cell r="D31">
            <v>21.3</v>
          </cell>
          <cell r="E31">
            <v>70.708333333333329</v>
          </cell>
          <cell r="F31">
            <v>90</v>
          </cell>
          <cell r="G31">
            <v>35</v>
          </cell>
          <cell r="H31">
            <v>29.880000000000003</v>
          </cell>
          <cell r="I31" t="str">
            <v>NE</v>
          </cell>
          <cell r="J31">
            <v>54.72</v>
          </cell>
          <cell r="K31">
            <v>0</v>
          </cell>
        </row>
        <row r="32">
          <cell r="B32">
            <v>25.387500000000003</v>
          </cell>
          <cell r="C32">
            <v>32.700000000000003</v>
          </cell>
          <cell r="D32">
            <v>19.899999999999999</v>
          </cell>
          <cell r="E32">
            <v>75.166666666666671</v>
          </cell>
          <cell r="F32">
            <v>95</v>
          </cell>
          <cell r="G32">
            <v>44</v>
          </cell>
          <cell r="H32">
            <v>11.879999999999999</v>
          </cell>
          <cell r="I32" t="str">
            <v>L</v>
          </cell>
          <cell r="J32">
            <v>28.44</v>
          </cell>
          <cell r="K32">
            <v>0</v>
          </cell>
        </row>
        <row r="33">
          <cell r="B33">
            <v>26.075000000000006</v>
          </cell>
          <cell r="C33">
            <v>33.200000000000003</v>
          </cell>
          <cell r="D33">
            <v>22</v>
          </cell>
          <cell r="E33">
            <v>75.958333333333329</v>
          </cell>
          <cell r="F33">
            <v>96</v>
          </cell>
          <cell r="G33">
            <v>42</v>
          </cell>
          <cell r="H33">
            <v>14.04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24.641666666666666</v>
          </cell>
          <cell r="C34">
            <v>29.4</v>
          </cell>
          <cell r="D34">
            <v>21.2</v>
          </cell>
          <cell r="E34">
            <v>84.166666666666671</v>
          </cell>
          <cell r="F34">
            <v>97</v>
          </cell>
          <cell r="G34">
            <v>63</v>
          </cell>
          <cell r="H34">
            <v>11.16</v>
          </cell>
          <cell r="I34" t="str">
            <v>O</v>
          </cell>
          <cell r="J34">
            <v>30.6</v>
          </cell>
          <cell r="K34">
            <v>0</v>
          </cell>
        </row>
        <row r="35">
          <cell r="B35">
            <v>26.287499999999994</v>
          </cell>
          <cell r="C35">
            <v>34.299999999999997</v>
          </cell>
          <cell r="D35">
            <v>22.3</v>
          </cell>
          <cell r="E35">
            <v>77</v>
          </cell>
          <cell r="F35">
            <v>96</v>
          </cell>
          <cell r="G35">
            <v>40</v>
          </cell>
          <cell r="H35">
            <v>20.52</v>
          </cell>
          <cell r="I35" t="str">
            <v>SO</v>
          </cell>
          <cell r="J35">
            <v>47.16</v>
          </cell>
          <cell r="K35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27.321739130434782</v>
          </cell>
          <cell r="C5">
            <v>34.9</v>
          </cell>
          <cell r="D5">
            <v>22.3</v>
          </cell>
          <cell r="E5">
            <v>61.785714285714285</v>
          </cell>
          <cell r="F5">
            <v>100</v>
          </cell>
          <cell r="G5">
            <v>31</v>
          </cell>
          <cell r="H5">
            <v>9.7200000000000006</v>
          </cell>
          <cell r="I5" t="str">
            <v>L</v>
          </cell>
          <cell r="J5">
            <v>31.680000000000003</v>
          </cell>
          <cell r="K5">
            <v>0.4</v>
          </cell>
        </row>
        <row r="6">
          <cell r="B6">
            <v>26.108333333333331</v>
          </cell>
          <cell r="C6">
            <v>30.9</v>
          </cell>
          <cell r="D6">
            <v>23.1</v>
          </cell>
          <cell r="E6">
            <v>75.166666666666671</v>
          </cell>
          <cell r="F6">
            <v>100</v>
          </cell>
          <cell r="G6">
            <v>57</v>
          </cell>
          <cell r="H6">
            <v>7.5600000000000005</v>
          </cell>
          <cell r="I6" t="str">
            <v>NE</v>
          </cell>
          <cell r="J6">
            <v>23.400000000000002</v>
          </cell>
          <cell r="K6">
            <v>8</v>
          </cell>
        </row>
        <row r="7">
          <cell r="B7">
            <v>27.074999999999999</v>
          </cell>
          <cell r="C7">
            <v>34.299999999999997</v>
          </cell>
          <cell r="D7">
            <v>21</v>
          </cell>
          <cell r="E7">
            <v>64.333333333333329</v>
          </cell>
          <cell r="F7">
            <v>100</v>
          </cell>
          <cell r="G7">
            <v>42</v>
          </cell>
          <cell r="H7">
            <v>10.8</v>
          </cell>
          <cell r="I7" t="str">
            <v>NE</v>
          </cell>
          <cell r="J7">
            <v>25.2</v>
          </cell>
          <cell r="K7">
            <v>0</v>
          </cell>
        </row>
        <row r="8">
          <cell r="B8">
            <v>28.24166666666666</v>
          </cell>
          <cell r="C8">
            <v>33.1</v>
          </cell>
          <cell r="D8">
            <v>23.4</v>
          </cell>
          <cell r="E8">
            <v>63.222222222222221</v>
          </cell>
          <cell r="F8">
            <v>100</v>
          </cell>
          <cell r="G8">
            <v>47</v>
          </cell>
          <cell r="H8">
            <v>13.32</v>
          </cell>
          <cell r="I8" t="str">
            <v>NE</v>
          </cell>
          <cell r="J8">
            <v>29.16</v>
          </cell>
          <cell r="K8">
            <v>0</v>
          </cell>
        </row>
        <row r="9">
          <cell r="B9">
            <v>27.179166666666664</v>
          </cell>
          <cell r="C9">
            <v>33.6</v>
          </cell>
          <cell r="D9">
            <v>22.5</v>
          </cell>
          <cell r="E9">
            <v>64.470588235294116</v>
          </cell>
          <cell r="F9">
            <v>97</v>
          </cell>
          <cell r="G9">
            <v>42</v>
          </cell>
          <cell r="H9">
            <v>11.520000000000001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27.833333333333339</v>
          </cell>
          <cell r="C10">
            <v>34.299999999999997</v>
          </cell>
          <cell r="D10">
            <v>21.8</v>
          </cell>
          <cell r="E10">
            <v>59</v>
          </cell>
          <cell r="F10">
            <v>100</v>
          </cell>
          <cell r="G10">
            <v>40</v>
          </cell>
          <cell r="H10">
            <v>9.3600000000000012</v>
          </cell>
          <cell r="I10" t="str">
            <v>NE</v>
          </cell>
          <cell r="J10">
            <v>30.240000000000002</v>
          </cell>
          <cell r="K10">
            <v>0</v>
          </cell>
        </row>
        <row r="11">
          <cell r="B11">
            <v>28.666666666666671</v>
          </cell>
          <cell r="C11">
            <v>34.799999999999997</v>
          </cell>
          <cell r="D11">
            <v>22.6</v>
          </cell>
          <cell r="E11">
            <v>62.541666666666664</v>
          </cell>
          <cell r="F11">
            <v>97</v>
          </cell>
          <cell r="G11">
            <v>40</v>
          </cell>
          <cell r="H11">
            <v>9.3600000000000012</v>
          </cell>
          <cell r="I11" t="str">
            <v>NE</v>
          </cell>
          <cell r="J11">
            <v>28.08</v>
          </cell>
          <cell r="K11">
            <v>0</v>
          </cell>
        </row>
        <row r="12">
          <cell r="B12">
            <v>29.45</v>
          </cell>
          <cell r="C12">
            <v>36.9</v>
          </cell>
          <cell r="D12">
            <v>24.1</v>
          </cell>
          <cell r="E12">
            <v>56.3125</v>
          </cell>
          <cell r="F12">
            <v>100</v>
          </cell>
          <cell r="G12">
            <v>34</v>
          </cell>
          <cell r="H12">
            <v>9</v>
          </cell>
          <cell r="I12" t="str">
            <v>NO</v>
          </cell>
          <cell r="J12">
            <v>29.880000000000003</v>
          </cell>
          <cell r="K12">
            <v>0</v>
          </cell>
        </row>
        <row r="13">
          <cell r="B13">
            <v>27.716666666666665</v>
          </cell>
          <cell r="C13">
            <v>34</v>
          </cell>
          <cell r="D13">
            <v>22.1</v>
          </cell>
          <cell r="E13">
            <v>63.8125</v>
          </cell>
          <cell r="F13">
            <v>99</v>
          </cell>
          <cell r="G13">
            <v>33</v>
          </cell>
          <cell r="H13">
            <v>16.2</v>
          </cell>
          <cell r="I13" t="str">
            <v>NO</v>
          </cell>
          <cell r="J13">
            <v>39.24</v>
          </cell>
          <cell r="K13">
            <v>9.7999999999999989</v>
          </cell>
        </row>
        <row r="14">
          <cell r="B14">
            <v>27.854166666666668</v>
          </cell>
          <cell r="C14">
            <v>35.9</v>
          </cell>
          <cell r="D14">
            <v>23.4</v>
          </cell>
          <cell r="E14">
            <v>64.666666666666671</v>
          </cell>
          <cell r="F14">
            <v>100</v>
          </cell>
          <cell r="G14">
            <v>38</v>
          </cell>
          <cell r="H14">
            <v>22.32</v>
          </cell>
          <cell r="I14" t="str">
            <v>NO</v>
          </cell>
          <cell r="J14">
            <v>54</v>
          </cell>
          <cell r="K14">
            <v>0</v>
          </cell>
        </row>
        <row r="15">
          <cell r="B15">
            <v>25.137500000000006</v>
          </cell>
          <cell r="C15">
            <v>32.4</v>
          </cell>
          <cell r="D15">
            <v>22.3</v>
          </cell>
          <cell r="E15">
            <v>75.3</v>
          </cell>
          <cell r="F15">
            <v>100</v>
          </cell>
          <cell r="G15">
            <v>53</v>
          </cell>
          <cell r="H15">
            <v>15.120000000000001</v>
          </cell>
          <cell r="I15" t="str">
            <v>L</v>
          </cell>
          <cell r="J15">
            <v>40.32</v>
          </cell>
          <cell r="K15">
            <v>10.399999999999999</v>
          </cell>
        </row>
        <row r="16">
          <cell r="B16">
            <v>26.370833333333337</v>
          </cell>
          <cell r="C16">
            <v>32.9</v>
          </cell>
          <cell r="D16">
            <v>22.3</v>
          </cell>
          <cell r="E16">
            <v>67.166666666666671</v>
          </cell>
          <cell r="F16">
            <v>100</v>
          </cell>
          <cell r="G16">
            <v>51</v>
          </cell>
          <cell r="H16">
            <v>15.48</v>
          </cell>
          <cell r="I16" t="str">
            <v>SE</v>
          </cell>
          <cell r="J16">
            <v>36</v>
          </cell>
          <cell r="K16">
            <v>0</v>
          </cell>
        </row>
        <row r="17">
          <cell r="B17">
            <v>26.158333333333331</v>
          </cell>
          <cell r="C17">
            <v>31.7</v>
          </cell>
          <cell r="D17">
            <v>23</v>
          </cell>
          <cell r="E17">
            <v>76.545454545454547</v>
          </cell>
          <cell r="F17">
            <v>100</v>
          </cell>
          <cell r="G17">
            <v>52</v>
          </cell>
          <cell r="H17">
            <v>19.079999999999998</v>
          </cell>
          <cell r="I17" t="str">
            <v>NO</v>
          </cell>
          <cell r="J17">
            <v>41.76</v>
          </cell>
          <cell r="K17">
            <v>15.799999999999999</v>
          </cell>
        </row>
        <row r="18">
          <cell r="B18">
            <v>26.174999999999997</v>
          </cell>
          <cell r="C18">
            <v>31.3</v>
          </cell>
          <cell r="D18">
            <v>22.4</v>
          </cell>
          <cell r="E18">
            <v>69.333333333333329</v>
          </cell>
          <cell r="F18">
            <v>99</v>
          </cell>
          <cell r="G18">
            <v>57</v>
          </cell>
          <cell r="H18">
            <v>10.8</v>
          </cell>
          <cell r="I18" t="str">
            <v>NE</v>
          </cell>
          <cell r="J18">
            <v>32.04</v>
          </cell>
          <cell r="K18">
            <v>0</v>
          </cell>
        </row>
        <row r="19">
          <cell r="B19">
            <v>26.150000000000002</v>
          </cell>
          <cell r="C19">
            <v>32.1</v>
          </cell>
          <cell r="D19">
            <v>23.3</v>
          </cell>
          <cell r="E19">
            <v>73.642857142857139</v>
          </cell>
          <cell r="F19">
            <v>100</v>
          </cell>
          <cell r="G19">
            <v>53</v>
          </cell>
          <cell r="H19">
            <v>12.96</v>
          </cell>
          <cell r="I19" t="str">
            <v>NE</v>
          </cell>
          <cell r="J19">
            <v>45.72</v>
          </cell>
          <cell r="K19">
            <v>1.4</v>
          </cell>
        </row>
        <row r="20">
          <cell r="B20">
            <v>26.091666666666669</v>
          </cell>
          <cell r="C20">
            <v>32.4</v>
          </cell>
          <cell r="D20">
            <v>22.7</v>
          </cell>
          <cell r="E20">
            <v>61.6</v>
          </cell>
          <cell r="F20">
            <v>97</v>
          </cell>
          <cell r="G20">
            <v>46</v>
          </cell>
          <cell r="H20">
            <v>21.96</v>
          </cell>
          <cell r="I20" t="str">
            <v>NO</v>
          </cell>
          <cell r="J20">
            <v>51.84</v>
          </cell>
          <cell r="K20">
            <v>6</v>
          </cell>
        </row>
        <row r="21">
          <cell r="B21">
            <v>23.012499999999999</v>
          </cell>
          <cell r="C21">
            <v>23.9</v>
          </cell>
          <cell r="D21">
            <v>22.2</v>
          </cell>
          <cell r="E21">
            <v>95.5</v>
          </cell>
          <cell r="F21">
            <v>98</v>
          </cell>
          <cell r="G21">
            <v>85</v>
          </cell>
          <cell r="H21">
            <v>9.3600000000000012</v>
          </cell>
          <cell r="I21" t="str">
            <v>N</v>
          </cell>
          <cell r="J21">
            <v>22.32</v>
          </cell>
          <cell r="K21">
            <v>33.799999999999997</v>
          </cell>
        </row>
        <row r="22">
          <cell r="B22">
            <v>25.487500000000001</v>
          </cell>
          <cell r="C22">
            <v>32.700000000000003</v>
          </cell>
          <cell r="D22">
            <v>22.1</v>
          </cell>
          <cell r="E22">
            <v>69</v>
          </cell>
          <cell r="F22">
            <v>98</v>
          </cell>
          <cell r="G22">
            <v>48</v>
          </cell>
          <cell r="H22">
            <v>8.64</v>
          </cell>
          <cell r="I22" t="str">
            <v>SE</v>
          </cell>
          <cell r="J22">
            <v>32.04</v>
          </cell>
          <cell r="K22">
            <v>0</v>
          </cell>
        </row>
        <row r="23">
          <cell r="B23">
            <v>26.875000000000004</v>
          </cell>
          <cell r="C23">
            <v>34.6</v>
          </cell>
          <cell r="D23">
            <v>21.8</v>
          </cell>
          <cell r="E23">
            <v>57</v>
          </cell>
          <cell r="F23">
            <v>85</v>
          </cell>
          <cell r="G23">
            <v>34</v>
          </cell>
          <cell r="H23">
            <v>14.76</v>
          </cell>
          <cell r="I23" t="str">
            <v>L</v>
          </cell>
          <cell r="J23">
            <v>31.680000000000003</v>
          </cell>
          <cell r="K23">
            <v>4.8</v>
          </cell>
        </row>
        <row r="24">
          <cell r="B24">
            <v>28.304166666666664</v>
          </cell>
          <cell r="C24">
            <v>35.200000000000003</v>
          </cell>
          <cell r="D24">
            <v>22</v>
          </cell>
          <cell r="E24">
            <v>62.333333333333336</v>
          </cell>
          <cell r="F24">
            <v>92</v>
          </cell>
          <cell r="G24">
            <v>41</v>
          </cell>
          <cell r="H24">
            <v>14.04</v>
          </cell>
          <cell r="I24" t="str">
            <v>O</v>
          </cell>
          <cell r="J24">
            <v>29.52</v>
          </cell>
          <cell r="K24">
            <v>0</v>
          </cell>
        </row>
        <row r="25">
          <cell r="B25">
            <v>28.104166666666668</v>
          </cell>
          <cell r="C25">
            <v>36</v>
          </cell>
          <cell r="D25">
            <v>22.8</v>
          </cell>
          <cell r="E25">
            <v>61.4375</v>
          </cell>
          <cell r="F25">
            <v>100</v>
          </cell>
          <cell r="G25">
            <v>32</v>
          </cell>
          <cell r="H25">
            <v>16.920000000000002</v>
          </cell>
          <cell r="I25" t="str">
            <v>L</v>
          </cell>
          <cell r="J25">
            <v>48.6</v>
          </cell>
          <cell r="K25">
            <v>0</v>
          </cell>
        </row>
        <row r="26">
          <cell r="B26">
            <v>26.320833333333336</v>
          </cell>
          <cell r="C26">
            <v>33.9</v>
          </cell>
          <cell r="D26">
            <v>22.6</v>
          </cell>
          <cell r="E26">
            <v>71.400000000000006</v>
          </cell>
          <cell r="F26">
            <v>100</v>
          </cell>
          <cell r="G26">
            <v>46</v>
          </cell>
          <cell r="H26">
            <v>9.7200000000000006</v>
          </cell>
          <cell r="I26" t="str">
            <v>NO</v>
          </cell>
          <cell r="J26">
            <v>39.24</v>
          </cell>
          <cell r="K26">
            <v>13</v>
          </cell>
        </row>
        <row r="27">
          <cell r="B27">
            <v>26.737500000000001</v>
          </cell>
          <cell r="C27">
            <v>33.299999999999997</v>
          </cell>
          <cell r="D27">
            <v>22.4</v>
          </cell>
          <cell r="E27">
            <v>73.833333333333329</v>
          </cell>
          <cell r="F27">
            <v>100</v>
          </cell>
          <cell r="G27">
            <v>52</v>
          </cell>
          <cell r="H27">
            <v>2.52</v>
          </cell>
          <cell r="I27" t="str">
            <v>L</v>
          </cell>
          <cell r="J27">
            <v>19.440000000000001</v>
          </cell>
          <cell r="K27">
            <v>0</v>
          </cell>
        </row>
        <row r="28">
          <cell r="B28">
            <v>27.391666666666662</v>
          </cell>
          <cell r="C28">
            <v>35.1</v>
          </cell>
          <cell r="D28">
            <v>23.2</v>
          </cell>
          <cell r="E28">
            <v>66</v>
          </cell>
          <cell r="F28">
            <v>100</v>
          </cell>
          <cell r="G28">
            <v>45</v>
          </cell>
          <cell r="H28">
            <v>15.120000000000001</v>
          </cell>
          <cell r="I28" t="str">
            <v>SE</v>
          </cell>
          <cell r="J28">
            <v>36.72</v>
          </cell>
          <cell r="K28">
            <v>2.2000000000000002</v>
          </cell>
        </row>
        <row r="29">
          <cell r="B29">
            <v>27.150000000000002</v>
          </cell>
          <cell r="C29">
            <v>35</v>
          </cell>
          <cell r="D29">
            <v>21.2</v>
          </cell>
          <cell r="E29">
            <v>55.230769230769234</v>
          </cell>
          <cell r="F29">
            <v>94</v>
          </cell>
          <cell r="G29">
            <v>38</v>
          </cell>
          <cell r="H29">
            <v>15.120000000000001</v>
          </cell>
          <cell r="I29" t="str">
            <v>SE</v>
          </cell>
          <cell r="J29">
            <v>35.64</v>
          </cell>
          <cell r="K29">
            <v>0</v>
          </cell>
        </row>
        <row r="30">
          <cell r="B30">
            <v>27.795833333333331</v>
          </cell>
          <cell r="C30">
            <v>35.299999999999997</v>
          </cell>
          <cell r="D30">
            <v>21.3</v>
          </cell>
          <cell r="E30">
            <v>58.888888888888886</v>
          </cell>
          <cell r="F30">
            <v>92</v>
          </cell>
          <cell r="G30">
            <v>37</v>
          </cell>
          <cell r="H30">
            <v>12.96</v>
          </cell>
          <cell r="I30" t="str">
            <v>NO</v>
          </cell>
          <cell r="J30">
            <v>41.76</v>
          </cell>
          <cell r="K30">
            <v>0</v>
          </cell>
        </row>
        <row r="31">
          <cell r="B31">
            <v>28.391666666666669</v>
          </cell>
          <cell r="C31">
            <v>34.5</v>
          </cell>
          <cell r="D31">
            <v>23.5</v>
          </cell>
          <cell r="E31">
            <v>66</v>
          </cell>
          <cell r="F31">
            <v>92</v>
          </cell>
          <cell r="G31">
            <v>37</v>
          </cell>
          <cell r="H31">
            <v>12.24</v>
          </cell>
          <cell r="I31" t="str">
            <v>NO</v>
          </cell>
          <cell r="J31">
            <v>38.880000000000003</v>
          </cell>
          <cell r="K31">
            <v>0</v>
          </cell>
        </row>
        <row r="32">
          <cell r="B32">
            <v>26.862499999999994</v>
          </cell>
          <cell r="C32">
            <v>33.9</v>
          </cell>
          <cell r="D32">
            <v>21.8</v>
          </cell>
          <cell r="E32">
            <v>66.666666666666671</v>
          </cell>
          <cell r="F32">
            <v>100</v>
          </cell>
          <cell r="G32">
            <v>36</v>
          </cell>
          <cell r="H32">
            <v>12.6</v>
          </cell>
          <cell r="I32" t="str">
            <v>NO</v>
          </cell>
          <cell r="J32">
            <v>50.76</v>
          </cell>
          <cell r="K32">
            <v>0.2</v>
          </cell>
        </row>
        <row r="33">
          <cell r="B33">
            <v>25.470833333333331</v>
          </cell>
          <cell r="C33">
            <v>32.5</v>
          </cell>
          <cell r="D33">
            <v>21.4</v>
          </cell>
          <cell r="E33">
            <v>61.333333333333336</v>
          </cell>
          <cell r="F33">
            <v>94</v>
          </cell>
          <cell r="G33">
            <v>46</v>
          </cell>
          <cell r="H33">
            <v>7.9200000000000008</v>
          </cell>
          <cell r="I33" t="str">
            <v>NE</v>
          </cell>
          <cell r="J33">
            <v>25.92</v>
          </cell>
          <cell r="K33">
            <v>1.5999999999999999</v>
          </cell>
        </row>
        <row r="34">
          <cell r="B34">
            <v>26.862499999999994</v>
          </cell>
          <cell r="C34">
            <v>34</v>
          </cell>
          <cell r="D34">
            <v>23.3</v>
          </cell>
          <cell r="E34">
            <v>68.588235294117652</v>
          </cell>
          <cell r="F34">
            <v>97</v>
          </cell>
          <cell r="G34">
            <v>39</v>
          </cell>
          <cell r="H34">
            <v>14.04</v>
          </cell>
          <cell r="I34" t="str">
            <v>L</v>
          </cell>
          <cell r="J34">
            <v>50.4</v>
          </cell>
          <cell r="K34">
            <v>0.2</v>
          </cell>
        </row>
        <row r="35">
          <cell r="B35">
            <v>25.908333333333331</v>
          </cell>
          <cell r="C35">
            <v>35.5</v>
          </cell>
          <cell r="D35">
            <v>21.1</v>
          </cell>
          <cell r="E35">
            <v>66.666666666666671</v>
          </cell>
          <cell r="F35">
            <v>100</v>
          </cell>
          <cell r="G35">
            <v>37</v>
          </cell>
          <cell r="H35">
            <v>20.52</v>
          </cell>
          <cell r="I35" t="str">
            <v>L</v>
          </cell>
          <cell r="J35">
            <v>36</v>
          </cell>
          <cell r="K35">
            <v>15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</row>
      </sheetData>
      <sheetData sheetId="4"/>
      <sheetData sheetId="5"/>
      <sheetData sheetId="6"/>
      <sheetData sheetId="7"/>
      <sheetData sheetId="8">
        <row r="5">
          <cell r="B5">
            <v>24.320833333333329</v>
          </cell>
        </row>
      </sheetData>
      <sheetData sheetId="9">
        <row r="5">
          <cell r="B5">
            <v>28.737500000000001</v>
          </cell>
        </row>
      </sheetData>
      <sheetData sheetId="10">
        <row r="5">
          <cell r="B5">
            <v>21.979166666666668</v>
          </cell>
        </row>
      </sheetData>
      <sheetData sheetId="11">
        <row r="5">
          <cell r="B5">
            <v>25.691666666666666</v>
          </cell>
          <cell r="C5">
            <v>31</v>
          </cell>
          <cell r="D5">
            <v>21</v>
          </cell>
          <cell r="E5">
            <v>76.208333333333329</v>
          </cell>
          <cell r="F5">
            <v>95</v>
          </cell>
          <cell r="G5">
            <v>50</v>
          </cell>
          <cell r="H5">
            <v>13.32</v>
          </cell>
          <cell r="I5" t="str">
            <v>NE</v>
          </cell>
          <cell r="J5">
            <v>23.759999999999998</v>
          </cell>
          <cell r="K5">
            <v>0</v>
          </cell>
        </row>
        <row r="6">
          <cell r="B6">
            <v>26.770833333333332</v>
          </cell>
          <cell r="C6">
            <v>32.299999999999997</v>
          </cell>
          <cell r="D6">
            <v>21.9</v>
          </cell>
          <cell r="E6">
            <v>71.75</v>
          </cell>
          <cell r="F6">
            <v>94</v>
          </cell>
          <cell r="G6">
            <v>48</v>
          </cell>
          <cell r="H6">
            <v>11.879999999999999</v>
          </cell>
          <cell r="I6" t="str">
            <v>N</v>
          </cell>
          <cell r="J6">
            <v>34.56</v>
          </cell>
          <cell r="K6">
            <v>0</v>
          </cell>
        </row>
        <row r="7">
          <cell r="B7">
            <v>28.329166666666669</v>
          </cell>
          <cell r="C7">
            <v>33.5</v>
          </cell>
          <cell r="D7">
            <v>22.3</v>
          </cell>
          <cell r="E7">
            <v>67.25</v>
          </cell>
          <cell r="F7">
            <v>94</v>
          </cell>
          <cell r="G7">
            <v>43</v>
          </cell>
          <cell r="H7">
            <v>14.76</v>
          </cell>
          <cell r="I7" t="str">
            <v>L</v>
          </cell>
          <cell r="J7">
            <v>29.52</v>
          </cell>
          <cell r="K7">
            <v>0</v>
          </cell>
        </row>
        <row r="8">
          <cell r="B8">
            <v>28.104166666666668</v>
          </cell>
          <cell r="C8">
            <v>32.5</v>
          </cell>
          <cell r="D8">
            <v>24.6</v>
          </cell>
          <cell r="E8">
            <v>68</v>
          </cell>
          <cell r="F8">
            <v>82</v>
          </cell>
          <cell r="G8">
            <v>52</v>
          </cell>
          <cell r="H8">
            <v>15.840000000000002</v>
          </cell>
          <cell r="I8" t="str">
            <v>NE</v>
          </cell>
          <cell r="J8">
            <v>43.56</v>
          </cell>
          <cell r="K8">
            <v>1.4</v>
          </cell>
        </row>
        <row r="9">
          <cell r="B9">
            <v>26.716666666666665</v>
          </cell>
          <cell r="C9">
            <v>33.299999999999997</v>
          </cell>
          <cell r="D9">
            <v>23.5</v>
          </cell>
          <cell r="E9">
            <v>71.416666666666671</v>
          </cell>
          <cell r="F9">
            <v>86</v>
          </cell>
          <cell r="G9">
            <v>48</v>
          </cell>
          <cell r="H9">
            <v>15.120000000000001</v>
          </cell>
          <cell r="I9" t="str">
            <v>N</v>
          </cell>
          <cell r="J9">
            <v>39.6</v>
          </cell>
          <cell r="K9">
            <v>0</v>
          </cell>
        </row>
        <row r="10">
          <cell r="B10">
            <v>27.283333333333331</v>
          </cell>
          <cell r="C10">
            <v>34</v>
          </cell>
          <cell r="D10">
            <v>22.3</v>
          </cell>
          <cell r="E10">
            <v>69.208333333333329</v>
          </cell>
          <cell r="F10">
            <v>90</v>
          </cell>
          <cell r="G10">
            <v>42</v>
          </cell>
          <cell r="H10">
            <v>20.88</v>
          </cell>
          <cell r="I10" t="str">
            <v>N</v>
          </cell>
          <cell r="J10">
            <v>37.800000000000004</v>
          </cell>
          <cell r="K10">
            <v>0</v>
          </cell>
        </row>
        <row r="11">
          <cell r="B11">
            <v>27.775000000000006</v>
          </cell>
          <cell r="C11">
            <v>33.700000000000003</v>
          </cell>
          <cell r="D11">
            <v>22.3</v>
          </cell>
          <cell r="E11">
            <v>66.041666666666671</v>
          </cell>
          <cell r="F11">
            <v>88</v>
          </cell>
          <cell r="G11">
            <v>43</v>
          </cell>
          <cell r="H11">
            <v>19.079999999999998</v>
          </cell>
          <cell r="I11" t="str">
            <v>N</v>
          </cell>
          <cell r="J11">
            <v>36.36</v>
          </cell>
          <cell r="K11">
            <v>0</v>
          </cell>
        </row>
        <row r="12">
          <cell r="B12">
            <v>28.837499999999995</v>
          </cell>
          <cell r="C12">
            <v>35.299999999999997</v>
          </cell>
          <cell r="D12">
            <v>23.9</v>
          </cell>
          <cell r="E12">
            <v>63.375</v>
          </cell>
          <cell r="F12">
            <v>82</v>
          </cell>
          <cell r="G12">
            <v>36</v>
          </cell>
          <cell r="H12">
            <v>15.48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25.687499999999996</v>
          </cell>
          <cell r="C13">
            <v>30.7</v>
          </cell>
          <cell r="D13">
            <v>22</v>
          </cell>
          <cell r="E13">
            <v>80.041666666666671</v>
          </cell>
          <cell r="F13">
            <v>95</v>
          </cell>
          <cell r="G13">
            <v>49</v>
          </cell>
          <cell r="H13">
            <v>11.16</v>
          </cell>
          <cell r="I13" t="str">
            <v>N</v>
          </cell>
          <cell r="J13">
            <v>24.12</v>
          </cell>
          <cell r="K13">
            <v>2.2000000000000002</v>
          </cell>
        </row>
        <row r="14">
          <cell r="B14">
            <v>28.104166666666668</v>
          </cell>
          <cell r="C14">
            <v>35.200000000000003</v>
          </cell>
          <cell r="D14">
            <v>22.8</v>
          </cell>
          <cell r="E14">
            <v>69.541666666666671</v>
          </cell>
          <cell r="F14">
            <v>91</v>
          </cell>
          <cell r="G14">
            <v>36</v>
          </cell>
          <cell r="H14">
            <v>17.28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28.350000000000005</v>
          </cell>
          <cell r="C15">
            <v>34.799999999999997</v>
          </cell>
          <cell r="D15">
            <v>22.1</v>
          </cell>
          <cell r="E15">
            <v>65.416666666666671</v>
          </cell>
          <cell r="F15">
            <v>92</v>
          </cell>
          <cell r="G15">
            <v>39</v>
          </cell>
          <cell r="H15">
            <v>18.720000000000002</v>
          </cell>
          <cell r="I15" t="str">
            <v>N</v>
          </cell>
          <cell r="J15">
            <v>39.6</v>
          </cell>
          <cell r="K15">
            <v>0</v>
          </cell>
        </row>
        <row r="16">
          <cell r="B16">
            <v>27.541666666666668</v>
          </cell>
          <cell r="C16">
            <v>35.299999999999997</v>
          </cell>
          <cell r="D16">
            <v>21.4</v>
          </cell>
          <cell r="E16">
            <v>69.5</v>
          </cell>
          <cell r="F16">
            <v>92</v>
          </cell>
          <cell r="G16">
            <v>39</v>
          </cell>
          <cell r="H16">
            <v>16.920000000000002</v>
          </cell>
          <cell r="I16" t="str">
            <v>N</v>
          </cell>
          <cell r="J16">
            <v>35.28</v>
          </cell>
          <cell r="K16">
            <v>0</v>
          </cell>
        </row>
        <row r="17">
          <cell r="B17">
            <v>24.795833333333334</v>
          </cell>
          <cell r="C17">
            <v>32.4</v>
          </cell>
          <cell r="D17">
            <v>18.100000000000001</v>
          </cell>
          <cell r="E17">
            <v>79.708333333333329</v>
          </cell>
          <cell r="F17">
            <v>96</v>
          </cell>
          <cell r="G17">
            <v>51</v>
          </cell>
          <cell r="H17">
            <v>26.28</v>
          </cell>
          <cell r="I17" t="str">
            <v>NE</v>
          </cell>
          <cell r="J17">
            <v>52.2</v>
          </cell>
          <cell r="K17">
            <v>16.2</v>
          </cell>
        </row>
        <row r="18">
          <cell r="B18">
            <v>22.754166666666666</v>
          </cell>
          <cell r="C18">
            <v>30.2</v>
          </cell>
          <cell r="D18">
            <v>18.899999999999999</v>
          </cell>
          <cell r="E18">
            <v>81.791666666666671</v>
          </cell>
          <cell r="F18">
            <v>96</v>
          </cell>
          <cell r="G18">
            <v>50</v>
          </cell>
          <cell r="H18">
            <v>11.16</v>
          </cell>
          <cell r="I18" t="str">
            <v>S</v>
          </cell>
          <cell r="J18">
            <v>29.880000000000003</v>
          </cell>
          <cell r="K18">
            <v>0</v>
          </cell>
        </row>
        <row r="19">
          <cell r="B19">
            <v>24.904166666666665</v>
          </cell>
          <cell r="C19">
            <v>32.799999999999997</v>
          </cell>
          <cell r="D19">
            <v>20.2</v>
          </cell>
          <cell r="E19">
            <v>78.916666666666671</v>
          </cell>
          <cell r="F19">
            <v>94</v>
          </cell>
          <cell r="G19">
            <v>47</v>
          </cell>
          <cell r="H19">
            <v>16.559999999999999</v>
          </cell>
          <cell r="I19" t="str">
            <v>O</v>
          </cell>
          <cell r="J19">
            <v>34.56</v>
          </cell>
          <cell r="K19">
            <v>0</v>
          </cell>
        </row>
        <row r="20">
          <cell r="B20">
            <v>24.324999999999999</v>
          </cell>
          <cell r="C20">
            <v>29.5</v>
          </cell>
          <cell r="D20">
            <v>22.1</v>
          </cell>
          <cell r="E20">
            <v>90.291666666666671</v>
          </cell>
          <cell r="F20">
            <v>97</v>
          </cell>
          <cell r="G20">
            <v>71</v>
          </cell>
          <cell r="H20">
            <v>18.36</v>
          </cell>
          <cell r="I20" t="str">
            <v>N</v>
          </cell>
          <cell r="J20">
            <v>43.56</v>
          </cell>
          <cell r="K20">
            <v>19.599999999999998</v>
          </cell>
        </row>
        <row r="21">
          <cell r="B21">
            <v>24.324999999999999</v>
          </cell>
          <cell r="C21">
            <v>27.9</v>
          </cell>
          <cell r="D21">
            <v>22.2</v>
          </cell>
          <cell r="E21">
            <v>87.916666666666671</v>
          </cell>
          <cell r="F21">
            <v>96</v>
          </cell>
          <cell r="G21">
            <v>70</v>
          </cell>
          <cell r="H21">
            <v>15.48</v>
          </cell>
          <cell r="I21" t="str">
            <v>N</v>
          </cell>
          <cell r="J21">
            <v>42.12</v>
          </cell>
          <cell r="K21">
            <v>0.4</v>
          </cell>
        </row>
        <row r="22">
          <cell r="B22">
            <v>23.933333333333334</v>
          </cell>
          <cell r="C22">
            <v>29.7</v>
          </cell>
          <cell r="D22">
            <v>19.7</v>
          </cell>
          <cell r="E22">
            <v>84.166666666666671</v>
          </cell>
          <cell r="F22">
            <v>96</v>
          </cell>
          <cell r="G22">
            <v>64</v>
          </cell>
          <cell r="H22">
            <v>24.48</v>
          </cell>
          <cell r="I22" t="str">
            <v>N</v>
          </cell>
          <cell r="J22">
            <v>38.519999999999996</v>
          </cell>
          <cell r="K22">
            <v>0.4</v>
          </cell>
        </row>
        <row r="23">
          <cell r="B23">
            <v>26.470833333333299</v>
          </cell>
          <cell r="C23">
            <v>33.5</v>
          </cell>
          <cell r="D23">
            <v>21.3</v>
          </cell>
          <cell r="E23">
            <v>76</v>
          </cell>
          <cell r="F23">
            <v>96</v>
          </cell>
          <cell r="G23">
            <v>50</v>
          </cell>
          <cell r="H23">
            <v>23.400000000000002</v>
          </cell>
          <cell r="I23" t="str">
            <v>N</v>
          </cell>
          <cell r="J23">
            <v>41.76</v>
          </cell>
          <cell r="K23">
            <v>0</v>
          </cell>
        </row>
        <row r="24">
          <cell r="B24">
            <v>27.675000000000001</v>
          </cell>
          <cell r="C24">
            <v>34.299999999999997</v>
          </cell>
          <cell r="D24">
            <v>21.8</v>
          </cell>
          <cell r="E24">
            <v>71.791666666666671</v>
          </cell>
          <cell r="F24">
            <v>93</v>
          </cell>
          <cell r="G24">
            <v>42</v>
          </cell>
          <cell r="H24">
            <v>20.88</v>
          </cell>
          <cell r="I24" t="str">
            <v>N</v>
          </cell>
          <cell r="J24">
            <v>42.12</v>
          </cell>
          <cell r="K24">
            <v>0</v>
          </cell>
        </row>
        <row r="25">
          <cell r="B25">
            <v>28.145833333333339</v>
          </cell>
          <cell r="C25">
            <v>34.9</v>
          </cell>
          <cell r="D25">
            <v>21.3</v>
          </cell>
          <cell r="E25">
            <v>65.541666666666671</v>
          </cell>
          <cell r="F25">
            <v>94</v>
          </cell>
          <cell r="G25">
            <v>34</v>
          </cell>
          <cell r="H25">
            <v>18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26.220833333333331</v>
          </cell>
          <cell r="C26">
            <v>34.200000000000003</v>
          </cell>
          <cell r="D26">
            <v>20.9</v>
          </cell>
          <cell r="E26">
            <v>71.583333333333329</v>
          </cell>
          <cell r="F26">
            <v>90</v>
          </cell>
          <cell r="G26">
            <v>40</v>
          </cell>
          <cell r="H26">
            <v>15.120000000000001</v>
          </cell>
          <cell r="I26" t="str">
            <v>S</v>
          </cell>
          <cell r="J26">
            <v>36.72</v>
          </cell>
          <cell r="K26">
            <v>0</v>
          </cell>
        </row>
        <row r="27">
          <cell r="B27">
            <v>26.858333333333334</v>
          </cell>
          <cell r="C27">
            <v>32.299999999999997</v>
          </cell>
          <cell r="D27">
            <v>22.3</v>
          </cell>
          <cell r="E27">
            <v>71.625</v>
          </cell>
          <cell r="F27">
            <v>89</v>
          </cell>
          <cell r="G27">
            <v>47</v>
          </cell>
          <cell r="H27">
            <v>18.36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27.804166666666671</v>
          </cell>
          <cell r="C28">
            <v>33.700000000000003</v>
          </cell>
          <cell r="D28">
            <v>23.2</v>
          </cell>
          <cell r="E28">
            <v>71</v>
          </cell>
          <cell r="F28">
            <v>91</v>
          </cell>
          <cell r="G28">
            <v>49</v>
          </cell>
          <cell r="H28">
            <v>16.2</v>
          </cell>
          <cell r="I28" t="str">
            <v>NE</v>
          </cell>
          <cell r="J28">
            <v>39.24</v>
          </cell>
          <cell r="K28">
            <v>0</v>
          </cell>
        </row>
        <row r="29">
          <cell r="B29">
            <v>27.933333333333334</v>
          </cell>
          <cell r="C29">
            <v>35.4</v>
          </cell>
          <cell r="D29">
            <v>21.5</v>
          </cell>
          <cell r="E29">
            <v>64.583333333333329</v>
          </cell>
          <cell r="F29">
            <v>91</v>
          </cell>
          <cell r="G29">
            <v>34</v>
          </cell>
          <cell r="H29">
            <v>19.440000000000001</v>
          </cell>
          <cell r="I29" t="str">
            <v>N</v>
          </cell>
          <cell r="J29">
            <v>43.56</v>
          </cell>
          <cell r="K29">
            <v>0</v>
          </cell>
        </row>
        <row r="30">
          <cell r="B30">
            <v>27.787499999999998</v>
          </cell>
          <cell r="C30">
            <v>35.1</v>
          </cell>
          <cell r="D30">
            <v>22</v>
          </cell>
          <cell r="E30">
            <v>62.916666666666664</v>
          </cell>
          <cell r="F30">
            <v>84</v>
          </cell>
          <cell r="G30">
            <v>35</v>
          </cell>
          <cell r="H30">
            <v>23.759999999999998</v>
          </cell>
          <cell r="I30" t="str">
            <v>N</v>
          </cell>
          <cell r="J30">
            <v>56.16</v>
          </cell>
          <cell r="K30">
            <v>0</v>
          </cell>
        </row>
        <row r="31">
          <cell r="B31">
            <v>25.783333333333331</v>
          </cell>
          <cell r="C31">
            <v>32.5</v>
          </cell>
          <cell r="D31">
            <v>21.3</v>
          </cell>
          <cell r="E31">
            <v>76.458333333333329</v>
          </cell>
          <cell r="F31">
            <v>95</v>
          </cell>
          <cell r="G31">
            <v>48</v>
          </cell>
          <cell r="H31">
            <v>16.920000000000002</v>
          </cell>
          <cell r="I31" t="str">
            <v>N</v>
          </cell>
          <cell r="J31">
            <v>46.080000000000005</v>
          </cell>
          <cell r="K31">
            <v>11.999999999999998</v>
          </cell>
        </row>
        <row r="32">
          <cell r="B32">
            <v>24.108333333333331</v>
          </cell>
          <cell r="C32">
            <v>31</v>
          </cell>
          <cell r="D32">
            <v>20.8</v>
          </cell>
          <cell r="E32">
            <v>85.083333333333329</v>
          </cell>
          <cell r="F32">
            <v>97</v>
          </cell>
          <cell r="G32">
            <v>49</v>
          </cell>
          <cell r="H32">
            <v>11.16</v>
          </cell>
          <cell r="I32" t="str">
            <v>NE</v>
          </cell>
          <cell r="J32">
            <v>36.36</v>
          </cell>
          <cell r="K32">
            <v>24.199999999999996</v>
          </cell>
        </row>
        <row r="33">
          <cell r="B33">
            <v>22.983333333333334</v>
          </cell>
          <cell r="C33">
            <v>29</v>
          </cell>
          <cell r="D33">
            <v>21.1</v>
          </cell>
          <cell r="E33">
            <v>89.875</v>
          </cell>
          <cell r="F33">
            <v>97</v>
          </cell>
          <cell r="G33">
            <v>65</v>
          </cell>
          <cell r="H33">
            <v>11.520000000000001</v>
          </cell>
          <cell r="I33" t="str">
            <v>N</v>
          </cell>
          <cell r="J33">
            <v>27.36</v>
          </cell>
          <cell r="K33">
            <v>1.6</v>
          </cell>
        </row>
        <row r="34">
          <cell r="B34">
            <v>23.791666666666668</v>
          </cell>
          <cell r="C34">
            <v>27.9</v>
          </cell>
          <cell r="D34">
            <v>21.9</v>
          </cell>
          <cell r="E34">
            <v>86.75</v>
          </cell>
          <cell r="F34">
            <v>96</v>
          </cell>
          <cell r="G34">
            <v>70</v>
          </cell>
          <cell r="H34">
            <v>14.04</v>
          </cell>
          <cell r="I34" t="str">
            <v>NE</v>
          </cell>
          <cell r="J34">
            <v>29.16</v>
          </cell>
          <cell r="K34">
            <v>0.8</v>
          </cell>
        </row>
        <row r="35">
          <cell r="B35">
            <v>24.833333333333329</v>
          </cell>
          <cell r="C35">
            <v>30.8</v>
          </cell>
          <cell r="D35">
            <v>21</v>
          </cell>
          <cell r="E35">
            <v>82.583333333333329</v>
          </cell>
          <cell r="F35">
            <v>97</v>
          </cell>
          <cell r="G35">
            <v>56</v>
          </cell>
          <cell r="H35">
            <v>18.720000000000002</v>
          </cell>
          <cell r="I35" t="str">
            <v>N</v>
          </cell>
          <cell r="J35">
            <v>30.6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</row>
      </sheetData>
      <sheetData sheetId="4"/>
      <sheetData sheetId="5"/>
      <sheetData sheetId="6"/>
      <sheetData sheetId="7"/>
      <sheetData sheetId="8">
        <row r="5">
          <cell r="B5">
            <v>23.125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22.245833333333334</v>
          </cell>
        </row>
      </sheetData>
      <sheetData sheetId="11">
        <row r="5">
          <cell r="B5">
            <v>26.016666666666669</v>
          </cell>
          <cell r="C5">
            <v>32</v>
          </cell>
          <cell r="D5">
            <v>21.2</v>
          </cell>
          <cell r="E5">
            <v>73.5</v>
          </cell>
          <cell r="F5">
            <v>92</v>
          </cell>
          <cell r="G5">
            <v>49</v>
          </cell>
          <cell r="H5">
            <v>14.4</v>
          </cell>
          <cell r="I5" t="str">
            <v>NE</v>
          </cell>
          <cell r="J5">
            <v>24.48</v>
          </cell>
          <cell r="K5">
            <v>0</v>
          </cell>
        </row>
        <row r="6">
          <cell r="B6">
            <v>28.075000000000003</v>
          </cell>
          <cell r="C6">
            <v>34.1</v>
          </cell>
          <cell r="D6">
            <v>23.1</v>
          </cell>
          <cell r="E6">
            <v>70.166666666666671</v>
          </cell>
          <cell r="F6">
            <v>92</v>
          </cell>
          <cell r="G6">
            <v>42</v>
          </cell>
          <cell r="H6">
            <v>11.879999999999999</v>
          </cell>
          <cell r="I6" t="str">
            <v>N</v>
          </cell>
          <cell r="J6">
            <v>27.36</v>
          </cell>
          <cell r="K6">
            <v>0</v>
          </cell>
        </row>
        <row r="7">
          <cell r="B7">
            <v>28.4375</v>
          </cell>
          <cell r="C7">
            <v>35.5</v>
          </cell>
          <cell r="D7">
            <v>22.6</v>
          </cell>
          <cell r="E7">
            <v>68.041666666666671</v>
          </cell>
          <cell r="F7">
            <v>88</v>
          </cell>
          <cell r="G7">
            <v>39</v>
          </cell>
          <cell r="H7">
            <v>18.36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28.016666666666666</v>
          </cell>
          <cell r="C8">
            <v>35.5</v>
          </cell>
          <cell r="D8">
            <v>24.1</v>
          </cell>
          <cell r="E8">
            <v>68.958333333333329</v>
          </cell>
          <cell r="F8">
            <v>87</v>
          </cell>
          <cell r="G8">
            <v>43</v>
          </cell>
          <cell r="H8">
            <v>20.52</v>
          </cell>
          <cell r="I8" t="str">
            <v>NE</v>
          </cell>
          <cell r="J8">
            <v>39.24</v>
          </cell>
          <cell r="K8">
            <v>0</v>
          </cell>
        </row>
        <row r="9">
          <cell r="B9">
            <v>27.666666666666671</v>
          </cell>
          <cell r="C9">
            <v>34.9</v>
          </cell>
          <cell r="D9">
            <v>22.7</v>
          </cell>
          <cell r="E9">
            <v>73.083333333333329</v>
          </cell>
          <cell r="F9">
            <v>95</v>
          </cell>
          <cell r="G9">
            <v>43</v>
          </cell>
          <cell r="H9">
            <v>17.28</v>
          </cell>
          <cell r="I9" t="str">
            <v>N</v>
          </cell>
          <cell r="J9">
            <v>38.159999999999997</v>
          </cell>
          <cell r="K9">
            <v>0</v>
          </cell>
        </row>
        <row r="10">
          <cell r="B10">
            <v>27.354166666666668</v>
          </cell>
          <cell r="C10">
            <v>34.5</v>
          </cell>
          <cell r="D10">
            <v>23.4</v>
          </cell>
          <cell r="E10">
            <v>72.791666666666671</v>
          </cell>
          <cell r="F10">
            <v>91</v>
          </cell>
          <cell r="G10">
            <v>41</v>
          </cell>
          <cell r="H10">
            <v>16.559999999999999</v>
          </cell>
          <cell r="I10" t="str">
            <v>NE</v>
          </cell>
          <cell r="J10">
            <v>32.04</v>
          </cell>
          <cell r="K10">
            <v>0.60000000000000009</v>
          </cell>
        </row>
        <row r="11">
          <cell r="B11">
            <v>29.270833333333332</v>
          </cell>
          <cell r="C11">
            <v>35.799999999999997</v>
          </cell>
          <cell r="D11">
            <v>23.6</v>
          </cell>
          <cell r="E11">
            <v>62.875</v>
          </cell>
          <cell r="F11">
            <v>90</v>
          </cell>
          <cell r="G11">
            <v>38</v>
          </cell>
          <cell r="H11">
            <v>20.88</v>
          </cell>
          <cell r="I11" t="str">
            <v>NO</v>
          </cell>
          <cell r="J11">
            <v>41.04</v>
          </cell>
          <cell r="K11">
            <v>0</v>
          </cell>
        </row>
        <row r="12">
          <cell r="B12">
            <v>27.604166666666668</v>
          </cell>
          <cell r="C12">
            <v>35.5</v>
          </cell>
          <cell r="D12">
            <v>22.9</v>
          </cell>
          <cell r="E12">
            <v>72.541666666666671</v>
          </cell>
          <cell r="F12">
            <v>93</v>
          </cell>
          <cell r="G12">
            <v>41</v>
          </cell>
          <cell r="H12">
            <v>14.04</v>
          </cell>
          <cell r="I12" t="str">
            <v>N</v>
          </cell>
          <cell r="J12">
            <v>59.04</v>
          </cell>
          <cell r="K12">
            <v>16.600000000000001</v>
          </cell>
        </row>
        <row r="13">
          <cell r="B13">
            <v>26.349999999999998</v>
          </cell>
          <cell r="C13">
            <v>34.200000000000003</v>
          </cell>
          <cell r="D13">
            <v>23</v>
          </cell>
          <cell r="E13">
            <v>80.458333333333329</v>
          </cell>
          <cell r="F13">
            <v>93</v>
          </cell>
          <cell r="G13">
            <v>50</v>
          </cell>
          <cell r="H13">
            <v>14.76</v>
          </cell>
          <cell r="I13" t="str">
            <v>NO</v>
          </cell>
          <cell r="J13">
            <v>46.800000000000004</v>
          </cell>
          <cell r="K13">
            <v>10.199999999999999</v>
          </cell>
        </row>
        <row r="14">
          <cell r="B14">
            <v>28.341666666666669</v>
          </cell>
          <cell r="C14">
            <v>36</v>
          </cell>
          <cell r="D14">
            <v>22.8</v>
          </cell>
          <cell r="E14">
            <v>74.208333333333329</v>
          </cell>
          <cell r="F14">
            <v>96</v>
          </cell>
          <cell r="G14">
            <v>36</v>
          </cell>
          <cell r="H14">
            <v>12.96</v>
          </cell>
          <cell r="I14" t="str">
            <v>NO</v>
          </cell>
          <cell r="J14">
            <v>30.240000000000002</v>
          </cell>
          <cell r="K14">
            <v>0</v>
          </cell>
        </row>
        <row r="15">
          <cell r="B15">
            <v>28.441666666666666</v>
          </cell>
          <cell r="C15">
            <v>35.9</v>
          </cell>
          <cell r="D15">
            <v>22.1</v>
          </cell>
          <cell r="E15">
            <v>69.625</v>
          </cell>
          <cell r="F15">
            <v>94</v>
          </cell>
          <cell r="G15">
            <v>43</v>
          </cell>
          <cell r="H15">
            <v>20.88</v>
          </cell>
          <cell r="I15" t="str">
            <v>NO</v>
          </cell>
          <cell r="J15">
            <v>37.440000000000005</v>
          </cell>
          <cell r="K15">
            <v>17.599999999999998</v>
          </cell>
        </row>
        <row r="16">
          <cell r="B16">
            <v>26.75</v>
          </cell>
          <cell r="C16">
            <v>35.299999999999997</v>
          </cell>
          <cell r="D16">
            <v>23.3</v>
          </cell>
          <cell r="E16">
            <v>78.666666666666671</v>
          </cell>
          <cell r="F16">
            <v>93</v>
          </cell>
          <cell r="G16">
            <v>44</v>
          </cell>
          <cell r="H16">
            <v>21.240000000000002</v>
          </cell>
          <cell r="I16" t="str">
            <v>NE</v>
          </cell>
          <cell r="J16">
            <v>36.72</v>
          </cell>
          <cell r="K16">
            <v>5</v>
          </cell>
        </row>
        <row r="17">
          <cell r="B17">
            <v>24.166666666666671</v>
          </cell>
          <cell r="C17">
            <v>30.1</v>
          </cell>
          <cell r="D17">
            <v>19.600000000000001</v>
          </cell>
          <cell r="E17">
            <v>83.208333333333329</v>
          </cell>
          <cell r="F17">
            <v>94</v>
          </cell>
          <cell r="G17">
            <v>55</v>
          </cell>
          <cell r="H17">
            <v>36.36</v>
          </cell>
          <cell r="I17" t="str">
            <v>S</v>
          </cell>
          <cell r="J17">
            <v>67.680000000000007</v>
          </cell>
          <cell r="K17">
            <v>0.2</v>
          </cell>
        </row>
        <row r="18">
          <cell r="B18">
            <v>23.637499999999999</v>
          </cell>
          <cell r="C18">
            <v>29.5</v>
          </cell>
          <cell r="D18">
            <v>19.8</v>
          </cell>
          <cell r="E18">
            <v>82.916666666666671</v>
          </cell>
          <cell r="F18">
            <v>95</v>
          </cell>
          <cell r="G18">
            <v>59</v>
          </cell>
          <cell r="H18">
            <v>11.520000000000001</v>
          </cell>
          <cell r="I18" t="str">
            <v>S</v>
          </cell>
          <cell r="J18">
            <v>28.44</v>
          </cell>
          <cell r="K18">
            <v>0.6</v>
          </cell>
        </row>
        <row r="19">
          <cell r="B19">
            <v>26.520833333333329</v>
          </cell>
          <cell r="C19">
            <v>34.200000000000003</v>
          </cell>
          <cell r="D19">
            <v>22.5</v>
          </cell>
          <cell r="E19">
            <v>76.583333333333329</v>
          </cell>
          <cell r="F19">
            <v>94</v>
          </cell>
          <cell r="G19">
            <v>44</v>
          </cell>
          <cell r="H19">
            <v>19.8</v>
          </cell>
          <cell r="I19" t="str">
            <v>NE</v>
          </cell>
          <cell r="J19">
            <v>36.36</v>
          </cell>
          <cell r="K19">
            <v>0</v>
          </cell>
        </row>
        <row r="20">
          <cell r="B20">
            <v>24.891666666666662</v>
          </cell>
          <cell r="C20">
            <v>30.6</v>
          </cell>
          <cell r="D20">
            <v>22</v>
          </cell>
          <cell r="E20">
            <v>86.833333333333329</v>
          </cell>
          <cell r="F20">
            <v>96</v>
          </cell>
          <cell r="G20">
            <v>60</v>
          </cell>
          <cell r="H20">
            <v>16.920000000000002</v>
          </cell>
          <cell r="I20" t="str">
            <v>NE</v>
          </cell>
          <cell r="J20">
            <v>42.480000000000004</v>
          </cell>
          <cell r="K20">
            <v>0.60000000000000009</v>
          </cell>
        </row>
        <row r="21">
          <cell r="B21">
            <v>25.704166666666669</v>
          </cell>
          <cell r="C21">
            <v>33.5</v>
          </cell>
          <cell r="D21">
            <v>22.1</v>
          </cell>
          <cell r="E21">
            <v>84.541666666666671</v>
          </cell>
          <cell r="F21">
            <v>96</v>
          </cell>
          <cell r="G21">
            <v>51</v>
          </cell>
          <cell r="H21">
            <v>20.88</v>
          </cell>
          <cell r="I21" t="str">
            <v>NE</v>
          </cell>
          <cell r="J21">
            <v>39.6</v>
          </cell>
          <cell r="K21">
            <v>2.4000000000000004</v>
          </cell>
        </row>
        <row r="22">
          <cell r="B22">
            <v>23.516666666666666</v>
          </cell>
          <cell r="C22">
            <v>28.8</v>
          </cell>
          <cell r="D22">
            <v>20.6</v>
          </cell>
          <cell r="E22">
            <v>86.333333333333329</v>
          </cell>
          <cell r="F22">
            <v>96</v>
          </cell>
          <cell r="G22">
            <v>66</v>
          </cell>
          <cell r="H22">
            <v>17.28</v>
          </cell>
          <cell r="I22" t="str">
            <v>NE</v>
          </cell>
          <cell r="J22">
            <v>39.6</v>
          </cell>
          <cell r="K22">
            <v>2.2000000000000002</v>
          </cell>
        </row>
        <row r="23">
          <cell r="B23">
            <v>26.429166666666664</v>
          </cell>
          <cell r="C23">
            <v>34.5</v>
          </cell>
          <cell r="D23">
            <v>22.4</v>
          </cell>
          <cell r="E23">
            <v>76.791666666666671</v>
          </cell>
          <cell r="F23">
            <v>93</v>
          </cell>
          <cell r="G23">
            <v>44</v>
          </cell>
          <cell r="H23">
            <v>20.16</v>
          </cell>
          <cell r="I23" t="str">
            <v>NE</v>
          </cell>
          <cell r="J23">
            <v>49.680000000000007</v>
          </cell>
          <cell r="K23">
            <v>1.4</v>
          </cell>
        </row>
        <row r="24">
          <cell r="B24">
            <v>28.025000000000002</v>
          </cell>
          <cell r="C24">
            <v>35.700000000000003</v>
          </cell>
          <cell r="D24">
            <v>22.8</v>
          </cell>
          <cell r="E24">
            <v>67.916666666666671</v>
          </cell>
          <cell r="F24">
            <v>88</v>
          </cell>
          <cell r="G24">
            <v>41</v>
          </cell>
          <cell r="H24">
            <v>21.6</v>
          </cell>
          <cell r="I24" t="str">
            <v>NE</v>
          </cell>
          <cell r="J24">
            <v>74.52</v>
          </cell>
          <cell r="K24">
            <v>3.4</v>
          </cell>
        </row>
        <row r="25">
          <cell r="B25">
            <v>28.554166666666674</v>
          </cell>
          <cell r="C25">
            <v>36.799999999999997</v>
          </cell>
          <cell r="D25">
            <v>23.3</v>
          </cell>
          <cell r="E25">
            <v>66.125</v>
          </cell>
          <cell r="F25">
            <v>86</v>
          </cell>
          <cell r="G25">
            <v>33</v>
          </cell>
          <cell r="H25">
            <v>29.880000000000003</v>
          </cell>
          <cell r="I25" t="str">
            <v>N</v>
          </cell>
          <cell r="J25">
            <v>51.480000000000004</v>
          </cell>
          <cell r="K25">
            <v>0</v>
          </cell>
        </row>
        <row r="26">
          <cell r="B26">
            <v>25.574999999999992</v>
          </cell>
          <cell r="C26">
            <v>35.4</v>
          </cell>
          <cell r="D26">
            <v>21.3</v>
          </cell>
          <cell r="E26">
            <v>78.541666666666671</v>
          </cell>
          <cell r="F26">
            <v>95</v>
          </cell>
          <cell r="G26">
            <v>44</v>
          </cell>
          <cell r="H26">
            <v>19.440000000000001</v>
          </cell>
          <cell r="I26" t="str">
            <v>SE</v>
          </cell>
          <cell r="J26">
            <v>49.32</v>
          </cell>
          <cell r="K26">
            <v>0</v>
          </cell>
        </row>
        <row r="27">
          <cell r="B27">
            <v>27.8125</v>
          </cell>
          <cell r="C27">
            <v>34.700000000000003</v>
          </cell>
          <cell r="D27">
            <v>23</v>
          </cell>
          <cell r="E27">
            <v>66.916666666666671</v>
          </cell>
          <cell r="F27">
            <v>89</v>
          </cell>
          <cell r="G27">
            <v>42</v>
          </cell>
          <cell r="H27">
            <v>27</v>
          </cell>
          <cell r="I27" t="str">
            <v>NE</v>
          </cell>
          <cell r="J27">
            <v>43.2</v>
          </cell>
          <cell r="K27">
            <v>0</v>
          </cell>
        </row>
        <row r="28">
          <cell r="B28">
            <v>28.266666666666669</v>
          </cell>
          <cell r="C28">
            <v>35</v>
          </cell>
          <cell r="D28">
            <v>22.6</v>
          </cell>
          <cell r="E28">
            <v>68.875</v>
          </cell>
          <cell r="F28">
            <v>93</v>
          </cell>
          <cell r="G28">
            <v>47</v>
          </cell>
          <cell r="H28">
            <v>22.68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29.516666666666666</v>
          </cell>
          <cell r="C29">
            <v>37.200000000000003</v>
          </cell>
          <cell r="D29">
            <v>22.6</v>
          </cell>
          <cell r="E29">
            <v>55.541666666666664</v>
          </cell>
          <cell r="F29">
            <v>82</v>
          </cell>
          <cell r="G29">
            <v>29</v>
          </cell>
          <cell r="H29">
            <v>24.840000000000003</v>
          </cell>
          <cell r="I29" t="str">
            <v>NE</v>
          </cell>
          <cell r="J29">
            <v>50.04</v>
          </cell>
          <cell r="K29">
            <v>0</v>
          </cell>
        </row>
        <row r="30">
          <cell r="B30">
            <v>28.479166666666668</v>
          </cell>
          <cell r="C30">
            <v>37.299999999999997</v>
          </cell>
          <cell r="D30">
            <v>22.1</v>
          </cell>
          <cell r="E30">
            <v>60.083333333333336</v>
          </cell>
          <cell r="F30">
            <v>93</v>
          </cell>
          <cell r="G30">
            <v>31</v>
          </cell>
          <cell r="H30">
            <v>24.48</v>
          </cell>
          <cell r="I30" t="str">
            <v>NO</v>
          </cell>
          <cell r="J30">
            <v>49.680000000000007</v>
          </cell>
          <cell r="K30">
            <v>22.599999999999998</v>
          </cell>
        </row>
        <row r="31">
          <cell r="B31">
            <v>25.254166666666666</v>
          </cell>
          <cell r="C31">
            <v>31.8</v>
          </cell>
          <cell r="D31">
            <v>21.9</v>
          </cell>
          <cell r="E31">
            <v>80.791666666666671</v>
          </cell>
          <cell r="F31">
            <v>94</v>
          </cell>
          <cell r="G31">
            <v>55</v>
          </cell>
          <cell r="H31">
            <v>16.2</v>
          </cell>
          <cell r="I31" t="str">
            <v>N</v>
          </cell>
          <cell r="J31">
            <v>51.84</v>
          </cell>
          <cell r="K31">
            <v>9.8000000000000007</v>
          </cell>
        </row>
        <row r="32">
          <cell r="B32">
            <v>23.995833333333334</v>
          </cell>
          <cell r="C32">
            <v>30.4</v>
          </cell>
          <cell r="D32">
            <v>21.8</v>
          </cell>
          <cell r="E32">
            <v>85.666666666666671</v>
          </cell>
          <cell r="F32">
            <v>96</v>
          </cell>
          <cell r="G32">
            <v>61</v>
          </cell>
          <cell r="H32">
            <v>13.32</v>
          </cell>
          <cell r="I32" t="str">
            <v>N</v>
          </cell>
          <cell r="J32">
            <v>37.440000000000005</v>
          </cell>
          <cell r="K32">
            <v>0.2</v>
          </cell>
        </row>
        <row r="33">
          <cell r="B33">
            <v>24.283333333333331</v>
          </cell>
          <cell r="C33">
            <v>30.1</v>
          </cell>
          <cell r="D33">
            <v>21.6</v>
          </cell>
          <cell r="E33">
            <v>83.708333333333329</v>
          </cell>
          <cell r="F33">
            <v>95</v>
          </cell>
          <cell r="G33">
            <v>57</v>
          </cell>
          <cell r="H33">
            <v>9.7200000000000006</v>
          </cell>
          <cell r="I33" t="str">
            <v>N</v>
          </cell>
          <cell r="J33">
            <v>34.92</v>
          </cell>
          <cell r="K33">
            <v>1.5999999999999999</v>
          </cell>
        </row>
        <row r="34">
          <cell r="B34">
            <v>24.05416666666666</v>
          </cell>
          <cell r="C34">
            <v>28.2</v>
          </cell>
          <cell r="D34">
            <v>21.5</v>
          </cell>
          <cell r="E34">
            <v>88.083333333333329</v>
          </cell>
          <cell r="F34">
            <v>95</v>
          </cell>
          <cell r="G34">
            <v>66</v>
          </cell>
          <cell r="H34">
            <v>14.04</v>
          </cell>
          <cell r="I34" t="str">
            <v>NE</v>
          </cell>
          <cell r="J34">
            <v>36.72</v>
          </cell>
          <cell r="K34">
            <v>22.799999999999997</v>
          </cell>
        </row>
        <row r="35">
          <cell r="B35">
            <v>24.283333333333331</v>
          </cell>
          <cell r="C35">
            <v>31</v>
          </cell>
          <cell r="D35">
            <v>21.9</v>
          </cell>
          <cell r="E35">
            <v>87.458333333333329</v>
          </cell>
          <cell r="F35">
            <v>95</v>
          </cell>
          <cell r="G35">
            <v>57</v>
          </cell>
          <cell r="H35">
            <v>15.48</v>
          </cell>
          <cell r="I35" t="str">
            <v>NE</v>
          </cell>
          <cell r="J35">
            <v>34.56</v>
          </cell>
          <cell r="K35">
            <v>4.2</v>
          </cell>
        </row>
        <row r="36">
          <cell r="I36" t="str">
            <v>NE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</row>
      </sheetData>
      <sheetData sheetId="4"/>
      <sheetData sheetId="5"/>
      <sheetData sheetId="6"/>
      <sheetData sheetId="7"/>
      <sheetData sheetId="8">
        <row r="5">
          <cell r="B5">
            <v>24.524999999999995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23.262500000000003</v>
          </cell>
        </row>
      </sheetData>
      <sheetData sheetId="11">
        <row r="5">
          <cell r="B5">
            <v>26.241666666666664</v>
          </cell>
          <cell r="C5">
            <v>31.8</v>
          </cell>
          <cell r="D5">
            <v>21.9</v>
          </cell>
          <cell r="E5">
            <v>74</v>
          </cell>
          <cell r="F5">
            <v>92</v>
          </cell>
          <cell r="G5">
            <v>49</v>
          </cell>
          <cell r="H5">
            <v>13.68</v>
          </cell>
          <cell r="I5" t="str">
            <v>L</v>
          </cell>
          <cell r="J5">
            <v>22.68</v>
          </cell>
          <cell r="K5">
            <v>0</v>
          </cell>
        </row>
        <row r="6">
          <cell r="B6">
            <v>27.858333333333345</v>
          </cell>
          <cell r="C6">
            <v>33.799999999999997</v>
          </cell>
          <cell r="D6">
            <v>22.5</v>
          </cell>
          <cell r="E6">
            <v>68.541666666666671</v>
          </cell>
          <cell r="F6">
            <v>94</v>
          </cell>
          <cell r="G6">
            <v>43</v>
          </cell>
          <cell r="H6">
            <v>16.2</v>
          </cell>
          <cell r="I6" t="str">
            <v>N</v>
          </cell>
          <cell r="J6">
            <v>26.64</v>
          </cell>
          <cell r="K6">
            <v>0</v>
          </cell>
        </row>
        <row r="7">
          <cell r="B7">
            <v>29.045833333333331</v>
          </cell>
          <cell r="C7">
            <v>34.5</v>
          </cell>
          <cell r="D7">
            <v>23.7</v>
          </cell>
          <cell r="E7">
            <v>64.541666666666671</v>
          </cell>
          <cell r="F7">
            <v>87</v>
          </cell>
          <cell r="G7">
            <v>40</v>
          </cell>
          <cell r="H7">
            <v>12.24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29.158333333333335</v>
          </cell>
          <cell r="C8">
            <v>34.799999999999997</v>
          </cell>
          <cell r="D8">
            <v>25</v>
          </cell>
          <cell r="E8">
            <v>63.583333333333336</v>
          </cell>
          <cell r="F8">
            <v>84</v>
          </cell>
          <cell r="G8">
            <v>40</v>
          </cell>
          <cell r="H8">
            <v>18.36</v>
          </cell>
          <cell r="I8" t="str">
            <v>L</v>
          </cell>
          <cell r="J8">
            <v>32.76</v>
          </cell>
          <cell r="K8">
            <v>9</v>
          </cell>
        </row>
        <row r="9">
          <cell r="B9">
            <v>27.554166666666671</v>
          </cell>
          <cell r="C9">
            <v>34.200000000000003</v>
          </cell>
          <cell r="D9">
            <v>23.6</v>
          </cell>
          <cell r="E9">
            <v>72.208333333333329</v>
          </cell>
          <cell r="F9">
            <v>92</v>
          </cell>
          <cell r="G9">
            <v>43</v>
          </cell>
          <cell r="H9">
            <v>13.32</v>
          </cell>
          <cell r="I9" t="str">
            <v>NE</v>
          </cell>
          <cell r="J9">
            <v>42.480000000000004</v>
          </cell>
          <cell r="K9">
            <v>0</v>
          </cell>
        </row>
        <row r="10">
          <cell r="B10">
            <v>28.829166666666666</v>
          </cell>
          <cell r="C10">
            <v>34.799999999999997</v>
          </cell>
          <cell r="D10">
            <v>23.6</v>
          </cell>
          <cell r="E10">
            <v>64.458333333333329</v>
          </cell>
          <cell r="F10">
            <v>90</v>
          </cell>
          <cell r="G10">
            <v>40</v>
          </cell>
          <cell r="H10">
            <v>18.36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28.583333333333332</v>
          </cell>
          <cell r="C11">
            <v>34.9</v>
          </cell>
          <cell r="D11">
            <v>24</v>
          </cell>
          <cell r="E11">
            <v>64.416666666666671</v>
          </cell>
          <cell r="F11">
            <v>92</v>
          </cell>
          <cell r="G11">
            <v>39</v>
          </cell>
          <cell r="H11">
            <v>20.16</v>
          </cell>
          <cell r="I11" t="str">
            <v>N</v>
          </cell>
          <cell r="J11">
            <v>41.04</v>
          </cell>
          <cell r="K11">
            <v>10.4</v>
          </cell>
        </row>
        <row r="12">
          <cell r="B12">
            <v>29.387499999999999</v>
          </cell>
          <cell r="C12">
            <v>36.6</v>
          </cell>
          <cell r="D12">
            <v>23.1</v>
          </cell>
          <cell r="E12">
            <v>66.916666666666671</v>
          </cell>
          <cell r="F12">
            <v>93</v>
          </cell>
          <cell r="G12">
            <v>38</v>
          </cell>
          <cell r="H12">
            <v>24.12</v>
          </cell>
          <cell r="I12" t="str">
            <v>O</v>
          </cell>
          <cell r="J12">
            <v>47.16</v>
          </cell>
          <cell r="K12">
            <v>2.2000000000000002</v>
          </cell>
        </row>
        <row r="13">
          <cell r="B13">
            <v>26.808333333333326</v>
          </cell>
          <cell r="C13">
            <v>32.9</v>
          </cell>
          <cell r="D13">
            <v>22.4</v>
          </cell>
          <cell r="E13">
            <v>75.291666666666671</v>
          </cell>
          <cell r="F13">
            <v>95</v>
          </cell>
          <cell r="G13">
            <v>49</v>
          </cell>
          <cell r="H13">
            <v>14.76</v>
          </cell>
          <cell r="I13" t="str">
            <v>NO</v>
          </cell>
          <cell r="J13">
            <v>26.64</v>
          </cell>
          <cell r="K13">
            <v>9.3999999999999986</v>
          </cell>
        </row>
        <row r="14">
          <cell r="B14">
            <v>29.037500000000005</v>
          </cell>
          <cell r="C14">
            <v>35.799999999999997</v>
          </cell>
          <cell r="D14">
            <v>24.5</v>
          </cell>
          <cell r="E14">
            <v>70.166666666666671</v>
          </cell>
          <cell r="F14">
            <v>91</v>
          </cell>
          <cell r="G14">
            <v>37</v>
          </cell>
          <cell r="H14">
            <v>16.559999999999999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28.804166666666671</v>
          </cell>
          <cell r="C15">
            <v>34.9</v>
          </cell>
          <cell r="D15">
            <v>23.2</v>
          </cell>
          <cell r="E15">
            <v>66</v>
          </cell>
          <cell r="F15">
            <v>89</v>
          </cell>
          <cell r="G15">
            <v>41</v>
          </cell>
          <cell r="H15">
            <v>24.48</v>
          </cell>
          <cell r="I15" t="str">
            <v>NO</v>
          </cell>
          <cell r="J15">
            <v>38.159999999999997</v>
          </cell>
          <cell r="K15">
            <v>0</v>
          </cell>
        </row>
        <row r="16">
          <cell r="B16">
            <v>27.704166666666662</v>
          </cell>
          <cell r="C16">
            <v>34.5</v>
          </cell>
          <cell r="D16">
            <v>23.2</v>
          </cell>
          <cell r="E16">
            <v>70.541666666666671</v>
          </cell>
          <cell r="F16">
            <v>91</v>
          </cell>
          <cell r="G16">
            <v>45</v>
          </cell>
          <cell r="H16">
            <v>21.6</v>
          </cell>
          <cell r="I16" t="str">
            <v>NO</v>
          </cell>
          <cell r="J16">
            <v>61.2</v>
          </cell>
          <cell r="K16">
            <v>2.4000000000000004</v>
          </cell>
        </row>
        <row r="17">
          <cell r="B17">
            <v>25.208333333333339</v>
          </cell>
          <cell r="C17">
            <v>30.9</v>
          </cell>
          <cell r="D17">
            <v>22</v>
          </cell>
          <cell r="E17">
            <v>81.375</v>
          </cell>
          <cell r="F17">
            <v>95</v>
          </cell>
          <cell r="G17">
            <v>58</v>
          </cell>
          <cell r="H17">
            <v>18</v>
          </cell>
          <cell r="I17" t="str">
            <v>NE</v>
          </cell>
          <cell r="J17">
            <v>39.24</v>
          </cell>
          <cell r="K17">
            <v>5.6</v>
          </cell>
        </row>
        <row r="18">
          <cell r="B18">
            <v>24.241666666666671</v>
          </cell>
          <cell r="C18">
            <v>29.6</v>
          </cell>
          <cell r="D18">
            <v>21.1</v>
          </cell>
          <cell r="E18">
            <v>79.833333333333329</v>
          </cell>
          <cell r="F18">
            <v>93</v>
          </cell>
          <cell r="G18">
            <v>58</v>
          </cell>
          <cell r="H18">
            <v>18</v>
          </cell>
          <cell r="I18" t="str">
            <v>SO</v>
          </cell>
          <cell r="J18">
            <v>32.76</v>
          </cell>
          <cell r="K18">
            <v>0</v>
          </cell>
        </row>
        <row r="19">
          <cell r="B19">
            <v>25.766666666666662</v>
          </cell>
          <cell r="C19">
            <v>32.700000000000003</v>
          </cell>
          <cell r="D19">
            <v>22.6</v>
          </cell>
          <cell r="E19">
            <v>80.291666666666671</v>
          </cell>
          <cell r="F19">
            <v>96</v>
          </cell>
          <cell r="G19">
            <v>47</v>
          </cell>
          <cell r="H19">
            <v>23.759999999999998</v>
          </cell>
          <cell r="I19" t="str">
            <v>NO</v>
          </cell>
          <cell r="J19">
            <v>45.36</v>
          </cell>
          <cell r="K19">
            <v>25.999999999999996</v>
          </cell>
        </row>
        <row r="20">
          <cell r="B20">
            <v>25.291666666666671</v>
          </cell>
          <cell r="C20">
            <v>31.4</v>
          </cell>
          <cell r="D20">
            <v>22.4</v>
          </cell>
          <cell r="E20">
            <v>84.25</v>
          </cell>
          <cell r="F20">
            <v>96</v>
          </cell>
          <cell r="G20">
            <v>58</v>
          </cell>
          <cell r="H20">
            <v>21.6</v>
          </cell>
          <cell r="I20" t="str">
            <v>N</v>
          </cell>
          <cell r="J20">
            <v>44.28</v>
          </cell>
          <cell r="K20">
            <v>2.4</v>
          </cell>
        </row>
        <row r="21">
          <cell r="B21">
            <v>24.116666666666664</v>
          </cell>
          <cell r="C21">
            <v>26.1</v>
          </cell>
          <cell r="D21">
            <v>22.8</v>
          </cell>
          <cell r="E21">
            <v>88.333333333333329</v>
          </cell>
          <cell r="F21">
            <v>96</v>
          </cell>
          <cell r="G21">
            <v>75</v>
          </cell>
          <cell r="H21">
            <v>27.36</v>
          </cell>
          <cell r="I21" t="str">
            <v>NO</v>
          </cell>
          <cell r="J21">
            <v>48.24</v>
          </cell>
          <cell r="K21">
            <v>4.8000000000000007</v>
          </cell>
        </row>
        <row r="22">
          <cell r="B22">
            <v>23.912499999999998</v>
          </cell>
          <cell r="C22">
            <v>28.4</v>
          </cell>
          <cell r="D22">
            <v>19.8</v>
          </cell>
          <cell r="E22">
            <v>81.833333333333329</v>
          </cell>
          <cell r="F22">
            <v>96</v>
          </cell>
          <cell r="G22">
            <v>65</v>
          </cell>
          <cell r="H22">
            <v>25.56</v>
          </cell>
          <cell r="I22" t="str">
            <v>NE</v>
          </cell>
          <cell r="J22">
            <v>47.16</v>
          </cell>
          <cell r="K22">
            <v>6.2</v>
          </cell>
        </row>
        <row r="23">
          <cell r="B23">
            <v>24.891666666666666</v>
          </cell>
          <cell r="C23">
            <v>33.200000000000003</v>
          </cell>
          <cell r="D23">
            <v>22</v>
          </cell>
          <cell r="E23">
            <v>80.166666666666671</v>
          </cell>
          <cell r="F23">
            <v>92</v>
          </cell>
          <cell r="G23">
            <v>51</v>
          </cell>
          <cell r="H23">
            <v>18.720000000000002</v>
          </cell>
          <cell r="I23" t="str">
            <v>NE</v>
          </cell>
          <cell r="J23">
            <v>59.04</v>
          </cell>
          <cell r="K23">
            <v>11.2</v>
          </cell>
        </row>
        <row r="24">
          <cell r="B24">
            <v>27.266666666666669</v>
          </cell>
          <cell r="C24">
            <v>34.5</v>
          </cell>
          <cell r="D24">
            <v>22.4</v>
          </cell>
          <cell r="E24">
            <v>70.583333333333329</v>
          </cell>
          <cell r="F24">
            <v>88</v>
          </cell>
          <cell r="G24">
            <v>43</v>
          </cell>
          <cell r="H24">
            <v>19.079999999999998</v>
          </cell>
          <cell r="I24" t="str">
            <v>N</v>
          </cell>
          <cell r="J24">
            <v>45.72</v>
          </cell>
          <cell r="K24">
            <v>0</v>
          </cell>
        </row>
        <row r="25">
          <cell r="B25">
            <v>28.791666666666675</v>
          </cell>
          <cell r="C25">
            <v>36.4</v>
          </cell>
          <cell r="D25">
            <v>23.2</v>
          </cell>
          <cell r="E25">
            <v>63.958333333333336</v>
          </cell>
          <cell r="F25">
            <v>86</v>
          </cell>
          <cell r="G25">
            <v>30</v>
          </cell>
          <cell r="H25">
            <v>27.720000000000002</v>
          </cell>
          <cell r="I25" t="str">
            <v>N</v>
          </cell>
          <cell r="J25">
            <v>46.080000000000005</v>
          </cell>
          <cell r="K25">
            <v>0</v>
          </cell>
        </row>
        <row r="26">
          <cell r="B26">
            <v>28.262500000000006</v>
          </cell>
          <cell r="C26">
            <v>34.6</v>
          </cell>
          <cell r="D26">
            <v>22.9</v>
          </cell>
          <cell r="E26">
            <v>67.625</v>
          </cell>
          <cell r="F26">
            <v>90</v>
          </cell>
          <cell r="G26">
            <v>41</v>
          </cell>
          <cell r="H26">
            <v>19.079999999999998</v>
          </cell>
          <cell r="I26" t="str">
            <v>SE</v>
          </cell>
          <cell r="J26">
            <v>45.72</v>
          </cell>
          <cell r="K26">
            <v>0</v>
          </cell>
        </row>
        <row r="27">
          <cell r="B27">
            <v>27.166666666666671</v>
          </cell>
          <cell r="C27">
            <v>31.6</v>
          </cell>
          <cell r="D27">
            <v>23.5</v>
          </cell>
          <cell r="E27">
            <v>68.875</v>
          </cell>
          <cell r="F27">
            <v>86</v>
          </cell>
          <cell r="G27">
            <v>53</v>
          </cell>
          <cell r="H27">
            <v>18.36</v>
          </cell>
          <cell r="I27" t="str">
            <v>L</v>
          </cell>
          <cell r="J27">
            <v>38.159999999999997</v>
          </cell>
          <cell r="K27">
            <v>0</v>
          </cell>
        </row>
        <row r="28">
          <cell r="B28">
            <v>26.579166666666662</v>
          </cell>
          <cell r="C28">
            <v>32.4</v>
          </cell>
          <cell r="D28">
            <v>23</v>
          </cell>
          <cell r="E28">
            <v>73.083333333333329</v>
          </cell>
          <cell r="F28">
            <v>88</v>
          </cell>
          <cell r="G28">
            <v>50</v>
          </cell>
          <cell r="H28">
            <v>28.08</v>
          </cell>
          <cell r="I28" t="str">
            <v>NE</v>
          </cell>
          <cell r="J28">
            <v>51.12</v>
          </cell>
          <cell r="K28">
            <v>0</v>
          </cell>
        </row>
        <row r="29">
          <cell r="B29">
            <v>28.066666666666674</v>
          </cell>
          <cell r="C29">
            <v>35.700000000000003</v>
          </cell>
          <cell r="D29">
            <v>22</v>
          </cell>
          <cell r="E29">
            <v>67.583333333333329</v>
          </cell>
          <cell r="F29">
            <v>92</v>
          </cell>
          <cell r="G29">
            <v>34</v>
          </cell>
          <cell r="H29">
            <v>21.240000000000002</v>
          </cell>
          <cell r="I29" t="str">
            <v>N</v>
          </cell>
          <cell r="J29">
            <v>39.24</v>
          </cell>
          <cell r="K29">
            <v>0.4</v>
          </cell>
        </row>
        <row r="30">
          <cell r="B30">
            <v>29.233333333333331</v>
          </cell>
          <cell r="C30">
            <v>35.799999999999997</v>
          </cell>
          <cell r="D30">
            <v>23.5</v>
          </cell>
          <cell r="E30">
            <v>59.625</v>
          </cell>
          <cell r="F30">
            <v>81</v>
          </cell>
          <cell r="G30">
            <v>36</v>
          </cell>
          <cell r="H30">
            <v>24.48</v>
          </cell>
          <cell r="I30" t="str">
            <v>NO</v>
          </cell>
          <cell r="J30">
            <v>40.680000000000007</v>
          </cell>
          <cell r="K30">
            <v>0</v>
          </cell>
        </row>
        <row r="31">
          <cell r="B31">
            <v>26.733333333333331</v>
          </cell>
          <cell r="C31">
            <v>34.5</v>
          </cell>
          <cell r="D31">
            <v>23</v>
          </cell>
          <cell r="E31">
            <v>71.916666666666671</v>
          </cell>
          <cell r="F31">
            <v>89</v>
          </cell>
          <cell r="G31">
            <v>42</v>
          </cell>
          <cell r="H31">
            <v>21.6</v>
          </cell>
          <cell r="I31" t="str">
            <v>N</v>
          </cell>
          <cell r="J31">
            <v>58.680000000000007</v>
          </cell>
          <cell r="K31">
            <v>0.8</v>
          </cell>
        </row>
        <row r="32">
          <cell r="B32">
            <v>24.529166666666665</v>
          </cell>
          <cell r="C32">
            <v>32.700000000000003</v>
          </cell>
          <cell r="D32">
            <v>20.2</v>
          </cell>
          <cell r="E32">
            <v>82</v>
          </cell>
          <cell r="F32">
            <v>97</v>
          </cell>
          <cell r="G32">
            <v>47</v>
          </cell>
          <cell r="H32">
            <v>11.16</v>
          </cell>
          <cell r="I32" t="str">
            <v>NE</v>
          </cell>
          <cell r="J32">
            <v>88.56</v>
          </cell>
          <cell r="K32">
            <v>30.8</v>
          </cell>
        </row>
        <row r="33">
          <cell r="B33">
            <v>24.450000000000003</v>
          </cell>
          <cell r="C33">
            <v>30.8</v>
          </cell>
          <cell r="D33">
            <v>21.7</v>
          </cell>
          <cell r="E33">
            <v>82.833333333333329</v>
          </cell>
          <cell r="F33">
            <v>95</v>
          </cell>
          <cell r="G33">
            <v>52</v>
          </cell>
          <cell r="H33">
            <v>16.2</v>
          </cell>
          <cell r="I33" t="str">
            <v>NE</v>
          </cell>
          <cell r="J33">
            <v>31.319999999999997</v>
          </cell>
          <cell r="K33">
            <v>0.2</v>
          </cell>
        </row>
        <row r="34">
          <cell r="B34">
            <v>24.804166666666664</v>
          </cell>
          <cell r="C34">
            <v>30.3</v>
          </cell>
          <cell r="D34">
            <v>21.8</v>
          </cell>
          <cell r="E34">
            <v>82.833333333333329</v>
          </cell>
          <cell r="F34">
            <v>96</v>
          </cell>
          <cell r="G34">
            <v>53</v>
          </cell>
          <cell r="H34">
            <v>20.16</v>
          </cell>
          <cell r="I34" t="str">
            <v>SE</v>
          </cell>
          <cell r="J34">
            <v>49.32</v>
          </cell>
          <cell r="K34">
            <v>27.2</v>
          </cell>
        </row>
        <row r="35">
          <cell r="B35">
            <v>25.120833333333334</v>
          </cell>
          <cell r="C35">
            <v>31.7</v>
          </cell>
          <cell r="D35">
            <v>21.7</v>
          </cell>
          <cell r="E35">
            <v>82.75</v>
          </cell>
          <cell r="F35">
            <v>97</v>
          </cell>
          <cell r="G35">
            <v>52</v>
          </cell>
          <cell r="H35">
            <v>15.48</v>
          </cell>
          <cell r="I35" t="str">
            <v>NE</v>
          </cell>
          <cell r="J35">
            <v>27.36</v>
          </cell>
          <cell r="K35">
            <v>3.4</v>
          </cell>
        </row>
        <row r="36">
          <cell r="I36" t="str">
            <v>NE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24.970833333333331</v>
          </cell>
        </row>
      </sheetData>
      <sheetData sheetId="9">
        <row r="5">
          <cell r="B5">
            <v>29.887499999999992</v>
          </cell>
        </row>
      </sheetData>
      <sheetData sheetId="10">
        <row r="5">
          <cell r="B5">
            <v>24.204166666666669</v>
          </cell>
        </row>
      </sheetData>
      <sheetData sheetId="11">
        <row r="5">
          <cell r="B5">
            <v>27.900000000000002</v>
          </cell>
          <cell r="C5">
            <v>33.5</v>
          </cell>
          <cell r="D5">
            <v>23</v>
          </cell>
          <cell r="E5">
            <v>73.375</v>
          </cell>
          <cell r="F5">
            <v>94</v>
          </cell>
          <cell r="G5">
            <v>46</v>
          </cell>
          <cell r="H5">
            <v>5.4</v>
          </cell>
          <cell r="I5" t="str">
            <v>SE</v>
          </cell>
          <cell r="J5">
            <v>16.920000000000002</v>
          </cell>
          <cell r="K5">
            <v>0</v>
          </cell>
        </row>
        <row r="6">
          <cell r="B6">
            <v>28.329166666666662</v>
          </cell>
          <cell r="C6">
            <v>34.299999999999997</v>
          </cell>
          <cell r="D6">
            <v>23.1</v>
          </cell>
          <cell r="E6">
            <v>70.791666666666671</v>
          </cell>
          <cell r="F6">
            <v>93</v>
          </cell>
          <cell r="G6">
            <v>45</v>
          </cell>
          <cell r="H6">
            <v>10.8</v>
          </cell>
          <cell r="I6" t="str">
            <v>S</v>
          </cell>
          <cell r="J6">
            <v>20.16</v>
          </cell>
          <cell r="K6">
            <v>0</v>
          </cell>
        </row>
        <row r="7">
          <cell r="B7">
            <v>29.195833333333336</v>
          </cell>
          <cell r="C7">
            <v>34.6</v>
          </cell>
          <cell r="D7">
            <v>24.7</v>
          </cell>
          <cell r="E7">
            <v>69</v>
          </cell>
          <cell r="F7">
            <v>92</v>
          </cell>
          <cell r="G7">
            <v>42</v>
          </cell>
          <cell r="H7">
            <v>14.4</v>
          </cell>
          <cell r="I7" t="str">
            <v>N</v>
          </cell>
          <cell r="J7">
            <v>29.880000000000003</v>
          </cell>
          <cell r="K7">
            <v>0</v>
          </cell>
        </row>
        <row r="8">
          <cell r="B8">
            <v>29.416666666666671</v>
          </cell>
          <cell r="C8">
            <v>34.5</v>
          </cell>
          <cell r="D8">
            <v>23.8</v>
          </cell>
          <cell r="E8">
            <v>66</v>
          </cell>
          <cell r="F8">
            <v>92</v>
          </cell>
          <cell r="G8">
            <v>43</v>
          </cell>
          <cell r="H8">
            <v>16.559999999999999</v>
          </cell>
          <cell r="I8" t="str">
            <v>N</v>
          </cell>
          <cell r="J8">
            <v>31.319999999999997</v>
          </cell>
          <cell r="K8">
            <v>0</v>
          </cell>
        </row>
        <row r="9">
          <cell r="B9">
            <v>28.987500000000001</v>
          </cell>
          <cell r="C9">
            <v>34.299999999999997</v>
          </cell>
          <cell r="D9">
            <v>24.5</v>
          </cell>
          <cell r="E9">
            <v>67.416666666666671</v>
          </cell>
          <cell r="F9">
            <v>89</v>
          </cell>
          <cell r="G9">
            <v>43</v>
          </cell>
          <cell r="H9">
            <v>16.920000000000002</v>
          </cell>
          <cell r="I9" t="str">
            <v>N</v>
          </cell>
          <cell r="J9">
            <v>33.119999999999997</v>
          </cell>
          <cell r="K9">
            <v>0</v>
          </cell>
        </row>
        <row r="10">
          <cell r="B10">
            <v>29.495833333333334</v>
          </cell>
          <cell r="C10">
            <v>34.700000000000003</v>
          </cell>
          <cell r="D10">
            <v>24.6</v>
          </cell>
          <cell r="E10">
            <v>63.291666666666664</v>
          </cell>
          <cell r="F10">
            <v>86</v>
          </cell>
          <cell r="G10">
            <v>43</v>
          </cell>
          <cell r="H10">
            <v>20.88</v>
          </cell>
          <cell r="I10" t="str">
            <v>N</v>
          </cell>
          <cell r="J10">
            <v>43.2</v>
          </cell>
          <cell r="K10">
            <v>0</v>
          </cell>
        </row>
        <row r="11">
          <cell r="B11">
            <v>29.700000000000006</v>
          </cell>
          <cell r="C11">
            <v>35.1</v>
          </cell>
          <cell r="D11">
            <v>25.2</v>
          </cell>
          <cell r="E11">
            <v>60.291666666666664</v>
          </cell>
          <cell r="F11">
            <v>77</v>
          </cell>
          <cell r="G11">
            <v>41</v>
          </cell>
          <cell r="H11">
            <v>20.52</v>
          </cell>
          <cell r="I11" t="str">
            <v>N</v>
          </cell>
          <cell r="J11">
            <v>38.880000000000003</v>
          </cell>
          <cell r="K11">
            <v>0</v>
          </cell>
        </row>
        <row r="12">
          <cell r="B12">
            <v>29.054166666666671</v>
          </cell>
          <cell r="C12">
            <v>36.4</v>
          </cell>
          <cell r="D12">
            <v>24.6</v>
          </cell>
          <cell r="E12">
            <v>67.583333333333329</v>
          </cell>
          <cell r="F12">
            <v>91</v>
          </cell>
          <cell r="G12">
            <v>38</v>
          </cell>
          <cell r="H12">
            <v>15.840000000000002</v>
          </cell>
          <cell r="I12" t="str">
            <v>N</v>
          </cell>
          <cell r="J12">
            <v>43.2</v>
          </cell>
          <cell r="K12">
            <v>0.4</v>
          </cell>
        </row>
        <row r="13">
          <cell r="B13">
            <v>27.620833333333337</v>
          </cell>
          <cell r="C13">
            <v>34.1</v>
          </cell>
          <cell r="D13">
            <v>24</v>
          </cell>
          <cell r="E13">
            <v>76.375</v>
          </cell>
          <cell r="F13">
            <v>94</v>
          </cell>
          <cell r="G13">
            <v>49</v>
          </cell>
          <cell r="H13">
            <v>10.8</v>
          </cell>
          <cell r="I13" t="str">
            <v>S</v>
          </cell>
          <cell r="J13">
            <v>23.759999999999998</v>
          </cell>
          <cell r="K13">
            <v>0</v>
          </cell>
        </row>
        <row r="14">
          <cell r="B14">
            <v>29.670833333333334</v>
          </cell>
          <cell r="C14">
            <v>37.4</v>
          </cell>
          <cell r="D14">
            <v>23.5</v>
          </cell>
          <cell r="E14">
            <v>65</v>
          </cell>
          <cell r="F14">
            <v>93</v>
          </cell>
          <cell r="G14">
            <v>30</v>
          </cell>
          <cell r="H14">
            <v>15.48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30.258333333333329</v>
          </cell>
          <cell r="C15">
            <v>36.5</v>
          </cell>
          <cell r="D15">
            <v>24.3</v>
          </cell>
          <cell r="E15">
            <v>60.25</v>
          </cell>
          <cell r="F15">
            <v>86</v>
          </cell>
          <cell r="G15">
            <v>35</v>
          </cell>
          <cell r="H15">
            <v>15.840000000000002</v>
          </cell>
          <cell r="I15" t="str">
            <v>N</v>
          </cell>
          <cell r="J15">
            <v>33.480000000000004</v>
          </cell>
          <cell r="K15">
            <v>0</v>
          </cell>
        </row>
        <row r="16">
          <cell r="B16">
            <v>28.654166666666669</v>
          </cell>
          <cell r="C16">
            <v>36</v>
          </cell>
          <cell r="D16">
            <v>24</v>
          </cell>
          <cell r="E16">
            <v>66.916666666666671</v>
          </cell>
          <cell r="F16">
            <v>82</v>
          </cell>
          <cell r="G16">
            <v>40</v>
          </cell>
          <cell r="H16">
            <v>18.36</v>
          </cell>
          <cell r="I16" t="str">
            <v>N</v>
          </cell>
          <cell r="J16">
            <v>45.36</v>
          </cell>
          <cell r="K16">
            <v>2.6</v>
          </cell>
        </row>
        <row r="17">
          <cell r="B17">
            <v>24.266666666666666</v>
          </cell>
          <cell r="C17">
            <v>28.1</v>
          </cell>
          <cell r="D17">
            <v>20.3</v>
          </cell>
          <cell r="E17">
            <v>86.083333333333329</v>
          </cell>
          <cell r="F17">
            <v>94</v>
          </cell>
          <cell r="G17">
            <v>71</v>
          </cell>
          <cell r="H17">
            <v>13.32</v>
          </cell>
          <cell r="I17" t="str">
            <v>NO</v>
          </cell>
          <cell r="J17">
            <v>36.72</v>
          </cell>
          <cell r="K17">
            <v>13.399999999999997</v>
          </cell>
        </row>
        <row r="18">
          <cell r="B18">
            <v>24.079166666666669</v>
          </cell>
          <cell r="C18">
            <v>32.5</v>
          </cell>
          <cell r="D18">
            <v>18.7</v>
          </cell>
          <cell r="E18">
            <v>75.875</v>
          </cell>
          <cell r="F18">
            <v>95</v>
          </cell>
          <cell r="G18">
            <v>41</v>
          </cell>
          <cell r="H18">
            <v>10.44</v>
          </cell>
          <cell r="I18" t="str">
            <v>S</v>
          </cell>
          <cell r="J18">
            <v>18.720000000000002</v>
          </cell>
          <cell r="K18">
            <v>0</v>
          </cell>
        </row>
        <row r="19">
          <cell r="B19">
            <v>26.454166666666676</v>
          </cell>
          <cell r="C19">
            <v>33.5</v>
          </cell>
          <cell r="D19">
            <v>22.2</v>
          </cell>
          <cell r="E19">
            <v>77.666666666666671</v>
          </cell>
          <cell r="F19">
            <v>94</v>
          </cell>
          <cell r="G19">
            <v>50</v>
          </cell>
          <cell r="H19">
            <v>15.48</v>
          </cell>
          <cell r="I19" t="str">
            <v>NO</v>
          </cell>
          <cell r="J19">
            <v>32.76</v>
          </cell>
          <cell r="K19">
            <v>11.8</v>
          </cell>
        </row>
        <row r="20">
          <cell r="B20">
            <v>25.554166666666671</v>
          </cell>
          <cell r="C20">
            <v>30.7</v>
          </cell>
          <cell r="D20">
            <v>23.2</v>
          </cell>
          <cell r="E20">
            <v>86.416666666666671</v>
          </cell>
          <cell r="F20">
            <v>94</v>
          </cell>
          <cell r="G20">
            <v>64</v>
          </cell>
          <cell r="H20">
            <v>16.559999999999999</v>
          </cell>
          <cell r="I20" t="str">
            <v>N</v>
          </cell>
          <cell r="J20">
            <v>39.6</v>
          </cell>
          <cell r="K20">
            <v>3.8</v>
          </cell>
        </row>
        <row r="21">
          <cell r="B21">
            <v>25.312499999999996</v>
          </cell>
          <cell r="C21">
            <v>27.8</v>
          </cell>
          <cell r="D21">
            <v>24.2</v>
          </cell>
          <cell r="E21">
            <v>84.958333333333329</v>
          </cell>
          <cell r="F21">
            <v>92</v>
          </cell>
          <cell r="G21">
            <v>73</v>
          </cell>
          <cell r="H21">
            <v>20.16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26.879166666666663</v>
          </cell>
          <cell r="C22">
            <v>33.4</v>
          </cell>
          <cell r="D22">
            <v>22.1</v>
          </cell>
          <cell r="E22">
            <v>72.083333333333329</v>
          </cell>
          <cell r="F22">
            <v>89</v>
          </cell>
          <cell r="G22">
            <v>48</v>
          </cell>
          <cell r="H22">
            <v>18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29.275000000000002</v>
          </cell>
          <cell r="C23">
            <v>34.799999999999997</v>
          </cell>
          <cell r="D23">
            <v>24</v>
          </cell>
          <cell r="E23">
            <v>64.5</v>
          </cell>
          <cell r="F23">
            <v>85</v>
          </cell>
          <cell r="G23">
            <v>43</v>
          </cell>
          <cell r="H23">
            <v>25.2</v>
          </cell>
          <cell r="I23" t="str">
            <v>N</v>
          </cell>
          <cell r="J23">
            <v>48.96</v>
          </cell>
          <cell r="K23">
            <v>0</v>
          </cell>
        </row>
        <row r="24">
          <cell r="B24">
            <v>30.141666666666669</v>
          </cell>
          <cell r="C24">
            <v>35.299999999999997</v>
          </cell>
          <cell r="D24">
            <v>25</v>
          </cell>
          <cell r="E24">
            <v>57.541666666666664</v>
          </cell>
          <cell r="F24">
            <v>79</v>
          </cell>
          <cell r="G24">
            <v>35</v>
          </cell>
          <cell r="H24">
            <v>29.880000000000003</v>
          </cell>
          <cell r="I24" t="str">
            <v>N</v>
          </cell>
          <cell r="J24">
            <v>55.800000000000004</v>
          </cell>
          <cell r="K24">
            <v>0</v>
          </cell>
        </row>
        <row r="25">
          <cell r="B25">
            <v>30.641666666666676</v>
          </cell>
          <cell r="C25">
            <v>36.9</v>
          </cell>
          <cell r="D25">
            <v>24.8</v>
          </cell>
          <cell r="E25">
            <v>56.291666666666664</v>
          </cell>
          <cell r="F25">
            <v>82</v>
          </cell>
          <cell r="G25">
            <v>31</v>
          </cell>
          <cell r="H25">
            <v>18.36</v>
          </cell>
          <cell r="I25" t="str">
            <v>N</v>
          </cell>
          <cell r="J25">
            <v>32.4</v>
          </cell>
          <cell r="K25">
            <v>0</v>
          </cell>
        </row>
        <row r="26">
          <cell r="B26">
            <v>29.095833333333331</v>
          </cell>
          <cell r="C26">
            <v>37</v>
          </cell>
          <cell r="D26">
            <v>22.4</v>
          </cell>
          <cell r="E26">
            <v>61.791666666666664</v>
          </cell>
          <cell r="F26">
            <v>91</v>
          </cell>
          <cell r="G26">
            <v>32</v>
          </cell>
          <cell r="H26">
            <v>18.720000000000002</v>
          </cell>
          <cell r="I26" t="str">
            <v>O</v>
          </cell>
          <cell r="J26">
            <v>40.32</v>
          </cell>
          <cell r="K26">
            <v>0</v>
          </cell>
        </row>
        <row r="27">
          <cell r="B27">
            <v>29.245833333333337</v>
          </cell>
          <cell r="C27">
            <v>36.200000000000003</v>
          </cell>
          <cell r="D27">
            <v>23.1</v>
          </cell>
          <cell r="E27">
            <v>63.291666666666664</v>
          </cell>
          <cell r="F27">
            <v>91</v>
          </cell>
          <cell r="G27">
            <v>37</v>
          </cell>
          <cell r="H27">
            <v>18.720000000000002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30.574999999999992</v>
          </cell>
          <cell r="C28">
            <v>37</v>
          </cell>
          <cell r="D28">
            <v>24.5</v>
          </cell>
          <cell r="E28">
            <v>61.208333333333336</v>
          </cell>
          <cell r="F28">
            <v>90</v>
          </cell>
          <cell r="G28">
            <v>32</v>
          </cell>
          <cell r="H28">
            <v>20.52</v>
          </cell>
          <cell r="I28" t="str">
            <v>N</v>
          </cell>
          <cell r="J28">
            <v>35.64</v>
          </cell>
          <cell r="K28">
            <v>0</v>
          </cell>
        </row>
        <row r="29">
          <cell r="B29">
            <v>30.954166666666666</v>
          </cell>
          <cell r="C29">
            <v>36.700000000000003</v>
          </cell>
          <cell r="D29">
            <v>25.2</v>
          </cell>
          <cell r="E29">
            <v>53.375</v>
          </cell>
          <cell r="F29">
            <v>77</v>
          </cell>
          <cell r="G29">
            <v>31</v>
          </cell>
          <cell r="H29">
            <v>27.36</v>
          </cell>
          <cell r="I29" t="str">
            <v>N</v>
          </cell>
          <cell r="J29">
            <v>60.839999999999996</v>
          </cell>
          <cell r="K29">
            <v>0</v>
          </cell>
        </row>
        <row r="30">
          <cell r="B30">
            <v>29.204166666666666</v>
          </cell>
          <cell r="C30">
            <v>36.1</v>
          </cell>
          <cell r="D30">
            <v>24.7</v>
          </cell>
          <cell r="E30">
            <v>59.625</v>
          </cell>
          <cell r="F30">
            <v>86</v>
          </cell>
          <cell r="G30">
            <v>33</v>
          </cell>
          <cell r="H30">
            <v>19.8</v>
          </cell>
          <cell r="I30" t="str">
            <v>N</v>
          </cell>
          <cell r="J30">
            <v>45.36</v>
          </cell>
          <cell r="K30">
            <v>1.2000000000000002</v>
          </cell>
        </row>
        <row r="31">
          <cell r="B31">
            <v>28.900000000000006</v>
          </cell>
          <cell r="C31">
            <v>35.5</v>
          </cell>
          <cell r="D31">
            <v>23.1</v>
          </cell>
          <cell r="E31">
            <v>61.75</v>
          </cell>
          <cell r="F31">
            <v>89</v>
          </cell>
          <cell r="G31">
            <v>35</v>
          </cell>
          <cell r="H31">
            <v>17.28</v>
          </cell>
          <cell r="I31" t="str">
            <v>O</v>
          </cell>
          <cell r="J31">
            <v>33.480000000000004</v>
          </cell>
          <cell r="K31">
            <v>0</v>
          </cell>
        </row>
        <row r="32">
          <cell r="B32">
            <v>26.920833333333334</v>
          </cell>
          <cell r="C32">
            <v>33.9</v>
          </cell>
          <cell r="D32">
            <v>22.8</v>
          </cell>
          <cell r="E32">
            <v>70.583333333333329</v>
          </cell>
          <cell r="F32">
            <v>89</v>
          </cell>
          <cell r="G32">
            <v>40</v>
          </cell>
          <cell r="H32">
            <v>13.68</v>
          </cell>
          <cell r="I32" t="str">
            <v>O</v>
          </cell>
          <cell r="J32">
            <v>29.16</v>
          </cell>
          <cell r="K32">
            <v>10</v>
          </cell>
        </row>
        <row r="33">
          <cell r="B33">
            <v>24.654166666666672</v>
          </cell>
          <cell r="C33">
            <v>28.8</v>
          </cell>
          <cell r="D33">
            <v>23.3</v>
          </cell>
          <cell r="E33">
            <v>85.416666666666671</v>
          </cell>
          <cell r="F33">
            <v>94</v>
          </cell>
          <cell r="G33">
            <v>66</v>
          </cell>
          <cell r="H33">
            <v>12.24</v>
          </cell>
          <cell r="I33" t="str">
            <v>N</v>
          </cell>
          <cell r="J33">
            <v>23.040000000000003</v>
          </cell>
          <cell r="K33">
            <v>6</v>
          </cell>
        </row>
        <row r="34">
          <cell r="B34">
            <v>24.395833333333339</v>
          </cell>
          <cell r="C34">
            <v>30.1</v>
          </cell>
          <cell r="D34">
            <v>22.6</v>
          </cell>
          <cell r="E34">
            <v>89</v>
          </cell>
          <cell r="F34">
            <v>94</v>
          </cell>
          <cell r="G34">
            <v>62</v>
          </cell>
          <cell r="H34">
            <v>9.3600000000000012</v>
          </cell>
          <cell r="I34" t="str">
            <v>SE</v>
          </cell>
          <cell r="J34">
            <v>37.440000000000005</v>
          </cell>
          <cell r="K34">
            <v>21.8</v>
          </cell>
        </row>
        <row r="35">
          <cell r="B35">
            <v>26.325000000000003</v>
          </cell>
          <cell r="C35">
            <v>33.1</v>
          </cell>
          <cell r="D35">
            <v>22.1</v>
          </cell>
          <cell r="E35">
            <v>78.208333333333329</v>
          </cell>
          <cell r="F35">
            <v>95</v>
          </cell>
          <cell r="G35">
            <v>50</v>
          </cell>
          <cell r="H35">
            <v>16.2</v>
          </cell>
          <cell r="I35" t="str">
            <v>N</v>
          </cell>
          <cell r="J35">
            <v>29.52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23.545833333333334</v>
          </cell>
        </row>
      </sheetData>
      <sheetData sheetId="9">
        <row r="5">
          <cell r="B5">
            <v>28.970833333333331</v>
          </cell>
        </row>
      </sheetData>
      <sheetData sheetId="10">
        <row r="5">
          <cell r="B5">
            <v>21.974999999999998</v>
          </cell>
        </row>
      </sheetData>
      <sheetData sheetId="11">
        <row r="5">
          <cell r="B5">
            <v>26.375</v>
          </cell>
          <cell r="C5">
            <v>32.200000000000003</v>
          </cell>
          <cell r="D5">
            <v>21.5</v>
          </cell>
          <cell r="E5">
            <v>72.166666666666671</v>
          </cell>
          <cell r="F5">
            <v>92</v>
          </cell>
          <cell r="G5">
            <v>47</v>
          </cell>
          <cell r="H5">
            <v>11.16</v>
          </cell>
          <cell r="I5" t="str">
            <v>NE</v>
          </cell>
          <cell r="J5">
            <v>25.92</v>
          </cell>
          <cell r="K5">
            <v>0</v>
          </cell>
        </row>
        <row r="6">
          <cell r="B6">
            <v>28.083333333333332</v>
          </cell>
          <cell r="C6">
            <v>33.700000000000003</v>
          </cell>
          <cell r="D6">
            <v>22.9</v>
          </cell>
          <cell r="E6">
            <v>68.541666666666671</v>
          </cell>
          <cell r="F6">
            <v>93</v>
          </cell>
          <cell r="G6">
            <v>44</v>
          </cell>
          <cell r="H6">
            <v>8.2799999999999994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29.241666666666674</v>
          </cell>
          <cell r="C7">
            <v>35.200000000000003</v>
          </cell>
          <cell r="D7">
            <v>23.7</v>
          </cell>
          <cell r="E7">
            <v>64.416666666666671</v>
          </cell>
          <cell r="F7">
            <v>87</v>
          </cell>
          <cell r="G7">
            <v>39</v>
          </cell>
          <cell r="H7">
            <v>10.44</v>
          </cell>
          <cell r="I7" t="str">
            <v>N</v>
          </cell>
          <cell r="J7">
            <v>41.76</v>
          </cell>
          <cell r="K7">
            <v>2.4</v>
          </cell>
        </row>
        <row r="8">
          <cell r="B8">
            <v>28.629166666666674</v>
          </cell>
          <cell r="C8">
            <v>32.799999999999997</v>
          </cell>
          <cell r="D8">
            <v>25.2</v>
          </cell>
          <cell r="E8">
            <v>68.416666666666671</v>
          </cell>
          <cell r="F8">
            <v>83</v>
          </cell>
          <cell r="G8">
            <v>52</v>
          </cell>
          <cell r="H8">
            <v>12.6</v>
          </cell>
          <cell r="I8" t="str">
            <v>NE</v>
          </cell>
          <cell r="J8">
            <v>28.44</v>
          </cell>
          <cell r="K8">
            <v>0</v>
          </cell>
        </row>
        <row r="9">
          <cell r="B9">
            <v>28.254166666666674</v>
          </cell>
          <cell r="C9">
            <v>35.299999999999997</v>
          </cell>
          <cell r="D9">
            <v>23.7</v>
          </cell>
          <cell r="E9">
            <v>66.375</v>
          </cell>
          <cell r="F9">
            <v>88</v>
          </cell>
          <cell r="G9">
            <v>37</v>
          </cell>
          <cell r="H9">
            <v>23.040000000000003</v>
          </cell>
          <cell r="I9" t="str">
            <v>N</v>
          </cell>
          <cell r="J9">
            <v>59.4</v>
          </cell>
          <cell r="K9">
            <v>0</v>
          </cell>
        </row>
        <row r="10">
          <cell r="B10">
            <v>29.054166666666671</v>
          </cell>
          <cell r="C10">
            <v>35.1</v>
          </cell>
          <cell r="D10">
            <v>23.9</v>
          </cell>
          <cell r="E10">
            <v>61.083333333333336</v>
          </cell>
          <cell r="F10">
            <v>82</v>
          </cell>
          <cell r="G10">
            <v>39</v>
          </cell>
          <cell r="H10">
            <v>14.04</v>
          </cell>
          <cell r="I10" t="str">
            <v>N</v>
          </cell>
          <cell r="J10">
            <v>32.4</v>
          </cell>
          <cell r="K10">
            <v>0</v>
          </cell>
        </row>
        <row r="11">
          <cell r="B11">
            <v>29.504166666666663</v>
          </cell>
          <cell r="C11">
            <v>35.4</v>
          </cell>
          <cell r="D11">
            <v>24.3</v>
          </cell>
          <cell r="E11">
            <v>58.916666666666664</v>
          </cell>
          <cell r="F11">
            <v>79</v>
          </cell>
          <cell r="G11">
            <v>37</v>
          </cell>
          <cell r="H11">
            <v>14.04</v>
          </cell>
          <cell r="I11" t="str">
            <v>N</v>
          </cell>
          <cell r="J11">
            <v>38.880000000000003</v>
          </cell>
          <cell r="K11">
            <v>0</v>
          </cell>
        </row>
        <row r="12">
          <cell r="B12">
            <v>29.145833333333332</v>
          </cell>
          <cell r="C12">
            <v>37.200000000000003</v>
          </cell>
          <cell r="D12">
            <v>24.5</v>
          </cell>
          <cell r="E12">
            <v>64.25</v>
          </cell>
          <cell r="F12">
            <v>80</v>
          </cell>
          <cell r="G12">
            <v>34</v>
          </cell>
          <cell r="H12">
            <v>10.8</v>
          </cell>
          <cell r="I12" t="str">
            <v>NO</v>
          </cell>
          <cell r="J12">
            <v>49.680000000000007</v>
          </cell>
          <cell r="K12">
            <v>0</v>
          </cell>
        </row>
        <row r="13">
          <cell r="B13">
            <v>27.183333333333326</v>
          </cell>
          <cell r="C13">
            <v>32.5</v>
          </cell>
          <cell r="D13">
            <v>23.3</v>
          </cell>
          <cell r="E13">
            <v>74.916666666666671</v>
          </cell>
          <cell r="F13">
            <v>92</v>
          </cell>
          <cell r="G13">
            <v>53</v>
          </cell>
          <cell r="H13">
            <v>8.64</v>
          </cell>
          <cell r="I13" t="str">
            <v>NO</v>
          </cell>
          <cell r="J13">
            <v>22.68</v>
          </cell>
          <cell r="K13">
            <v>0</v>
          </cell>
        </row>
        <row r="14">
          <cell r="B14">
            <v>29.170833333333334</v>
          </cell>
          <cell r="C14">
            <v>37.1</v>
          </cell>
          <cell r="D14">
            <v>23.3</v>
          </cell>
          <cell r="E14">
            <v>67.166666666666671</v>
          </cell>
          <cell r="F14">
            <v>92</v>
          </cell>
          <cell r="G14">
            <v>35</v>
          </cell>
          <cell r="H14">
            <v>11.520000000000001</v>
          </cell>
          <cell r="I14" t="str">
            <v>N</v>
          </cell>
          <cell r="J14">
            <v>27.720000000000002</v>
          </cell>
          <cell r="K14">
            <v>0</v>
          </cell>
        </row>
        <row r="15">
          <cell r="B15">
            <v>29.833333333333329</v>
          </cell>
          <cell r="C15">
            <v>36.700000000000003</v>
          </cell>
          <cell r="D15">
            <v>24.1</v>
          </cell>
          <cell r="E15">
            <v>58.5</v>
          </cell>
          <cell r="F15">
            <v>83</v>
          </cell>
          <cell r="G15">
            <v>35</v>
          </cell>
          <cell r="H15">
            <v>14.04</v>
          </cell>
          <cell r="I15" t="str">
            <v>N</v>
          </cell>
          <cell r="J15">
            <v>35.64</v>
          </cell>
          <cell r="K15">
            <v>0</v>
          </cell>
        </row>
        <row r="16">
          <cell r="B16">
            <v>29.095833333333342</v>
          </cell>
          <cell r="C16">
            <v>36.700000000000003</v>
          </cell>
          <cell r="D16">
            <v>23.1</v>
          </cell>
          <cell r="E16">
            <v>63.25</v>
          </cell>
          <cell r="F16">
            <v>86</v>
          </cell>
          <cell r="G16">
            <v>34</v>
          </cell>
          <cell r="H16">
            <v>15.840000000000002</v>
          </cell>
          <cell r="I16" t="str">
            <v>N</v>
          </cell>
          <cell r="J16">
            <v>31.680000000000003</v>
          </cell>
          <cell r="K16">
            <v>0</v>
          </cell>
        </row>
        <row r="17">
          <cell r="B17">
            <v>25.095833333333331</v>
          </cell>
          <cell r="C17">
            <v>33.299999999999997</v>
          </cell>
          <cell r="D17">
            <v>20.3</v>
          </cell>
          <cell r="E17">
            <v>77.833333333333329</v>
          </cell>
          <cell r="F17">
            <v>91</v>
          </cell>
          <cell r="G17">
            <v>46</v>
          </cell>
          <cell r="H17">
            <v>21.240000000000002</v>
          </cell>
          <cell r="I17" t="str">
            <v>S</v>
          </cell>
          <cell r="J17">
            <v>49.680000000000007</v>
          </cell>
          <cell r="K17">
            <v>4.6000000000000005</v>
          </cell>
        </row>
        <row r="18">
          <cell r="B18">
            <v>22.900000000000002</v>
          </cell>
          <cell r="C18">
            <v>28.4</v>
          </cell>
          <cell r="D18">
            <v>19.7</v>
          </cell>
          <cell r="E18">
            <v>81.333333333333329</v>
          </cell>
          <cell r="F18">
            <v>94</v>
          </cell>
          <cell r="G18">
            <v>59</v>
          </cell>
          <cell r="H18">
            <v>8.64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25.120833333333334</v>
          </cell>
          <cell r="C19">
            <v>33</v>
          </cell>
          <cell r="D19">
            <v>19.899999999999999</v>
          </cell>
          <cell r="E19">
            <v>76.708333333333329</v>
          </cell>
          <cell r="F19">
            <v>95</v>
          </cell>
          <cell r="G19">
            <v>49</v>
          </cell>
          <cell r="H19">
            <v>10.44</v>
          </cell>
          <cell r="I19" t="str">
            <v>O</v>
          </cell>
          <cell r="J19">
            <v>37.440000000000005</v>
          </cell>
          <cell r="K19">
            <v>1.2</v>
          </cell>
        </row>
        <row r="20">
          <cell r="B20">
            <v>25.112500000000001</v>
          </cell>
          <cell r="C20">
            <v>30.9</v>
          </cell>
          <cell r="D20">
            <v>22</v>
          </cell>
          <cell r="E20">
            <v>84.958333333333329</v>
          </cell>
          <cell r="F20">
            <v>94</v>
          </cell>
          <cell r="G20">
            <v>60</v>
          </cell>
          <cell r="H20">
            <v>9.7200000000000006</v>
          </cell>
          <cell r="I20" t="str">
            <v>N</v>
          </cell>
          <cell r="J20">
            <v>32.04</v>
          </cell>
          <cell r="K20">
            <v>12.799999999999997</v>
          </cell>
        </row>
        <row r="21">
          <cell r="B21">
            <v>25.100000000000005</v>
          </cell>
          <cell r="C21">
            <v>30.1</v>
          </cell>
          <cell r="D21">
            <v>23.1</v>
          </cell>
          <cell r="E21">
            <v>86.041666666666671</v>
          </cell>
          <cell r="F21">
            <v>93</v>
          </cell>
          <cell r="G21">
            <v>65</v>
          </cell>
          <cell r="H21">
            <v>12.24</v>
          </cell>
          <cell r="I21" t="str">
            <v>N</v>
          </cell>
          <cell r="J21">
            <v>36.36</v>
          </cell>
          <cell r="K21">
            <v>17.8</v>
          </cell>
        </row>
        <row r="22">
          <cell r="B22">
            <v>24.633333333333329</v>
          </cell>
          <cell r="C22">
            <v>29.2</v>
          </cell>
          <cell r="D22">
            <v>21.2</v>
          </cell>
          <cell r="E22">
            <v>81.416666666666671</v>
          </cell>
          <cell r="F22">
            <v>92</v>
          </cell>
          <cell r="G22">
            <v>67</v>
          </cell>
          <cell r="H22">
            <v>19.079999999999998</v>
          </cell>
          <cell r="I22" t="str">
            <v>N</v>
          </cell>
          <cell r="J22">
            <v>36.72</v>
          </cell>
          <cell r="K22">
            <v>5.0000000000000009</v>
          </cell>
        </row>
        <row r="23">
          <cell r="B23">
            <v>27.487499999999994</v>
          </cell>
          <cell r="C23">
            <v>34</v>
          </cell>
          <cell r="D23">
            <v>22.7</v>
          </cell>
          <cell r="E23">
            <v>70.333333333333329</v>
          </cell>
          <cell r="F23">
            <v>86</v>
          </cell>
          <cell r="G23">
            <v>45</v>
          </cell>
          <cell r="H23">
            <v>14.76</v>
          </cell>
          <cell r="I23" t="str">
            <v>N</v>
          </cell>
          <cell r="J23">
            <v>35.64</v>
          </cell>
          <cell r="K23">
            <v>0</v>
          </cell>
        </row>
        <row r="24">
          <cell r="B24">
            <v>28.966666666666658</v>
          </cell>
          <cell r="C24">
            <v>34.700000000000003</v>
          </cell>
          <cell r="D24">
            <v>23.9</v>
          </cell>
          <cell r="E24">
            <v>63.208333333333336</v>
          </cell>
          <cell r="F24">
            <v>81</v>
          </cell>
          <cell r="G24">
            <v>43</v>
          </cell>
          <cell r="H24">
            <v>17.28</v>
          </cell>
          <cell r="I24" t="str">
            <v>N</v>
          </cell>
          <cell r="J24">
            <v>37.800000000000004</v>
          </cell>
          <cell r="K24">
            <v>0</v>
          </cell>
        </row>
        <row r="25">
          <cell r="B25">
            <v>29.483333333333331</v>
          </cell>
          <cell r="C25">
            <v>36.700000000000003</v>
          </cell>
          <cell r="D25">
            <v>24.6</v>
          </cell>
          <cell r="E25">
            <v>60.25</v>
          </cell>
          <cell r="F25">
            <v>80</v>
          </cell>
          <cell r="G25">
            <v>30</v>
          </cell>
          <cell r="H25">
            <v>15.840000000000002</v>
          </cell>
          <cell r="I25" t="str">
            <v>N</v>
          </cell>
          <cell r="J25">
            <v>38.519999999999996</v>
          </cell>
          <cell r="K25">
            <v>0</v>
          </cell>
        </row>
        <row r="26">
          <cell r="B26">
            <v>26.154166666666665</v>
          </cell>
          <cell r="C26">
            <v>35.299999999999997</v>
          </cell>
          <cell r="D26">
            <v>21.4</v>
          </cell>
          <cell r="E26">
            <v>71.916666666666671</v>
          </cell>
          <cell r="F26">
            <v>90</v>
          </cell>
          <cell r="G26">
            <v>40</v>
          </cell>
          <cell r="H26">
            <v>19.079999999999998</v>
          </cell>
          <cell r="I26" t="str">
            <v>SE</v>
          </cell>
          <cell r="J26">
            <v>47.519999999999996</v>
          </cell>
          <cell r="K26">
            <v>0.4</v>
          </cell>
        </row>
        <row r="27">
          <cell r="B27">
            <v>27.720833333333331</v>
          </cell>
          <cell r="C27">
            <v>34.799999999999997</v>
          </cell>
          <cell r="D27">
            <v>22.5</v>
          </cell>
          <cell r="E27">
            <v>68.166666666666671</v>
          </cell>
          <cell r="F27">
            <v>90</v>
          </cell>
          <cell r="G27">
            <v>40</v>
          </cell>
          <cell r="H27">
            <v>19.079999999999998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28.995833333333334</v>
          </cell>
          <cell r="C28">
            <v>35</v>
          </cell>
          <cell r="D28">
            <v>23.3</v>
          </cell>
          <cell r="E28">
            <v>64.041666666666671</v>
          </cell>
          <cell r="F28">
            <v>88</v>
          </cell>
          <cell r="G28">
            <v>42</v>
          </cell>
          <cell r="H28">
            <v>16.559999999999999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29.641666666666662</v>
          </cell>
          <cell r="C29">
            <v>36.9</v>
          </cell>
          <cell r="D29">
            <v>23.3</v>
          </cell>
          <cell r="E29">
            <v>55.958333333333336</v>
          </cell>
          <cell r="F29">
            <v>81</v>
          </cell>
          <cell r="G29">
            <v>30</v>
          </cell>
          <cell r="H29">
            <v>18</v>
          </cell>
          <cell r="I29" t="str">
            <v>N</v>
          </cell>
          <cell r="J29">
            <v>45.36</v>
          </cell>
          <cell r="K29">
            <v>0</v>
          </cell>
        </row>
        <row r="30">
          <cell r="B30">
            <v>29.841666666666669</v>
          </cell>
          <cell r="C30">
            <v>36.6</v>
          </cell>
          <cell r="D30">
            <v>24.6</v>
          </cell>
          <cell r="E30">
            <v>53.333333333333336</v>
          </cell>
          <cell r="F30">
            <v>71</v>
          </cell>
          <cell r="G30">
            <v>29</v>
          </cell>
          <cell r="H30">
            <v>15.120000000000001</v>
          </cell>
          <cell r="I30" t="str">
            <v>N</v>
          </cell>
          <cell r="J30">
            <v>36</v>
          </cell>
          <cell r="K30">
            <v>0</v>
          </cell>
        </row>
        <row r="31">
          <cell r="B31">
            <v>27.237500000000008</v>
          </cell>
          <cell r="C31">
            <v>35.200000000000003</v>
          </cell>
          <cell r="D31">
            <v>23.2</v>
          </cell>
          <cell r="E31">
            <v>69.416666666666671</v>
          </cell>
          <cell r="F31">
            <v>86</v>
          </cell>
          <cell r="G31">
            <v>34</v>
          </cell>
          <cell r="H31">
            <v>13.68</v>
          </cell>
          <cell r="I31" t="str">
            <v>NO</v>
          </cell>
          <cell r="J31">
            <v>53.28</v>
          </cell>
          <cell r="K31">
            <v>1</v>
          </cell>
        </row>
        <row r="32">
          <cell r="B32">
            <v>25.0625</v>
          </cell>
          <cell r="C32">
            <v>32.9</v>
          </cell>
          <cell r="D32">
            <v>21.8</v>
          </cell>
          <cell r="E32">
            <v>79.833333333333329</v>
          </cell>
          <cell r="F32">
            <v>94</v>
          </cell>
          <cell r="G32">
            <v>44</v>
          </cell>
          <cell r="H32">
            <v>15.48</v>
          </cell>
          <cell r="I32" t="str">
            <v>NE</v>
          </cell>
          <cell r="J32">
            <v>34.56</v>
          </cell>
          <cell r="K32">
            <v>0.4</v>
          </cell>
        </row>
        <row r="33">
          <cell r="B33">
            <v>24.033333333333335</v>
          </cell>
          <cell r="C33">
            <v>30.9</v>
          </cell>
          <cell r="D33">
            <v>22.1</v>
          </cell>
          <cell r="E33">
            <v>85.5</v>
          </cell>
          <cell r="F33">
            <v>93</v>
          </cell>
          <cell r="G33">
            <v>55</v>
          </cell>
          <cell r="H33">
            <v>12.24</v>
          </cell>
          <cell r="I33" t="str">
            <v>N</v>
          </cell>
          <cell r="J33">
            <v>30.240000000000002</v>
          </cell>
          <cell r="K33">
            <v>8.4</v>
          </cell>
        </row>
        <row r="34">
          <cell r="B34">
            <v>25.166666666666668</v>
          </cell>
          <cell r="C34">
            <v>31</v>
          </cell>
          <cell r="D34">
            <v>22.6</v>
          </cell>
          <cell r="E34">
            <v>82.125</v>
          </cell>
          <cell r="F34">
            <v>94</v>
          </cell>
          <cell r="G34">
            <v>56</v>
          </cell>
          <cell r="H34">
            <v>12.24</v>
          </cell>
          <cell r="I34" t="str">
            <v>N</v>
          </cell>
          <cell r="J34">
            <v>24.840000000000003</v>
          </cell>
          <cell r="K34">
            <v>0.4</v>
          </cell>
        </row>
        <row r="35">
          <cell r="B35">
            <v>25.795833333333334</v>
          </cell>
          <cell r="C35">
            <v>32.6</v>
          </cell>
          <cell r="D35">
            <v>22.1</v>
          </cell>
          <cell r="E35">
            <v>77.166666666666671</v>
          </cell>
          <cell r="F35">
            <v>93</v>
          </cell>
          <cell r="G35">
            <v>51</v>
          </cell>
          <cell r="H35">
            <v>12.96</v>
          </cell>
          <cell r="I35" t="str">
            <v>N</v>
          </cell>
          <cell r="J35">
            <v>30.240000000000002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26.237499999999994</v>
          </cell>
          <cell r="C5">
            <v>32.200000000000003</v>
          </cell>
          <cell r="D5">
            <v>21.4</v>
          </cell>
          <cell r="E5">
            <v>79.666666666666671</v>
          </cell>
          <cell r="F5">
            <v>100</v>
          </cell>
          <cell r="G5">
            <v>48</v>
          </cell>
          <cell r="H5">
            <v>7.2</v>
          </cell>
          <cell r="I5" t="str">
            <v>L</v>
          </cell>
          <cell r="J5">
            <v>16.2</v>
          </cell>
          <cell r="K5">
            <v>0</v>
          </cell>
        </row>
        <row r="6">
          <cell r="B6">
            <v>26.829166666666676</v>
          </cell>
          <cell r="C6">
            <v>33.299999999999997</v>
          </cell>
          <cell r="D6">
            <v>20.7</v>
          </cell>
          <cell r="E6">
            <v>76.541666666666671</v>
          </cell>
          <cell r="F6">
            <v>100</v>
          </cell>
          <cell r="G6">
            <v>43</v>
          </cell>
          <cell r="H6">
            <v>10.08</v>
          </cell>
          <cell r="I6" t="str">
            <v>O</v>
          </cell>
          <cell r="J6">
            <v>23.400000000000002</v>
          </cell>
          <cell r="K6">
            <v>0</v>
          </cell>
        </row>
        <row r="7">
          <cell r="B7">
            <v>27.820833333333336</v>
          </cell>
          <cell r="C7">
            <v>34.799999999999997</v>
          </cell>
          <cell r="D7">
            <v>22.5</v>
          </cell>
          <cell r="E7">
            <v>74.125</v>
          </cell>
          <cell r="F7">
            <v>100</v>
          </cell>
          <cell r="G7">
            <v>39</v>
          </cell>
          <cell r="H7">
            <v>9.7200000000000006</v>
          </cell>
          <cell r="I7" t="str">
            <v>O</v>
          </cell>
          <cell r="J7">
            <v>26.64</v>
          </cell>
          <cell r="K7">
            <v>0</v>
          </cell>
        </row>
        <row r="8">
          <cell r="B8">
            <v>27.447999999999997</v>
          </cell>
          <cell r="C8">
            <v>35.1</v>
          </cell>
          <cell r="D8">
            <v>22.1</v>
          </cell>
          <cell r="E8">
            <v>75.2</v>
          </cell>
          <cell r="F8">
            <v>100</v>
          </cell>
          <cell r="G8">
            <v>43</v>
          </cell>
          <cell r="H8">
            <v>7.9200000000000008</v>
          </cell>
          <cell r="I8" t="str">
            <v>O</v>
          </cell>
          <cell r="J8">
            <v>27.36</v>
          </cell>
          <cell r="K8">
            <v>0.2</v>
          </cell>
        </row>
        <row r="9">
          <cell r="B9">
            <v>27.173913043478262</v>
          </cell>
          <cell r="C9">
            <v>34.5</v>
          </cell>
          <cell r="D9">
            <v>23.1</v>
          </cell>
          <cell r="E9">
            <v>78.652173913043484</v>
          </cell>
          <cell r="F9">
            <v>100</v>
          </cell>
          <cell r="G9">
            <v>44</v>
          </cell>
          <cell r="H9">
            <v>11.520000000000001</v>
          </cell>
          <cell r="I9" t="str">
            <v>NO</v>
          </cell>
          <cell r="J9">
            <v>29.52</v>
          </cell>
          <cell r="K9">
            <v>0</v>
          </cell>
        </row>
        <row r="10">
          <cell r="B10">
            <v>27.345833333333328</v>
          </cell>
          <cell r="C10">
            <v>34.299999999999997</v>
          </cell>
          <cell r="D10">
            <v>21.7</v>
          </cell>
          <cell r="E10">
            <v>75.333333333333329</v>
          </cell>
          <cell r="F10">
            <v>100</v>
          </cell>
          <cell r="G10">
            <v>39</v>
          </cell>
          <cell r="H10">
            <v>10.44</v>
          </cell>
          <cell r="I10" t="str">
            <v>NO</v>
          </cell>
          <cell r="J10">
            <v>30.240000000000002</v>
          </cell>
          <cell r="K10">
            <v>0</v>
          </cell>
        </row>
        <row r="11">
          <cell r="B11">
            <v>27.900000000000002</v>
          </cell>
          <cell r="C11">
            <v>34.4</v>
          </cell>
          <cell r="D11">
            <v>22.1</v>
          </cell>
          <cell r="E11">
            <v>68.291666666666671</v>
          </cell>
          <cell r="F11">
            <v>95</v>
          </cell>
          <cell r="G11">
            <v>42</v>
          </cell>
          <cell r="H11">
            <v>11.16</v>
          </cell>
          <cell r="I11" t="str">
            <v>NO</v>
          </cell>
          <cell r="J11">
            <v>29.880000000000003</v>
          </cell>
          <cell r="K11">
            <v>0</v>
          </cell>
        </row>
        <row r="12">
          <cell r="B12">
            <v>28.245833333333337</v>
          </cell>
          <cell r="C12">
            <v>36.1</v>
          </cell>
          <cell r="D12">
            <v>22.2</v>
          </cell>
          <cell r="E12">
            <v>73.75</v>
          </cell>
          <cell r="F12">
            <v>100</v>
          </cell>
          <cell r="G12">
            <v>39</v>
          </cell>
          <cell r="H12">
            <v>10.8</v>
          </cell>
          <cell r="I12" t="str">
            <v>O</v>
          </cell>
          <cell r="J12">
            <v>32.04</v>
          </cell>
          <cell r="K12">
            <v>0</v>
          </cell>
        </row>
        <row r="13">
          <cell r="B13">
            <v>26.954166666666662</v>
          </cell>
          <cell r="C13">
            <v>32.9</v>
          </cell>
          <cell r="D13">
            <v>22.4</v>
          </cell>
          <cell r="E13">
            <v>79.416666666666671</v>
          </cell>
          <cell r="F13">
            <v>100</v>
          </cell>
          <cell r="G13">
            <v>52</v>
          </cell>
          <cell r="H13">
            <v>13.32</v>
          </cell>
          <cell r="I13" t="str">
            <v>O</v>
          </cell>
          <cell r="J13">
            <v>24.840000000000003</v>
          </cell>
          <cell r="K13">
            <v>0</v>
          </cell>
        </row>
        <row r="14">
          <cell r="B14">
            <v>28.704166666666669</v>
          </cell>
          <cell r="C14">
            <v>36.4</v>
          </cell>
          <cell r="D14">
            <v>22.5</v>
          </cell>
          <cell r="E14">
            <v>70.958333333333329</v>
          </cell>
          <cell r="F14">
            <v>100</v>
          </cell>
          <cell r="G14">
            <v>31</v>
          </cell>
          <cell r="H14">
            <v>11.520000000000001</v>
          </cell>
          <cell r="I14" t="str">
            <v>NO</v>
          </cell>
          <cell r="J14">
            <v>30.240000000000002</v>
          </cell>
          <cell r="K14">
            <v>0</v>
          </cell>
        </row>
        <row r="15">
          <cell r="B15">
            <v>28.929166666666671</v>
          </cell>
          <cell r="C15">
            <v>35.5</v>
          </cell>
          <cell r="D15">
            <v>22.5</v>
          </cell>
          <cell r="E15">
            <v>66.875</v>
          </cell>
          <cell r="F15">
            <v>96</v>
          </cell>
          <cell r="G15">
            <v>41</v>
          </cell>
          <cell r="H15">
            <v>22.68</v>
          </cell>
          <cell r="I15" t="str">
            <v>NO</v>
          </cell>
          <cell r="J15">
            <v>42.12</v>
          </cell>
          <cell r="K15">
            <v>0</v>
          </cell>
        </row>
        <row r="16">
          <cell r="B16">
            <v>27.791666666666657</v>
          </cell>
          <cell r="C16">
            <v>35.799999999999997</v>
          </cell>
          <cell r="D16">
            <v>21.2</v>
          </cell>
          <cell r="E16">
            <v>71.333333333333329</v>
          </cell>
          <cell r="F16">
            <v>99</v>
          </cell>
          <cell r="G16">
            <v>40</v>
          </cell>
          <cell r="H16">
            <v>12.96</v>
          </cell>
          <cell r="I16" t="str">
            <v>NO</v>
          </cell>
          <cell r="J16">
            <v>36.36</v>
          </cell>
          <cell r="K16">
            <v>0</v>
          </cell>
        </row>
        <row r="17">
          <cell r="B17">
            <v>24.791666666666668</v>
          </cell>
          <cell r="C17">
            <v>33</v>
          </cell>
          <cell r="D17">
            <v>19.7</v>
          </cell>
          <cell r="E17">
            <v>85.291666666666671</v>
          </cell>
          <cell r="F17">
            <v>100</v>
          </cell>
          <cell r="G17">
            <v>51</v>
          </cell>
          <cell r="H17">
            <v>21.96</v>
          </cell>
          <cell r="I17" t="str">
            <v>NO</v>
          </cell>
          <cell r="J17">
            <v>42.480000000000004</v>
          </cell>
          <cell r="K17">
            <v>1.2</v>
          </cell>
        </row>
        <row r="18">
          <cell r="B18">
            <v>24.695833333333336</v>
          </cell>
          <cell r="C18">
            <v>33</v>
          </cell>
          <cell r="D18">
            <v>18.600000000000001</v>
          </cell>
          <cell r="E18">
            <v>75.75</v>
          </cell>
          <cell r="F18">
            <v>100</v>
          </cell>
          <cell r="G18">
            <v>39</v>
          </cell>
          <cell r="H18">
            <v>12.6</v>
          </cell>
          <cell r="I18" t="str">
            <v>O</v>
          </cell>
          <cell r="J18">
            <v>32.4</v>
          </cell>
          <cell r="K18">
            <v>0</v>
          </cell>
        </row>
        <row r="19">
          <cell r="B19">
            <v>26.645833333333332</v>
          </cell>
          <cell r="C19">
            <v>32.799999999999997</v>
          </cell>
          <cell r="D19">
            <v>21.8</v>
          </cell>
          <cell r="E19">
            <v>76.875</v>
          </cell>
          <cell r="F19">
            <v>99</v>
          </cell>
          <cell r="G19">
            <v>49</v>
          </cell>
          <cell r="H19">
            <v>12.6</v>
          </cell>
          <cell r="I19" t="str">
            <v>NO</v>
          </cell>
          <cell r="J19">
            <v>31.680000000000003</v>
          </cell>
          <cell r="K19">
            <v>0</v>
          </cell>
        </row>
        <row r="20">
          <cell r="B20">
            <v>24.779166666666672</v>
          </cell>
          <cell r="C20">
            <v>31.1</v>
          </cell>
          <cell r="D20">
            <v>21.7</v>
          </cell>
          <cell r="E20">
            <v>86.214285714285708</v>
          </cell>
          <cell r="F20">
            <v>100</v>
          </cell>
          <cell r="G20">
            <v>62</v>
          </cell>
          <cell r="H20">
            <v>11.879999999999999</v>
          </cell>
          <cell r="I20" t="str">
            <v>NO</v>
          </cell>
          <cell r="J20">
            <v>36</v>
          </cell>
          <cell r="K20">
            <v>56.800000000000004</v>
          </cell>
        </row>
        <row r="21">
          <cell r="B21">
            <v>24.212500000000006</v>
          </cell>
          <cell r="C21">
            <v>26.6</v>
          </cell>
          <cell r="D21">
            <v>22.9</v>
          </cell>
          <cell r="E21">
            <v>93.125</v>
          </cell>
          <cell r="F21">
            <v>100</v>
          </cell>
          <cell r="G21">
            <v>79</v>
          </cell>
          <cell r="H21">
            <v>12.6</v>
          </cell>
          <cell r="I21" t="str">
            <v>NO</v>
          </cell>
          <cell r="J21">
            <v>34.200000000000003</v>
          </cell>
          <cell r="K21">
            <v>0.2</v>
          </cell>
        </row>
        <row r="22">
          <cell r="B22">
            <v>25.49166666666666</v>
          </cell>
          <cell r="C22">
            <v>32.9</v>
          </cell>
          <cell r="D22">
            <v>20.6</v>
          </cell>
          <cell r="E22">
            <v>81.791666666666671</v>
          </cell>
          <cell r="F22">
            <v>100</v>
          </cell>
          <cell r="G22">
            <v>51</v>
          </cell>
          <cell r="H22">
            <v>10.08</v>
          </cell>
          <cell r="I22" t="str">
            <v>NO</v>
          </cell>
          <cell r="J22">
            <v>29.880000000000003</v>
          </cell>
          <cell r="K22">
            <v>0.60000000000000009</v>
          </cell>
        </row>
        <row r="23">
          <cell r="B23">
            <v>27.466666666666665</v>
          </cell>
          <cell r="C23">
            <v>33.9</v>
          </cell>
          <cell r="D23">
            <v>21.3</v>
          </cell>
          <cell r="E23">
            <v>75.833333333333329</v>
          </cell>
          <cell r="F23">
            <v>100</v>
          </cell>
          <cell r="G23">
            <v>48</v>
          </cell>
          <cell r="H23">
            <v>11.879999999999999</v>
          </cell>
          <cell r="I23" t="str">
            <v>NO</v>
          </cell>
          <cell r="J23">
            <v>41.76</v>
          </cell>
          <cell r="K23">
            <v>0</v>
          </cell>
        </row>
        <row r="24">
          <cell r="B24">
            <v>28.112499999999994</v>
          </cell>
          <cell r="C24">
            <v>35</v>
          </cell>
          <cell r="D24">
            <v>22.1</v>
          </cell>
          <cell r="E24">
            <v>68.666666666666671</v>
          </cell>
          <cell r="F24">
            <v>98</v>
          </cell>
          <cell r="G24">
            <v>38</v>
          </cell>
          <cell r="H24">
            <v>11.520000000000001</v>
          </cell>
          <cell r="I24" t="str">
            <v>NO</v>
          </cell>
          <cell r="J24">
            <v>34.56</v>
          </cell>
          <cell r="K24">
            <v>0</v>
          </cell>
        </row>
        <row r="25">
          <cell r="B25">
            <v>28.062499999999996</v>
          </cell>
          <cell r="C25">
            <v>36.299999999999997</v>
          </cell>
          <cell r="D25">
            <v>20.8</v>
          </cell>
          <cell r="E25">
            <v>71.375</v>
          </cell>
          <cell r="F25">
            <v>100</v>
          </cell>
          <cell r="G25">
            <v>34</v>
          </cell>
          <cell r="H25">
            <v>13.32</v>
          </cell>
          <cell r="I25" t="str">
            <v>NO</v>
          </cell>
          <cell r="J25">
            <v>27.720000000000002</v>
          </cell>
          <cell r="K25">
            <v>0</v>
          </cell>
        </row>
        <row r="26">
          <cell r="B26">
            <v>26.320833333333329</v>
          </cell>
          <cell r="C26">
            <v>34.200000000000003</v>
          </cell>
          <cell r="D26">
            <v>20.2</v>
          </cell>
          <cell r="E26">
            <v>74.625</v>
          </cell>
          <cell r="F26">
            <v>100</v>
          </cell>
          <cell r="G26">
            <v>39</v>
          </cell>
          <cell r="H26">
            <v>9.7200000000000006</v>
          </cell>
          <cell r="I26" t="str">
            <v>O</v>
          </cell>
          <cell r="J26">
            <v>36.72</v>
          </cell>
          <cell r="K26">
            <v>0</v>
          </cell>
        </row>
        <row r="27">
          <cell r="B27">
            <v>26.600000000000005</v>
          </cell>
          <cell r="C27">
            <v>33.5</v>
          </cell>
          <cell r="D27">
            <v>21.5</v>
          </cell>
          <cell r="E27">
            <v>77.75</v>
          </cell>
          <cell r="F27">
            <v>100</v>
          </cell>
          <cell r="G27">
            <v>49</v>
          </cell>
          <cell r="H27">
            <v>11.520000000000001</v>
          </cell>
          <cell r="I27" t="str">
            <v>L</v>
          </cell>
          <cell r="J27">
            <v>28.8</v>
          </cell>
          <cell r="K27">
            <v>0</v>
          </cell>
        </row>
        <row r="28">
          <cell r="B28">
            <v>28.529166666666669</v>
          </cell>
          <cell r="C28">
            <v>35.9</v>
          </cell>
          <cell r="D28">
            <v>21.6</v>
          </cell>
          <cell r="E28">
            <v>70.416666666666671</v>
          </cell>
          <cell r="F28">
            <v>100</v>
          </cell>
          <cell r="G28">
            <v>37</v>
          </cell>
          <cell r="H28">
            <v>7.9200000000000008</v>
          </cell>
          <cell r="I28" t="str">
            <v>NE</v>
          </cell>
          <cell r="J28">
            <v>23.400000000000002</v>
          </cell>
          <cell r="K28">
            <v>0</v>
          </cell>
        </row>
        <row r="29">
          <cell r="B29">
            <v>29.116666666666671</v>
          </cell>
          <cell r="C29">
            <v>36.200000000000003</v>
          </cell>
          <cell r="D29">
            <v>22.2</v>
          </cell>
          <cell r="E29">
            <v>64.75</v>
          </cell>
          <cell r="F29">
            <v>94</v>
          </cell>
          <cell r="G29">
            <v>32</v>
          </cell>
          <cell r="H29">
            <v>13.32</v>
          </cell>
          <cell r="I29" t="str">
            <v>NO</v>
          </cell>
          <cell r="J29">
            <v>39.6</v>
          </cell>
          <cell r="K29">
            <v>0</v>
          </cell>
        </row>
        <row r="30">
          <cell r="B30">
            <v>27.891666666666662</v>
          </cell>
          <cell r="C30">
            <v>35.9</v>
          </cell>
          <cell r="D30">
            <v>21.7</v>
          </cell>
          <cell r="E30">
            <v>67.833333333333329</v>
          </cell>
          <cell r="F30">
            <v>94</v>
          </cell>
          <cell r="G30">
            <v>38</v>
          </cell>
          <cell r="H30">
            <v>23.759999999999998</v>
          </cell>
          <cell r="I30" t="str">
            <v>NO</v>
          </cell>
          <cell r="J30">
            <v>54.72</v>
          </cell>
          <cell r="K30">
            <v>0</v>
          </cell>
        </row>
        <row r="31">
          <cell r="B31">
            <v>27.870833333333323</v>
          </cell>
          <cell r="C31">
            <v>34.9</v>
          </cell>
          <cell r="D31">
            <v>21.3</v>
          </cell>
          <cell r="E31">
            <v>70.25</v>
          </cell>
          <cell r="F31">
            <v>99</v>
          </cell>
          <cell r="G31">
            <v>35</v>
          </cell>
          <cell r="H31">
            <v>16.920000000000002</v>
          </cell>
          <cell r="I31" t="str">
            <v>O</v>
          </cell>
          <cell r="J31">
            <v>33.480000000000004</v>
          </cell>
          <cell r="K31">
            <v>0</v>
          </cell>
        </row>
        <row r="32">
          <cell r="B32">
            <v>24.879166666666666</v>
          </cell>
          <cell r="C32">
            <v>33.6</v>
          </cell>
          <cell r="D32">
            <v>20.6</v>
          </cell>
          <cell r="E32">
            <v>80.454545454545453</v>
          </cell>
          <cell r="F32">
            <v>100</v>
          </cell>
          <cell r="G32">
            <v>39</v>
          </cell>
          <cell r="H32">
            <v>16.920000000000002</v>
          </cell>
          <cell r="I32" t="str">
            <v>O</v>
          </cell>
          <cell r="J32">
            <v>34.200000000000003</v>
          </cell>
          <cell r="K32">
            <v>21.4</v>
          </cell>
        </row>
        <row r="33">
          <cell r="B33">
            <v>23.791666666666668</v>
          </cell>
          <cell r="C33">
            <v>29.3</v>
          </cell>
          <cell r="D33">
            <v>20.9</v>
          </cell>
          <cell r="E33">
            <v>85.428571428571431</v>
          </cell>
          <cell r="F33">
            <v>100</v>
          </cell>
          <cell r="G33">
            <v>66</v>
          </cell>
          <cell r="H33">
            <v>11.879999999999999</v>
          </cell>
          <cell r="I33" t="str">
            <v>NO</v>
          </cell>
          <cell r="J33">
            <v>32.4</v>
          </cell>
          <cell r="K33">
            <v>0.4</v>
          </cell>
        </row>
        <row r="34">
          <cell r="B34">
            <v>24.049999999999997</v>
          </cell>
          <cell r="C34">
            <v>31.1</v>
          </cell>
          <cell r="D34">
            <v>21.6</v>
          </cell>
          <cell r="E34">
            <v>86.833333333333329</v>
          </cell>
          <cell r="F34">
            <v>100</v>
          </cell>
          <cell r="G34">
            <v>54</v>
          </cell>
          <cell r="H34">
            <v>17.28</v>
          </cell>
          <cell r="I34" t="str">
            <v>O</v>
          </cell>
          <cell r="J34">
            <v>35.64</v>
          </cell>
          <cell r="K34">
            <v>1.2</v>
          </cell>
        </row>
        <row r="35">
          <cell r="B35">
            <v>25.737499999999997</v>
          </cell>
          <cell r="C35">
            <v>33.1</v>
          </cell>
          <cell r="D35">
            <v>21.3</v>
          </cell>
          <cell r="E35">
            <v>78.05263157894737</v>
          </cell>
          <cell r="F35">
            <v>100</v>
          </cell>
          <cell r="G35">
            <v>47</v>
          </cell>
          <cell r="H35">
            <v>7.5600000000000005</v>
          </cell>
          <cell r="I35" t="str">
            <v>N</v>
          </cell>
          <cell r="J35">
            <v>24.840000000000003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26.425000000000001</v>
          </cell>
        </row>
      </sheetData>
      <sheetData sheetId="9">
        <row r="5">
          <cell r="B5">
            <v>28.525000000000002</v>
          </cell>
        </row>
      </sheetData>
      <sheetData sheetId="10">
        <row r="5">
          <cell r="B5">
            <v>27.499999999999996</v>
          </cell>
        </row>
      </sheetData>
      <sheetData sheetId="11">
        <row r="5">
          <cell r="B5">
            <v>27.520833333333329</v>
          </cell>
          <cell r="C5">
            <v>34.4</v>
          </cell>
          <cell r="D5">
            <v>22.4</v>
          </cell>
          <cell r="E5">
            <v>74.916666666666671</v>
          </cell>
          <cell r="F5">
            <v>96</v>
          </cell>
          <cell r="G5">
            <v>44</v>
          </cell>
          <cell r="H5">
            <v>11.520000000000001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28.133333333333336</v>
          </cell>
          <cell r="C6">
            <v>33.6</v>
          </cell>
          <cell r="D6">
            <v>23.4</v>
          </cell>
          <cell r="E6">
            <v>74</v>
          </cell>
          <cell r="F6">
            <v>94</v>
          </cell>
          <cell r="G6">
            <v>50</v>
          </cell>
          <cell r="H6">
            <v>8.2799999999999994</v>
          </cell>
          <cell r="I6" t="str">
            <v>SE</v>
          </cell>
          <cell r="J6">
            <v>20.16</v>
          </cell>
          <cell r="K6">
            <v>0</v>
          </cell>
        </row>
        <row r="7">
          <cell r="B7">
            <v>29.183333333333334</v>
          </cell>
          <cell r="C7">
            <v>34.6</v>
          </cell>
          <cell r="D7">
            <v>24.8</v>
          </cell>
          <cell r="E7">
            <v>69.25</v>
          </cell>
          <cell r="F7">
            <v>93</v>
          </cell>
          <cell r="G7">
            <v>42</v>
          </cell>
          <cell r="H7">
            <v>12.24</v>
          </cell>
          <cell r="I7" t="str">
            <v>NE</v>
          </cell>
          <cell r="J7">
            <v>26.64</v>
          </cell>
          <cell r="K7">
            <v>0</v>
          </cell>
        </row>
        <row r="8">
          <cell r="B8">
            <v>28.837500000000002</v>
          </cell>
          <cell r="C8">
            <v>34.6</v>
          </cell>
          <cell r="D8">
            <v>24.2</v>
          </cell>
          <cell r="E8">
            <v>71.416666666666671</v>
          </cell>
          <cell r="F8">
            <v>94</v>
          </cell>
          <cell r="G8">
            <v>46</v>
          </cell>
          <cell r="H8">
            <v>14.04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28.558333333333337</v>
          </cell>
          <cell r="C9">
            <v>34.200000000000003</v>
          </cell>
          <cell r="D9">
            <v>24.1</v>
          </cell>
          <cell r="E9">
            <v>70.916666666666671</v>
          </cell>
          <cell r="F9">
            <v>93</v>
          </cell>
          <cell r="G9">
            <v>44</v>
          </cell>
          <cell r="H9">
            <v>15.840000000000002</v>
          </cell>
          <cell r="I9" t="str">
            <v>N</v>
          </cell>
          <cell r="J9">
            <v>29.52</v>
          </cell>
          <cell r="K9">
            <v>0</v>
          </cell>
        </row>
        <row r="10">
          <cell r="B10">
            <v>28.875</v>
          </cell>
          <cell r="C10">
            <v>34.200000000000003</v>
          </cell>
          <cell r="D10">
            <v>23.8</v>
          </cell>
          <cell r="E10">
            <v>67.25</v>
          </cell>
          <cell r="F10">
            <v>94</v>
          </cell>
          <cell r="G10">
            <v>42</v>
          </cell>
          <cell r="H10">
            <v>15.840000000000002</v>
          </cell>
          <cell r="I10" t="str">
            <v>N</v>
          </cell>
          <cell r="J10">
            <v>34.200000000000003</v>
          </cell>
          <cell r="K10">
            <v>0</v>
          </cell>
        </row>
        <row r="11">
          <cell r="B11">
            <v>29.645833333333329</v>
          </cell>
          <cell r="C11">
            <v>34.700000000000003</v>
          </cell>
          <cell r="D11">
            <v>25</v>
          </cell>
          <cell r="E11">
            <v>62.208333333333336</v>
          </cell>
          <cell r="F11">
            <v>81</v>
          </cell>
          <cell r="G11">
            <v>42</v>
          </cell>
          <cell r="H11">
            <v>16.2</v>
          </cell>
          <cell r="I11" t="str">
            <v>N</v>
          </cell>
          <cell r="J11">
            <v>33.119999999999997</v>
          </cell>
          <cell r="K11">
            <v>0</v>
          </cell>
        </row>
        <row r="12">
          <cell r="B12">
            <v>30.099999999999998</v>
          </cell>
          <cell r="C12">
            <v>37.299999999999997</v>
          </cell>
          <cell r="D12">
            <v>24.8</v>
          </cell>
          <cell r="E12">
            <v>64.791666666666671</v>
          </cell>
          <cell r="F12">
            <v>92</v>
          </cell>
          <cell r="G12">
            <v>34</v>
          </cell>
          <cell r="H12">
            <v>15.48</v>
          </cell>
          <cell r="I12" t="str">
            <v>N</v>
          </cell>
          <cell r="J12">
            <v>41.4</v>
          </cell>
          <cell r="K12">
            <v>0</v>
          </cell>
        </row>
        <row r="13">
          <cell r="B13">
            <v>29.083333333333329</v>
          </cell>
          <cell r="C13">
            <v>36.6</v>
          </cell>
          <cell r="D13">
            <v>24.5</v>
          </cell>
          <cell r="E13">
            <v>69.375</v>
          </cell>
          <cell r="F13">
            <v>90</v>
          </cell>
          <cell r="G13">
            <v>37</v>
          </cell>
          <cell r="H13">
            <v>10.44</v>
          </cell>
          <cell r="I13" t="str">
            <v>SO</v>
          </cell>
          <cell r="J13">
            <v>24.12</v>
          </cell>
          <cell r="K13">
            <v>0</v>
          </cell>
        </row>
        <row r="14">
          <cell r="B14">
            <v>30.166666666666668</v>
          </cell>
          <cell r="C14">
            <v>38</v>
          </cell>
          <cell r="D14">
            <v>24.1</v>
          </cell>
          <cell r="E14">
            <v>64.875</v>
          </cell>
          <cell r="F14">
            <v>94</v>
          </cell>
          <cell r="G14">
            <v>32</v>
          </cell>
          <cell r="H14">
            <v>15.840000000000002</v>
          </cell>
          <cell r="I14" t="str">
            <v>N</v>
          </cell>
          <cell r="J14">
            <v>50.04</v>
          </cell>
          <cell r="K14">
            <v>0</v>
          </cell>
        </row>
        <row r="15">
          <cell r="B15">
            <v>29.683333333333326</v>
          </cell>
          <cell r="C15">
            <v>37.5</v>
          </cell>
          <cell r="D15">
            <v>23.4</v>
          </cell>
          <cell r="E15">
            <v>66.041666666666671</v>
          </cell>
          <cell r="F15">
            <v>94</v>
          </cell>
          <cell r="G15">
            <v>36</v>
          </cell>
          <cell r="H15">
            <v>14.4</v>
          </cell>
          <cell r="I15" t="str">
            <v>N</v>
          </cell>
          <cell r="J15">
            <v>30.6</v>
          </cell>
          <cell r="K15">
            <v>0</v>
          </cell>
        </row>
        <row r="16">
          <cell r="B16">
            <v>27.995833333333337</v>
          </cell>
          <cell r="C16">
            <v>37</v>
          </cell>
          <cell r="D16">
            <v>23.6</v>
          </cell>
          <cell r="E16">
            <v>72.291666666666671</v>
          </cell>
          <cell r="F16">
            <v>93</v>
          </cell>
          <cell r="G16">
            <v>39</v>
          </cell>
          <cell r="H16">
            <v>15.840000000000002</v>
          </cell>
          <cell r="I16" t="str">
            <v>NE</v>
          </cell>
          <cell r="J16">
            <v>44.28</v>
          </cell>
          <cell r="K16">
            <v>3.8000000000000003</v>
          </cell>
        </row>
        <row r="17">
          <cell r="B17">
            <v>24.120833333333341</v>
          </cell>
          <cell r="C17">
            <v>27.3</v>
          </cell>
          <cell r="D17">
            <v>20.5</v>
          </cell>
          <cell r="E17">
            <v>93</v>
          </cell>
          <cell r="F17">
            <v>96</v>
          </cell>
          <cell r="G17">
            <v>77</v>
          </cell>
          <cell r="H17">
            <v>17.28</v>
          </cell>
          <cell r="I17" t="str">
            <v>L</v>
          </cell>
          <cell r="J17">
            <v>50.04</v>
          </cell>
          <cell r="K17">
            <v>96</v>
          </cell>
        </row>
        <row r="18">
          <cell r="B18">
            <v>24.704166666666666</v>
          </cell>
          <cell r="C18">
            <v>33.200000000000003</v>
          </cell>
          <cell r="D18">
            <v>19.899999999999999</v>
          </cell>
          <cell r="E18">
            <v>77.583333333333329</v>
          </cell>
          <cell r="F18">
            <v>96</v>
          </cell>
          <cell r="G18">
            <v>47</v>
          </cell>
          <cell r="H18">
            <v>8.2799999999999994</v>
          </cell>
          <cell r="I18" t="str">
            <v>S</v>
          </cell>
          <cell r="J18">
            <v>17.28</v>
          </cell>
          <cell r="K18">
            <v>5.3999999999999995</v>
          </cell>
        </row>
        <row r="19">
          <cell r="B19">
            <v>26.558333333333334</v>
          </cell>
          <cell r="C19">
            <v>32.6</v>
          </cell>
          <cell r="D19">
            <v>23.8</v>
          </cell>
          <cell r="E19">
            <v>83</v>
          </cell>
          <cell r="F19">
            <v>96</v>
          </cell>
          <cell r="G19">
            <v>56</v>
          </cell>
          <cell r="H19">
            <v>11.879999999999999</v>
          </cell>
          <cell r="I19" t="str">
            <v>N</v>
          </cell>
          <cell r="J19">
            <v>32.76</v>
          </cell>
          <cell r="K19">
            <v>19</v>
          </cell>
        </row>
        <row r="20">
          <cell r="B20">
            <v>25.337499999999995</v>
          </cell>
          <cell r="C20">
            <v>29</v>
          </cell>
          <cell r="D20">
            <v>23.7</v>
          </cell>
          <cell r="E20">
            <v>91.208333333333329</v>
          </cell>
          <cell r="F20">
            <v>95</v>
          </cell>
          <cell r="G20">
            <v>73</v>
          </cell>
          <cell r="H20">
            <v>15.120000000000001</v>
          </cell>
          <cell r="I20" t="str">
            <v>N</v>
          </cell>
          <cell r="J20">
            <v>33.480000000000004</v>
          </cell>
          <cell r="K20">
            <v>68.400000000000006</v>
          </cell>
        </row>
        <row r="21">
          <cell r="B21">
            <v>24.891666666666669</v>
          </cell>
          <cell r="C21">
            <v>26.2</v>
          </cell>
          <cell r="D21">
            <v>23.7</v>
          </cell>
          <cell r="E21">
            <v>88.25</v>
          </cell>
          <cell r="F21">
            <v>95</v>
          </cell>
          <cell r="G21">
            <v>78</v>
          </cell>
          <cell r="H21">
            <v>16.920000000000002</v>
          </cell>
          <cell r="I21" t="str">
            <v>NE</v>
          </cell>
          <cell r="J21">
            <v>32.4</v>
          </cell>
          <cell r="K21">
            <v>0.4</v>
          </cell>
        </row>
        <row r="22">
          <cell r="B22">
            <v>27.075000000000003</v>
          </cell>
          <cell r="C22">
            <v>33.6</v>
          </cell>
          <cell r="D22">
            <v>22.7</v>
          </cell>
          <cell r="E22">
            <v>74.666666666666671</v>
          </cell>
          <cell r="F22">
            <v>94</v>
          </cell>
          <cell r="G22">
            <v>48</v>
          </cell>
          <cell r="H22">
            <v>13.32</v>
          </cell>
          <cell r="I22" t="str">
            <v>N</v>
          </cell>
          <cell r="J22">
            <v>33.840000000000003</v>
          </cell>
          <cell r="K22">
            <v>0.2</v>
          </cell>
        </row>
        <row r="23">
          <cell r="B23">
            <v>28.970833333333321</v>
          </cell>
          <cell r="C23">
            <v>35</v>
          </cell>
          <cell r="D23">
            <v>23.5</v>
          </cell>
          <cell r="E23">
            <v>68.583333333333329</v>
          </cell>
          <cell r="F23">
            <v>95</v>
          </cell>
          <cell r="G23">
            <v>42</v>
          </cell>
          <cell r="H23">
            <v>15.840000000000002</v>
          </cell>
          <cell r="I23" t="str">
            <v>N</v>
          </cell>
          <cell r="J23">
            <v>38.880000000000003</v>
          </cell>
          <cell r="K23">
            <v>0</v>
          </cell>
        </row>
        <row r="24">
          <cell r="B24">
            <v>29.695833333333336</v>
          </cell>
          <cell r="C24">
            <v>35.299999999999997</v>
          </cell>
          <cell r="D24">
            <v>24.1</v>
          </cell>
          <cell r="E24">
            <v>62.791666666666664</v>
          </cell>
          <cell r="F24">
            <v>91</v>
          </cell>
          <cell r="G24">
            <v>38</v>
          </cell>
          <cell r="H24">
            <v>15.48</v>
          </cell>
          <cell r="I24" t="str">
            <v>N</v>
          </cell>
          <cell r="J24">
            <v>37.080000000000005</v>
          </cell>
          <cell r="K24">
            <v>0</v>
          </cell>
        </row>
        <row r="25">
          <cell r="B25">
            <v>30.095833333333335</v>
          </cell>
          <cell r="C25">
            <v>36.700000000000003</v>
          </cell>
          <cell r="D25">
            <v>24.5</v>
          </cell>
          <cell r="E25">
            <v>63.958333333333336</v>
          </cell>
          <cell r="F25">
            <v>92</v>
          </cell>
          <cell r="G25">
            <v>31</v>
          </cell>
          <cell r="H25">
            <v>10.08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29.504166666666666</v>
          </cell>
          <cell r="C26">
            <v>36.1</v>
          </cell>
          <cell r="D26">
            <v>23.7</v>
          </cell>
          <cell r="E26">
            <v>64.958333333333329</v>
          </cell>
          <cell r="F26">
            <v>89</v>
          </cell>
          <cell r="G26">
            <v>41</v>
          </cell>
          <cell r="H26">
            <v>8.2799999999999994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29.349999999999994</v>
          </cell>
          <cell r="C27">
            <v>34.4</v>
          </cell>
          <cell r="D27">
            <v>24.3</v>
          </cell>
          <cell r="E27">
            <v>68.25</v>
          </cell>
          <cell r="F27">
            <v>84</v>
          </cell>
          <cell r="G27">
            <v>48</v>
          </cell>
          <cell r="H27">
            <v>12.6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30.308333333333334</v>
          </cell>
          <cell r="C28">
            <v>36.9</v>
          </cell>
          <cell r="D28">
            <v>25</v>
          </cell>
          <cell r="E28">
            <v>68.208333333333329</v>
          </cell>
          <cell r="F28">
            <v>93</v>
          </cell>
          <cell r="G28">
            <v>36</v>
          </cell>
          <cell r="H28">
            <v>12.96</v>
          </cell>
          <cell r="I28" t="str">
            <v>N</v>
          </cell>
          <cell r="J28">
            <v>26.28</v>
          </cell>
          <cell r="K28">
            <v>0</v>
          </cell>
        </row>
        <row r="29">
          <cell r="B29">
            <v>30.220833333333328</v>
          </cell>
          <cell r="C29">
            <v>36</v>
          </cell>
          <cell r="D29">
            <v>24.4</v>
          </cell>
          <cell r="E29">
            <v>59.166666666666664</v>
          </cell>
          <cell r="F29">
            <v>86</v>
          </cell>
          <cell r="G29">
            <v>33</v>
          </cell>
          <cell r="H29">
            <v>17.64</v>
          </cell>
          <cell r="I29" t="str">
            <v>N</v>
          </cell>
          <cell r="J29">
            <v>39.96</v>
          </cell>
          <cell r="K29">
            <v>0</v>
          </cell>
        </row>
        <row r="30">
          <cell r="B30">
            <v>29.154166666666672</v>
          </cell>
          <cell r="C30">
            <v>36</v>
          </cell>
          <cell r="D30">
            <v>23.5</v>
          </cell>
          <cell r="E30">
            <v>63.5</v>
          </cell>
          <cell r="F30">
            <v>88</v>
          </cell>
          <cell r="G30">
            <v>37</v>
          </cell>
          <cell r="H30">
            <v>14.76</v>
          </cell>
          <cell r="I30" t="str">
            <v>N</v>
          </cell>
          <cell r="J30">
            <v>38.159999999999997</v>
          </cell>
          <cell r="K30">
            <v>0</v>
          </cell>
        </row>
        <row r="31">
          <cell r="B31">
            <v>28.266666666666666</v>
          </cell>
          <cell r="C31">
            <v>34.4</v>
          </cell>
          <cell r="D31">
            <v>23.2</v>
          </cell>
          <cell r="E31">
            <v>69.125</v>
          </cell>
          <cell r="F31">
            <v>93</v>
          </cell>
          <cell r="G31">
            <v>44</v>
          </cell>
          <cell r="H31">
            <v>11.16</v>
          </cell>
          <cell r="I31" t="str">
            <v>O</v>
          </cell>
          <cell r="J31">
            <v>31.680000000000003</v>
          </cell>
          <cell r="K31">
            <v>0</v>
          </cell>
        </row>
        <row r="32">
          <cell r="B32">
            <v>26.016666666666669</v>
          </cell>
          <cell r="C32">
            <v>33.5</v>
          </cell>
          <cell r="D32">
            <v>22.2</v>
          </cell>
          <cell r="E32">
            <v>75.875</v>
          </cell>
          <cell r="F32">
            <v>91</v>
          </cell>
          <cell r="G32">
            <v>43</v>
          </cell>
          <cell r="H32">
            <v>9.3600000000000012</v>
          </cell>
          <cell r="I32" t="str">
            <v>NE</v>
          </cell>
          <cell r="J32">
            <v>33.840000000000003</v>
          </cell>
          <cell r="K32">
            <v>10</v>
          </cell>
        </row>
        <row r="33">
          <cell r="B33">
            <v>25.041666666666668</v>
          </cell>
          <cell r="C33">
            <v>30.1</v>
          </cell>
          <cell r="D33">
            <v>23.5</v>
          </cell>
          <cell r="E33">
            <v>87.375</v>
          </cell>
          <cell r="F33">
            <v>95</v>
          </cell>
          <cell r="G33">
            <v>60</v>
          </cell>
          <cell r="H33">
            <v>10.08</v>
          </cell>
          <cell r="I33" t="str">
            <v>N</v>
          </cell>
          <cell r="J33">
            <v>32.04</v>
          </cell>
          <cell r="K33">
            <v>20.8</v>
          </cell>
        </row>
        <row r="34">
          <cell r="B34">
            <v>24.95</v>
          </cell>
          <cell r="C34">
            <v>29.8</v>
          </cell>
          <cell r="D34">
            <v>23.7</v>
          </cell>
          <cell r="E34">
            <v>88.958333333333329</v>
          </cell>
          <cell r="F34">
            <v>95</v>
          </cell>
          <cell r="G34">
            <v>65</v>
          </cell>
          <cell r="H34">
            <v>10.08</v>
          </cell>
          <cell r="I34" t="str">
            <v>L</v>
          </cell>
          <cell r="J34">
            <v>28.08</v>
          </cell>
          <cell r="K34">
            <v>4</v>
          </cell>
        </row>
        <row r="35">
          <cell r="B35">
            <v>26.258333333333329</v>
          </cell>
          <cell r="C35">
            <v>33</v>
          </cell>
          <cell r="D35">
            <v>23</v>
          </cell>
          <cell r="E35">
            <v>82.208333333333329</v>
          </cell>
          <cell r="F35">
            <v>95</v>
          </cell>
          <cell r="G35">
            <v>52</v>
          </cell>
          <cell r="H35">
            <v>11.520000000000001</v>
          </cell>
          <cell r="I35" t="str">
            <v>S</v>
          </cell>
          <cell r="J35">
            <v>27</v>
          </cell>
          <cell r="K35">
            <v>0</v>
          </cell>
        </row>
        <row r="36">
          <cell r="I36" t="str">
            <v>N</v>
          </cell>
        </row>
      </sheetData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</row>
      </sheetData>
      <sheetData sheetId="4"/>
      <sheetData sheetId="5"/>
      <sheetData sheetId="6"/>
      <sheetData sheetId="7"/>
      <sheetData sheetId="8">
        <row r="5">
          <cell r="B5">
            <v>26.299999999999997</v>
          </cell>
        </row>
      </sheetData>
      <sheetData sheetId="9">
        <row r="5">
          <cell r="B5">
            <v>29.650000000000006</v>
          </cell>
        </row>
      </sheetData>
      <sheetData sheetId="10">
        <row r="5">
          <cell r="B5">
            <v>29.754166666666666</v>
          </cell>
        </row>
      </sheetData>
      <sheetData sheetId="11">
        <row r="5">
          <cell r="B5">
            <v>27.520833333333329</v>
          </cell>
          <cell r="C5">
            <v>34.4</v>
          </cell>
          <cell r="D5">
            <v>22.4</v>
          </cell>
          <cell r="E5">
            <v>74.916666666666671</v>
          </cell>
          <cell r="F5">
            <v>96</v>
          </cell>
          <cell r="G5">
            <v>44</v>
          </cell>
          <cell r="H5">
            <v>11.520000000000001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28.133333333333336</v>
          </cell>
          <cell r="C6">
            <v>33.6</v>
          </cell>
          <cell r="D6">
            <v>23.4</v>
          </cell>
          <cell r="E6">
            <v>74</v>
          </cell>
          <cell r="F6">
            <v>94</v>
          </cell>
          <cell r="G6">
            <v>50</v>
          </cell>
          <cell r="H6">
            <v>8.2799999999999994</v>
          </cell>
          <cell r="I6" t="str">
            <v>SE</v>
          </cell>
          <cell r="J6">
            <v>20.16</v>
          </cell>
          <cell r="K6">
            <v>0</v>
          </cell>
        </row>
        <row r="7">
          <cell r="B7">
            <v>29.183333333333334</v>
          </cell>
          <cell r="C7">
            <v>34.6</v>
          </cell>
          <cell r="D7">
            <v>24.8</v>
          </cell>
          <cell r="E7">
            <v>69.25</v>
          </cell>
          <cell r="F7">
            <v>93</v>
          </cell>
          <cell r="G7">
            <v>42</v>
          </cell>
          <cell r="H7">
            <v>12.24</v>
          </cell>
          <cell r="I7" t="str">
            <v>NE</v>
          </cell>
          <cell r="J7">
            <v>26.64</v>
          </cell>
          <cell r="K7">
            <v>0</v>
          </cell>
        </row>
        <row r="8">
          <cell r="B8">
            <v>28.837500000000002</v>
          </cell>
          <cell r="C8">
            <v>34.6</v>
          </cell>
          <cell r="D8">
            <v>24.2</v>
          </cell>
          <cell r="E8">
            <v>71.416666666666671</v>
          </cell>
          <cell r="F8">
            <v>94</v>
          </cell>
          <cell r="G8">
            <v>46</v>
          </cell>
          <cell r="H8">
            <v>14.04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28.558333333333337</v>
          </cell>
          <cell r="C9">
            <v>34.200000000000003</v>
          </cell>
          <cell r="D9">
            <v>24.1</v>
          </cell>
          <cell r="E9">
            <v>70.916666666666671</v>
          </cell>
          <cell r="F9">
            <v>93</v>
          </cell>
          <cell r="G9">
            <v>44</v>
          </cell>
          <cell r="H9">
            <v>15.840000000000002</v>
          </cell>
          <cell r="I9" t="str">
            <v>N</v>
          </cell>
          <cell r="J9">
            <v>29.52</v>
          </cell>
          <cell r="K9">
            <v>0</v>
          </cell>
        </row>
        <row r="10">
          <cell r="B10">
            <v>28.875</v>
          </cell>
          <cell r="C10">
            <v>34.200000000000003</v>
          </cell>
          <cell r="D10">
            <v>23.8</v>
          </cell>
          <cell r="E10">
            <v>67.25</v>
          </cell>
          <cell r="F10">
            <v>94</v>
          </cell>
          <cell r="G10">
            <v>42</v>
          </cell>
          <cell r="H10">
            <v>15.840000000000002</v>
          </cell>
          <cell r="I10" t="str">
            <v>N</v>
          </cell>
          <cell r="J10">
            <v>34.200000000000003</v>
          </cell>
          <cell r="K10">
            <v>0</v>
          </cell>
        </row>
        <row r="11">
          <cell r="B11">
            <v>29.645833333333329</v>
          </cell>
          <cell r="C11">
            <v>34.700000000000003</v>
          </cell>
          <cell r="D11">
            <v>25</v>
          </cell>
          <cell r="E11">
            <v>62.208333333333336</v>
          </cell>
          <cell r="F11">
            <v>81</v>
          </cell>
          <cell r="G11">
            <v>42</v>
          </cell>
          <cell r="H11">
            <v>16.2</v>
          </cell>
          <cell r="I11" t="str">
            <v>N</v>
          </cell>
          <cell r="J11">
            <v>33.119999999999997</v>
          </cell>
          <cell r="K11">
            <v>0</v>
          </cell>
        </row>
        <row r="12">
          <cell r="B12">
            <v>30.099999999999998</v>
          </cell>
          <cell r="C12">
            <v>37.299999999999997</v>
          </cell>
          <cell r="D12">
            <v>24.8</v>
          </cell>
          <cell r="E12">
            <v>64.791666666666671</v>
          </cell>
          <cell r="F12">
            <v>92</v>
          </cell>
          <cell r="G12">
            <v>34</v>
          </cell>
          <cell r="H12">
            <v>15.48</v>
          </cell>
          <cell r="I12" t="str">
            <v>N</v>
          </cell>
          <cell r="J12">
            <v>41.4</v>
          </cell>
          <cell r="K12">
            <v>0</v>
          </cell>
        </row>
        <row r="13">
          <cell r="B13">
            <v>29.083333333333329</v>
          </cell>
          <cell r="C13">
            <v>36.6</v>
          </cell>
          <cell r="D13">
            <v>24.5</v>
          </cell>
          <cell r="E13">
            <v>69.375</v>
          </cell>
          <cell r="F13">
            <v>90</v>
          </cell>
          <cell r="G13">
            <v>37</v>
          </cell>
          <cell r="H13">
            <v>10.44</v>
          </cell>
          <cell r="I13" t="str">
            <v>SO</v>
          </cell>
          <cell r="J13">
            <v>24.12</v>
          </cell>
          <cell r="K13">
            <v>0</v>
          </cell>
        </row>
        <row r="14">
          <cell r="B14">
            <v>29.533333333333328</v>
          </cell>
          <cell r="C14">
            <v>38.700000000000003</v>
          </cell>
          <cell r="D14">
            <v>22.5</v>
          </cell>
          <cell r="E14">
            <v>69.541666666666671</v>
          </cell>
          <cell r="F14">
            <v>96</v>
          </cell>
          <cell r="G14">
            <v>32</v>
          </cell>
          <cell r="H14">
            <v>22.32</v>
          </cell>
          <cell r="I14" t="str">
            <v>NO</v>
          </cell>
          <cell r="J14">
            <v>50.4</v>
          </cell>
          <cell r="K14">
            <v>0</v>
          </cell>
        </row>
        <row r="15">
          <cell r="B15">
            <v>29.833333333333329</v>
          </cell>
          <cell r="C15">
            <v>37.299999999999997</v>
          </cell>
          <cell r="D15">
            <v>23.9</v>
          </cell>
          <cell r="E15">
            <v>67.333333333333329</v>
          </cell>
          <cell r="F15">
            <v>95</v>
          </cell>
          <cell r="G15">
            <v>37</v>
          </cell>
          <cell r="H15">
            <v>24.12</v>
          </cell>
          <cell r="I15" t="str">
            <v>NE</v>
          </cell>
          <cell r="J15">
            <v>41.76</v>
          </cell>
          <cell r="K15">
            <v>0</v>
          </cell>
        </row>
        <row r="16">
          <cell r="B16">
            <v>28.604166666666668</v>
          </cell>
          <cell r="C16">
            <v>37.4</v>
          </cell>
          <cell r="D16">
            <v>24.3</v>
          </cell>
          <cell r="E16">
            <v>72.125</v>
          </cell>
          <cell r="F16">
            <v>92</v>
          </cell>
          <cell r="G16">
            <v>37</v>
          </cell>
          <cell r="H16">
            <v>20.16</v>
          </cell>
          <cell r="I16" t="str">
            <v>NE</v>
          </cell>
          <cell r="J16">
            <v>44.28</v>
          </cell>
          <cell r="K16">
            <v>0.2</v>
          </cell>
        </row>
        <row r="17">
          <cell r="B17">
            <v>25.904166666666669</v>
          </cell>
          <cell r="C17">
            <v>33.799999999999997</v>
          </cell>
          <cell r="D17">
            <v>23.4</v>
          </cell>
          <cell r="E17">
            <v>85.333333333333329</v>
          </cell>
          <cell r="F17">
            <v>95</v>
          </cell>
          <cell r="G17">
            <v>51</v>
          </cell>
          <cell r="H17">
            <v>21.96</v>
          </cell>
          <cell r="I17" t="str">
            <v>NE</v>
          </cell>
          <cell r="J17">
            <v>57.960000000000008</v>
          </cell>
          <cell r="K17">
            <v>10.799999999999999</v>
          </cell>
        </row>
        <row r="18">
          <cell r="B18">
            <v>25.249999999999996</v>
          </cell>
          <cell r="C18">
            <v>31.1</v>
          </cell>
          <cell r="D18">
            <v>21.8</v>
          </cell>
          <cell r="E18">
            <v>84.333333333333329</v>
          </cell>
          <cell r="F18">
            <v>96</v>
          </cell>
          <cell r="G18">
            <v>60</v>
          </cell>
          <cell r="H18">
            <v>15.840000000000002</v>
          </cell>
          <cell r="I18" t="str">
            <v>S</v>
          </cell>
          <cell r="J18">
            <v>32.04</v>
          </cell>
          <cell r="K18">
            <v>0.4</v>
          </cell>
        </row>
        <row r="19">
          <cell r="B19">
            <v>27.470833333333335</v>
          </cell>
          <cell r="C19">
            <v>34.5</v>
          </cell>
          <cell r="D19">
            <v>23.9</v>
          </cell>
          <cell r="E19">
            <v>79.083333333333329</v>
          </cell>
          <cell r="F19">
            <v>95</v>
          </cell>
          <cell r="G19">
            <v>47</v>
          </cell>
          <cell r="H19">
            <v>16.920000000000002</v>
          </cell>
          <cell r="I19" t="str">
            <v>N</v>
          </cell>
          <cell r="J19">
            <v>35.64</v>
          </cell>
          <cell r="K19">
            <v>0.60000000000000009</v>
          </cell>
        </row>
        <row r="20">
          <cell r="B20">
            <v>26.420833333333334</v>
          </cell>
          <cell r="C20">
            <v>31.5</v>
          </cell>
          <cell r="D20">
            <v>24.5</v>
          </cell>
          <cell r="E20">
            <v>84.75</v>
          </cell>
          <cell r="F20">
            <v>95</v>
          </cell>
          <cell r="G20">
            <v>60</v>
          </cell>
          <cell r="H20">
            <v>22.68</v>
          </cell>
          <cell r="I20" t="str">
            <v>N</v>
          </cell>
          <cell r="J20">
            <v>42.12</v>
          </cell>
          <cell r="K20">
            <v>7.0000000000000009</v>
          </cell>
        </row>
        <row r="21">
          <cell r="B21">
            <v>24.429166666666664</v>
          </cell>
          <cell r="C21">
            <v>27</v>
          </cell>
          <cell r="D21">
            <v>23.1</v>
          </cell>
          <cell r="E21">
            <v>91.666666666666671</v>
          </cell>
          <cell r="F21">
            <v>96</v>
          </cell>
          <cell r="G21">
            <v>86</v>
          </cell>
          <cell r="H21">
            <v>18.720000000000002</v>
          </cell>
          <cell r="I21" t="str">
            <v>N</v>
          </cell>
          <cell r="J21">
            <v>36.72</v>
          </cell>
          <cell r="K21">
            <v>12.6</v>
          </cell>
        </row>
        <row r="22">
          <cell r="B22">
            <v>27.954166666666669</v>
          </cell>
          <cell r="C22">
            <v>34.6</v>
          </cell>
          <cell r="D22">
            <v>23.6</v>
          </cell>
          <cell r="E22">
            <v>75.166666666666671</v>
          </cell>
          <cell r="F22">
            <v>96</v>
          </cell>
          <cell r="G22">
            <v>48</v>
          </cell>
          <cell r="H22">
            <v>20.88</v>
          </cell>
          <cell r="I22" t="str">
            <v>NE</v>
          </cell>
          <cell r="J22">
            <v>42.480000000000004</v>
          </cell>
          <cell r="K22">
            <v>0</v>
          </cell>
        </row>
        <row r="23">
          <cell r="B23">
            <v>29.037499999999994</v>
          </cell>
          <cell r="C23">
            <v>35.299999999999997</v>
          </cell>
          <cell r="D23">
            <v>23.6</v>
          </cell>
          <cell r="E23">
            <v>69.416666666666671</v>
          </cell>
          <cell r="F23">
            <v>93</v>
          </cell>
          <cell r="G23">
            <v>42</v>
          </cell>
          <cell r="H23">
            <v>24.48</v>
          </cell>
          <cell r="I23" t="str">
            <v>N</v>
          </cell>
          <cell r="J23">
            <v>47.88</v>
          </cell>
          <cell r="K23">
            <v>0</v>
          </cell>
        </row>
        <row r="24">
          <cell r="B24">
            <v>30.166666666666668</v>
          </cell>
          <cell r="C24">
            <v>36.200000000000003</v>
          </cell>
          <cell r="D24">
            <v>24.8</v>
          </cell>
          <cell r="E24">
            <v>61.083333333333336</v>
          </cell>
          <cell r="F24">
            <v>83</v>
          </cell>
          <cell r="G24">
            <v>38</v>
          </cell>
          <cell r="H24">
            <v>21.6</v>
          </cell>
          <cell r="I24" t="str">
            <v>N</v>
          </cell>
          <cell r="J24">
            <v>43.2</v>
          </cell>
          <cell r="K24">
            <v>0</v>
          </cell>
        </row>
        <row r="25">
          <cell r="B25">
            <v>30.262500000000006</v>
          </cell>
          <cell r="C25">
            <v>37.799999999999997</v>
          </cell>
          <cell r="D25">
            <v>23.5</v>
          </cell>
          <cell r="E25">
            <v>63.791666666666664</v>
          </cell>
          <cell r="F25">
            <v>95</v>
          </cell>
          <cell r="G25">
            <v>31</v>
          </cell>
          <cell r="H25">
            <v>16.2</v>
          </cell>
          <cell r="I25" t="str">
            <v>N</v>
          </cell>
          <cell r="J25">
            <v>31.319999999999997</v>
          </cell>
          <cell r="K25">
            <v>0</v>
          </cell>
        </row>
        <row r="26">
          <cell r="B26">
            <v>28.541666666666671</v>
          </cell>
          <cell r="C26">
            <v>35</v>
          </cell>
          <cell r="D26">
            <v>23</v>
          </cell>
          <cell r="E26">
            <v>71.458333333333329</v>
          </cell>
          <cell r="F26">
            <v>95</v>
          </cell>
          <cell r="G26">
            <v>45</v>
          </cell>
          <cell r="H26">
            <v>13.68</v>
          </cell>
          <cell r="I26" t="str">
            <v>SO</v>
          </cell>
          <cell r="J26">
            <v>34.200000000000003</v>
          </cell>
          <cell r="K26">
            <v>0</v>
          </cell>
        </row>
        <row r="27">
          <cell r="B27">
            <v>29.224999999999998</v>
          </cell>
          <cell r="C27">
            <v>35.9</v>
          </cell>
          <cell r="D27">
            <v>23.7</v>
          </cell>
          <cell r="E27">
            <v>71.375</v>
          </cell>
          <cell r="F27">
            <v>95</v>
          </cell>
          <cell r="G27">
            <v>42</v>
          </cell>
          <cell r="H27">
            <v>18.36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30.287500000000005</v>
          </cell>
          <cell r="C28">
            <v>37.700000000000003</v>
          </cell>
          <cell r="D28">
            <v>23.6</v>
          </cell>
          <cell r="E28">
            <v>66.041666666666671</v>
          </cell>
          <cell r="F28">
            <v>95</v>
          </cell>
          <cell r="G28">
            <v>37</v>
          </cell>
          <cell r="H28">
            <v>25.92</v>
          </cell>
          <cell r="I28" t="str">
            <v>N</v>
          </cell>
          <cell r="J28">
            <v>58.32</v>
          </cell>
          <cell r="K28">
            <v>0</v>
          </cell>
        </row>
        <row r="29">
          <cell r="B29">
            <v>30.216666666666669</v>
          </cell>
          <cell r="C29">
            <v>36.799999999999997</v>
          </cell>
          <cell r="D29">
            <v>24.5</v>
          </cell>
          <cell r="E29">
            <v>59.791666666666664</v>
          </cell>
          <cell r="F29">
            <v>87</v>
          </cell>
          <cell r="G29">
            <v>33</v>
          </cell>
          <cell r="H29">
            <v>26.64</v>
          </cell>
          <cell r="I29" t="str">
            <v>N</v>
          </cell>
          <cell r="J29">
            <v>51.84</v>
          </cell>
          <cell r="K29">
            <v>0</v>
          </cell>
        </row>
        <row r="30">
          <cell r="B30">
            <v>30.274999999999995</v>
          </cell>
          <cell r="C30">
            <v>37.4</v>
          </cell>
          <cell r="D30">
            <v>24</v>
          </cell>
          <cell r="E30">
            <v>60.708333333333336</v>
          </cell>
          <cell r="F30">
            <v>90</v>
          </cell>
          <cell r="G30">
            <v>34</v>
          </cell>
          <cell r="H30">
            <v>21.6</v>
          </cell>
          <cell r="I30" t="str">
            <v>N</v>
          </cell>
          <cell r="J30">
            <v>44.64</v>
          </cell>
          <cell r="K30">
            <v>0</v>
          </cell>
        </row>
        <row r="31">
          <cell r="B31">
            <v>28.758333333333336</v>
          </cell>
          <cell r="C31">
            <v>36.200000000000003</v>
          </cell>
          <cell r="D31">
            <v>22.3</v>
          </cell>
          <cell r="E31">
            <v>66.666666666666671</v>
          </cell>
          <cell r="F31">
            <v>94</v>
          </cell>
          <cell r="G31">
            <v>38</v>
          </cell>
          <cell r="H31">
            <v>17.64</v>
          </cell>
          <cell r="I31" t="str">
            <v>O</v>
          </cell>
          <cell r="J31">
            <v>31.680000000000003</v>
          </cell>
          <cell r="K31">
            <v>0</v>
          </cell>
        </row>
        <row r="32">
          <cell r="B32">
            <v>25.933333333333337</v>
          </cell>
          <cell r="C32">
            <v>33</v>
          </cell>
          <cell r="D32">
            <v>22.2</v>
          </cell>
          <cell r="E32">
            <v>82.291666666666671</v>
          </cell>
          <cell r="F32">
            <v>96</v>
          </cell>
          <cell r="G32">
            <v>51</v>
          </cell>
          <cell r="H32">
            <v>14.04</v>
          </cell>
          <cell r="I32" t="str">
            <v>SO</v>
          </cell>
          <cell r="J32">
            <v>47.16</v>
          </cell>
          <cell r="K32">
            <v>21.4</v>
          </cell>
        </row>
        <row r="33">
          <cell r="B33">
            <v>24.304166666666664</v>
          </cell>
          <cell r="C33">
            <v>28</v>
          </cell>
          <cell r="D33">
            <v>22.7</v>
          </cell>
          <cell r="E33">
            <v>92.916666666666671</v>
          </cell>
          <cell r="F33">
            <v>96</v>
          </cell>
          <cell r="G33">
            <v>77</v>
          </cell>
          <cell r="H33">
            <v>6.12</v>
          </cell>
          <cell r="I33" t="str">
            <v>NE</v>
          </cell>
          <cell r="J33">
            <v>31.319999999999997</v>
          </cell>
          <cell r="K33">
            <v>23.799999999999994</v>
          </cell>
        </row>
        <row r="34">
          <cell r="B34">
            <v>25.466666666666665</v>
          </cell>
          <cell r="C34">
            <v>29.2</v>
          </cell>
          <cell r="D34">
            <v>23.4</v>
          </cell>
          <cell r="E34">
            <v>89.958333333333329</v>
          </cell>
          <cell r="F34">
            <v>96</v>
          </cell>
          <cell r="G34">
            <v>72</v>
          </cell>
          <cell r="H34">
            <v>8.64</v>
          </cell>
          <cell r="I34" t="str">
            <v>L</v>
          </cell>
          <cell r="J34">
            <v>31.319999999999997</v>
          </cell>
          <cell r="K34">
            <v>2.4000000000000004</v>
          </cell>
        </row>
        <row r="35">
          <cell r="B35">
            <v>27.820833333333336</v>
          </cell>
          <cell r="C35">
            <v>34.799999999999997</v>
          </cell>
          <cell r="D35">
            <v>23.1</v>
          </cell>
          <cell r="E35">
            <v>77.375</v>
          </cell>
          <cell r="F35">
            <v>96</v>
          </cell>
          <cell r="G35">
            <v>44</v>
          </cell>
          <cell r="H35">
            <v>14.76</v>
          </cell>
          <cell r="I35" t="str">
            <v>NE</v>
          </cell>
          <cell r="J35">
            <v>31.319999999999997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</row>
      </sheetData>
      <sheetData sheetId="4"/>
      <sheetData sheetId="5"/>
      <sheetData sheetId="6"/>
      <sheetData sheetId="7"/>
      <sheetData sheetId="8">
        <row r="5">
          <cell r="B5">
            <v>22.395000000000003</v>
          </cell>
        </row>
      </sheetData>
      <sheetData sheetId="9">
        <row r="5">
          <cell r="B5">
            <v>24.928571428571423</v>
          </cell>
        </row>
      </sheetData>
      <sheetData sheetId="10">
        <row r="5">
          <cell r="B5">
            <v>28.742857142857144</v>
          </cell>
        </row>
      </sheetData>
      <sheetData sheetId="11">
        <row r="5">
          <cell r="B5">
            <v>25.8</v>
          </cell>
          <cell r="C5">
            <v>32</v>
          </cell>
          <cell r="D5">
            <v>21.4</v>
          </cell>
          <cell r="E5">
            <v>72.291666666666671</v>
          </cell>
          <cell r="F5">
            <v>92</v>
          </cell>
          <cell r="G5">
            <v>51</v>
          </cell>
          <cell r="H5">
            <v>35.28</v>
          </cell>
          <cell r="I5" t="str">
            <v>L</v>
          </cell>
          <cell r="J5">
            <v>68.400000000000006</v>
          </cell>
          <cell r="K5">
            <v>10</v>
          </cell>
        </row>
        <row r="6">
          <cell r="B6">
            <v>25.662499999999998</v>
          </cell>
          <cell r="C6">
            <v>31.1</v>
          </cell>
          <cell r="D6">
            <v>21.7</v>
          </cell>
          <cell r="E6">
            <v>76.958333333333329</v>
          </cell>
          <cell r="F6">
            <v>94</v>
          </cell>
          <cell r="G6">
            <v>52</v>
          </cell>
          <cell r="H6">
            <v>17.64</v>
          </cell>
          <cell r="I6" t="str">
            <v>N</v>
          </cell>
          <cell r="J6">
            <v>32.4</v>
          </cell>
          <cell r="K6">
            <v>5.4000000000000012</v>
          </cell>
        </row>
        <row r="7">
          <cell r="B7">
            <v>27.491666666666671</v>
          </cell>
          <cell r="C7">
            <v>34.200000000000003</v>
          </cell>
          <cell r="D7">
            <v>22.1</v>
          </cell>
          <cell r="E7">
            <v>66.583333333333329</v>
          </cell>
          <cell r="F7">
            <v>88</v>
          </cell>
          <cell r="G7">
            <v>36</v>
          </cell>
          <cell r="H7">
            <v>9.3600000000000012</v>
          </cell>
          <cell r="I7" t="str">
            <v>NE</v>
          </cell>
          <cell r="J7">
            <v>34.92</v>
          </cell>
          <cell r="K7">
            <v>0</v>
          </cell>
        </row>
        <row r="8">
          <cell r="B8">
            <v>28.283333333333335</v>
          </cell>
          <cell r="C8">
            <v>33.9</v>
          </cell>
          <cell r="D8">
            <v>23.3</v>
          </cell>
          <cell r="E8">
            <v>63.833333333333336</v>
          </cell>
          <cell r="F8">
            <v>86</v>
          </cell>
          <cell r="G8">
            <v>40</v>
          </cell>
          <cell r="H8">
            <v>15.48</v>
          </cell>
          <cell r="I8" t="str">
            <v>N</v>
          </cell>
          <cell r="J8">
            <v>29.880000000000003</v>
          </cell>
          <cell r="K8">
            <v>0</v>
          </cell>
        </row>
        <row r="9">
          <cell r="B9">
            <v>28.275000000000002</v>
          </cell>
          <cell r="C9">
            <v>34.200000000000003</v>
          </cell>
          <cell r="D9">
            <v>22.9</v>
          </cell>
          <cell r="E9">
            <v>62.333333333333336</v>
          </cell>
          <cell r="F9">
            <v>87</v>
          </cell>
          <cell r="G9">
            <v>34</v>
          </cell>
          <cell r="H9">
            <v>14.04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29.020833333333332</v>
          </cell>
          <cell r="C10">
            <v>35.6</v>
          </cell>
          <cell r="D10">
            <v>23.8</v>
          </cell>
          <cell r="E10">
            <v>58.708333333333336</v>
          </cell>
          <cell r="F10">
            <v>84</v>
          </cell>
          <cell r="G10">
            <v>32</v>
          </cell>
          <cell r="H10">
            <v>21.240000000000002</v>
          </cell>
          <cell r="I10" t="str">
            <v>N</v>
          </cell>
          <cell r="J10">
            <v>44.28</v>
          </cell>
          <cell r="K10">
            <v>0</v>
          </cell>
        </row>
        <row r="11">
          <cell r="B11">
            <v>29.529166666666665</v>
          </cell>
          <cell r="C11">
            <v>36.4</v>
          </cell>
          <cell r="D11">
            <v>23.7</v>
          </cell>
          <cell r="E11">
            <v>57.541666666666664</v>
          </cell>
          <cell r="F11">
            <v>84</v>
          </cell>
          <cell r="G11">
            <v>28</v>
          </cell>
          <cell r="H11">
            <v>16.559999999999999</v>
          </cell>
          <cell r="I11" t="str">
            <v>NO</v>
          </cell>
          <cell r="J11">
            <v>41.04</v>
          </cell>
          <cell r="K11">
            <v>0</v>
          </cell>
        </row>
        <row r="12">
          <cell r="B12">
            <v>31.358333333333334</v>
          </cell>
          <cell r="C12">
            <v>38.299999999999997</v>
          </cell>
          <cell r="D12">
            <v>24.2</v>
          </cell>
          <cell r="E12">
            <v>49.375</v>
          </cell>
          <cell r="F12">
            <v>80</v>
          </cell>
          <cell r="G12">
            <v>23</v>
          </cell>
          <cell r="H12">
            <v>13.32</v>
          </cell>
          <cell r="I12" t="str">
            <v>NO</v>
          </cell>
          <cell r="J12">
            <v>33.480000000000004</v>
          </cell>
          <cell r="K12">
            <v>0</v>
          </cell>
        </row>
        <row r="13">
          <cell r="B13">
            <v>29.804166666666671</v>
          </cell>
          <cell r="C13">
            <v>35.799999999999997</v>
          </cell>
          <cell r="D13">
            <v>25.1</v>
          </cell>
          <cell r="E13">
            <v>59.791666666666664</v>
          </cell>
          <cell r="F13">
            <v>79</v>
          </cell>
          <cell r="G13">
            <v>41</v>
          </cell>
          <cell r="H13">
            <v>22.68</v>
          </cell>
          <cell r="I13" t="str">
            <v>SO</v>
          </cell>
          <cell r="J13">
            <v>43.2</v>
          </cell>
          <cell r="K13">
            <v>0</v>
          </cell>
        </row>
        <row r="14">
          <cell r="B14">
            <v>28.245833333333326</v>
          </cell>
          <cell r="C14">
            <v>37.1</v>
          </cell>
          <cell r="D14">
            <v>25.2</v>
          </cell>
          <cell r="E14">
            <v>65.75</v>
          </cell>
          <cell r="F14">
            <v>79</v>
          </cell>
          <cell r="G14">
            <v>31</v>
          </cell>
          <cell r="H14">
            <v>24.48</v>
          </cell>
          <cell r="I14" t="str">
            <v>N</v>
          </cell>
          <cell r="J14">
            <v>42.12</v>
          </cell>
          <cell r="K14">
            <v>0</v>
          </cell>
        </row>
        <row r="15">
          <cell r="B15">
            <v>26.762500000000003</v>
          </cell>
          <cell r="C15">
            <v>34.799999999999997</v>
          </cell>
          <cell r="D15">
            <v>23.2</v>
          </cell>
          <cell r="E15">
            <v>69.041666666666671</v>
          </cell>
          <cell r="F15">
            <v>85</v>
          </cell>
          <cell r="G15">
            <v>33</v>
          </cell>
          <cell r="H15">
            <v>25.92</v>
          </cell>
          <cell r="I15" t="str">
            <v>N</v>
          </cell>
          <cell r="J15">
            <v>54.72</v>
          </cell>
          <cell r="K15">
            <v>7.8</v>
          </cell>
        </row>
        <row r="16">
          <cell r="B16">
            <v>27.679166666666664</v>
          </cell>
          <cell r="C16">
            <v>34.5</v>
          </cell>
          <cell r="D16">
            <v>23.4</v>
          </cell>
          <cell r="E16">
            <v>71.75</v>
          </cell>
          <cell r="F16">
            <v>90</v>
          </cell>
          <cell r="G16">
            <v>39</v>
          </cell>
          <cell r="H16">
            <v>18.36</v>
          </cell>
          <cell r="I16" t="str">
            <v>O</v>
          </cell>
          <cell r="J16">
            <v>35.64</v>
          </cell>
          <cell r="K16">
            <v>0</v>
          </cell>
        </row>
        <row r="17">
          <cell r="B17">
            <v>26.020833333333329</v>
          </cell>
          <cell r="C17">
            <v>34</v>
          </cell>
          <cell r="D17">
            <v>20.7</v>
          </cell>
          <cell r="E17">
            <v>78.791666666666671</v>
          </cell>
          <cell r="F17">
            <v>95</v>
          </cell>
          <cell r="G17">
            <v>42</v>
          </cell>
          <cell r="H17">
            <v>33.480000000000004</v>
          </cell>
          <cell r="I17" t="str">
            <v>NE</v>
          </cell>
          <cell r="J17">
            <v>55.800000000000004</v>
          </cell>
          <cell r="K17">
            <v>58.800000000000004</v>
          </cell>
        </row>
        <row r="18">
          <cell r="B18">
            <v>25.108333333333324</v>
          </cell>
          <cell r="C18">
            <v>30.4</v>
          </cell>
          <cell r="D18">
            <v>23.6</v>
          </cell>
          <cell r="E18">
            <v>84.458333333333329</v>
          </cell>
          <cell r="F18">
            <v>92</v>
          </cell>
          <cell r="G18">
            <v>60</v>
          </cell>
          <cell r="H18">
            <v>16.559999999999999</v>
          </cell>
          <cell r="I18" t="str">
            <v>N</v>
          </cell>
          <cell r="J18">
            <v>36.36</v>
          </cell>
          <cell r="K18">
            <v>3.6</v>
          </cell>
        </row>
        <row r="19">
          <cell r="B19">
            <v>25.11666666666666</v>
          </cell>
          <cell r="C19">
            <v>31.8</v>
          </cell>
          <cell r="D19">
            <v>22.2</v>
          </cell>
          <cell r="E19">
            <v>83.625</v>
          </cell>
          <cell r="F19">
            <v>94</v>
          </cell>
          <cell r="G19">
            <v>52</v>
          </cell>
          <cell r="H19">
            <v>22.68</v>
          </cell>
          <cell r="I19" t="str">
            <v>N</v>
          </cell>
          <cell r="J19">
            <v>60.12</v>
          </cell>
          <cell r="K19">
            <v>6.1999999999999993</v>
          </cell>
        </row>
        <row r="20">
          <cell r="B20">
            <v>24.195833333333336</v>
          </cell>
          <cell r="C20">
            <v>30.5</v>
          </cell>
          <cell r="D20">
            <v>21.6</v>
          </cell>
          <cell r="E20">
            <v>84.208333333333329</v>
          </cell>
          <cell r="F20">
            <v>94</v>
          </cell>
          <cell r="G20">
            <v>60</v>
          </cell>
          <cell r="H20">
            <v>34.200000000000003</v>
          </cell>
          <cell r="I20" t="str">
            <v>N</v>
          </cell>
          <cell r="J20">
            <v>57.6</v>
          </cell>
          <cell r="K20">
            <v>24.000000000000004</v>
          </cell>
        </row>
        <row r="21">
          <cell r="B21">
            <v>24.091666666666665</v>
          </cell>
          <cell r="C21">
            <v>30.1</v>
          </cell>
          <cell r="D21">
            <v>20.9</v>
          </cell>
          <cell r="E21">
            <v>84.708333333333329</v>
          </cell>
          <cell r="F21">
            <v>95</v>
          </cell>
          <cell r="G21">
            <v>50</v>
          </cell>
          <cell r="H21">
            <v>21.6</v>
          </cell>
          <cell r="I21" t="str">
            <v>NO</v>
          </cell>
          <cell r="J21">
            <v>63</v>
          </cell>
          <cell r="K21">
            <v>112.2</v>
          </cell>
        </row>
        <row r="22">
          <cell r="B22">
            <v>24.512499999999999</v>
          </cell>
          <cell r="C22">
            <v>31.8</v>
          </cell>
          <cell r="D22">
            <v>19.899999999999999</v>
          </cell>
          <cell r="E22">
            <v>78.166666666666671</v>
          </cell>
          <cell r="F22">
            <v>94</v>
          </cell>
          <cell r="G22">
            <v>50</v>
          </cell>
          <cell r="H22">
            <v>16.920000000000002</v>
          </cell>
          <cell r="I22" t="str">
            <v>N</v>
          </cell>
          <cell r="J22">
            <v>32.4</v>
          </cell>
          <cell r="K22">
            <v>0.2</v>
          </cell>
        </row>
        <row r="23">
          <cell r="B23">
            <v>26.362499999999997</v>
          </cell>
          <cell r="C23">
            <v>34.4</v>
          </cell>
          <cell r="D23">
            <v>22.9</v>
          </cell>
          <cell r="E23">
            <v>75.291666666666671</v>
          </cell>
          <cell r="F23">
            <v>93</v>
          </cell>
          <cell r="G23">
            <v>32</v>
          </cell>
          <cell r="H23">
            <v>19.8</v>
          </cell>
          <cell r="I23" t="str">
            <v>N</v>
          </cell>
          <cell r="J23">
            <v>56.519999999999996</v>
          </cell>
          <cell r="K23">
            <v>0</v>
          </cell>
        </row>
        <row r="24">
          <cell r="B24">
            <v>28.079166666666666</v>
          </cell>
          <cell r="C24">
            <v>36.6</v>
          </cell>
          <cell r="D24">
            <v>22.5</v>
          </cell>
          <cell r="E24">
            <v>67.5</v>
          </cell>
          <cell r="F24">
            <v>91</v>
          </cell>
          <cell r="G24">
            <v>32</v>
          </cell>
          <cell r="H24">
            <v>12.96</v>
          </cell>
          <cell r="I24" t="str">
            <v>NE</v>
          </cell>
          <cell r="J24">
            <v>23.759999999999998</v>
          </cell>
          <cell r="K24">
            <v>1</v>
          </cell>
        </row>
        <row r="25">
          <cell r="B25">
            <v>28.69</v>
          </cell>
          <cell r="C25">
            <v>36.200000000000003</v>
          </cell>
          <cell r="D25">
            <v>23.3</v>
          </cell>
          <cell r="E25">
            <v>67.5</v>
          </cell>
          <cell r="F25">
            <v>91</v>
          </cell>
          <cell r="G25">
            <v>35</v>
          </cell>
          <cell r="H25">
            <v>23.400000000000002</v>
          </cell>
          <cell r="I25" t="str">
            <v>L</v>
          </cell>
          <cell r="J25">
            <v>54</v>
          </cell>
          <cell r="K25">
            <v>6.6</v>
          </cell>
        </row>
        <row r="26">
          <cell r="B26">
            <v>27.258333333333336</v>
          </cell>
          <cell r="C26">
            <v>34.299999999999997</v>
          </cell>
          <cell r="D26">
            <v>23.2</v>
          </cell>
          <cell r="E26">
            <v>70.708333333333329</v>
          </cell>
          <cell r="F26">
            <v>92</v>
          </cell>
          <cell r="G26">
            <v>39</v>
          </cell>
          <cell r="H26">
            <v>23.040000000000003</v>
          </cell>
          <cell r="I26" t="str">
            <v>SE</v>
          </cell>
          <cell r="J26">
            <v>41.76</v>
          </cell>
          <cell r="K26">
            <v>0</v>
          </cell>
        </row>
        <row r="27">
          <cell r="B27">
            <v>28.2</v>
          </cell>
          <cell r="C27">
            <v>35.6</v>
          </cell>
          <cell r="D27">
            <v>24.1</v>
          </cell>
          <cell r="E27">
            <v>68.833333333333329</v>
          </cell>
          <cell r="F27">
            <v>85</v>
          </cell>
          <cell r="G27">
            <v>37</v>
          </cell>
          <cell r="H27">
            <v>18.36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28.770833333333339</v>
          </cell>
          <cell r="C28">
            <v>35.700000000000003</v>
          </cell>
          <cell r="D28">
            <v>22.9</v>
          </cell>
          <cell r="E28">
            <v>65.75</v>
          </cell>
          <cell r="F28">
            <v>91</v>
          </cell>
          <cell r="G28">
            <v>33</v>
          </cell>
          <cell r="H28">
            <v>12.6</v>
          </cell>
          <cell r="I28" t="str">
            <v>N</v>
          </cell>
          <cell r="J28">
            <v>28.44</v>
          </cell>
          <cell r="K28">
            <v>0</v>
          </cell>
        </row>
        <row r="29">
          <cell r="B29">
            <v>29.779166666666669</v>
          </cell>
          <cell r="C29">
            <v>36.6</v>
          </cell>
          <cell r="D29">
            <v>24.3</v>
          </cell>
          <cell r="E29">
            <v>58.833333333333336</v>
          </cell>
          <cell r="F29">
            <v>83</v>
          </cell>
          <cell r="G29">
            <v>30</v>
          </cell>
          <cell r="H29">
            <v>18</v>
          </cell>
          <cell r="I29" t="str">
            <v>N</v>
          </cell>
          <cell r="J29">
            <v>34.92</v>
          </cell>
          <cell r="K29">
            <v>0</v>
          </cell>
        </row>
        <row r="30">
          <cell r="B30">
            <v>28.200000000000003</v>
          </cell>
          <cell r="C30">
            <v>35.5</v>
          </cell>
          <cell r="D30">
            <v>23.3</v>
          </cell>
          <cell r="E30">
            <v>61.916666666666664</v>
          </cell>
          <cell r="F30">
            <v>84</v>
          </cell>
          <cell r="G30">
            <v>32</v>
          </cell>
          <cell r="H30">
            <v>16.2</v>
          </cell>
          <cell r="I30" t="str">
            <v>O</v>
          </cell>
          <cell r="J30">
            <v>47.16</v>
          </cell>
          <cell r="K30">
            <v>0</v>
          </cell>
        </row>
        <row r="31">
          <cell r="B31">
            <v>28.379166666666677</v>
          </cell>
          <cell r="C31">
            <v>34.299999999999997</v>
          </cell>
          <cell r="D31">
            <v>22.9</v>
          </cell>
          <cell r="E31">
            <v>65.666666666666671</v>
          </cell>
          <cell r="F31">
            <v>91</v>
          </cell>
          <cell r="G31">
            <v>42</v>
          </cell>
          <cell r="H31">
            <v>26.28</v>
          </cell>
          <cell r="I31" t="str">
            <v>NE</v>
          </cell>
          <cell r="J31">
            <v>54</v>
          </cell>
          <cell r="K31">
            <v>0</v>
          </cell>
        </row>
        <row r="32">
          <cell r="B32">
            <v>26.2</v>
          </cell>
          <cell r="C32">
            <v>31.8</v>
          </cell>
          <cell r="D32">
            <v>22.6</v>
          </cell>
          <cell r="E32">
            <v>66.958333333333329</v>
          </cell>
          <cell r="F32">
            <v>84</v>
          </cell>
          <cell r="G32">
            <v>44</v>
          </cell>
          <cell r="H32">
            <v>28.08</v>
          </cell>
          <cell r="I32" t="str">
            <v>SO</v>
          </cell>
          <cell r="J32">
            <v>53.64</v>
          </cell>
          <cell r="K32">
            <v>0</v>
          </cell>
        </row>
        <row r="33">
          <cell r="B33">
            <v>26.954166666666662</v>
          </cell>
          <cell r="C33">
            <v>34.6</v>
          </cell>
          <cell r="D33">
            <v>21.6</v>
          </cell>
          <cell r="E33">
            <v>63.416666666666664</v>
          </cell>
          <cell r="F33">
            <v>87</v>
          </cell>
          <cell r="G33">
            <v>33</v>
          </cell>
          <cell r="H33">
            <v>10.8</v>
          </cell>
          <cell r="I33" t="str">
            <v>N</v>
          </cell>
          <cell r="J33">
            <v>27.720000000000002</v>
          </cell>
          <cell r="K33">
            <v>0</v>
          </cell>
        </row>
        <row r="34">
          <cell r="B34">
            <v>27.312499999999996</v>
          </cell>
          <cell r="C34">
            <v>34.5</v>
          </cell>
          <cell r="D34">
            <v>23.8</v>
          </cell>
          <cell r="E34">
            <v>69.083333333333329</v>
          </cell>
          <cell r="F34">
            <v>88</v>
          </cell>
          <cell r="G34">
            <v>36</v>
          </cell>
          <cell r="H34">
            <v>24.840000000000003</v>
          </cell>
          <cell r="I34" t="str">
            <v>SE</v>
          </cell>
          <cell r="J34">
            <v>43.2</v>
          </cell>
          <cell r="K34">
            <v>0</v>
          </cell>
        </row>
        <row r="35">
          <cell r="B35">
            <v>27.341666666666665</v>
          </cell>
          <cell r="C35">
            <v>35</v>
          </cell>
          <cell r="D35">
            <v>23.3</v>
          </cell>
          <cell r="E35">
            <v>68.791666666666671</v>
          </cell>
          <cell r="F35">
            <v>88</v>
          </cell>
          <cell r="G35">
            <v>37</v>
          </cell>
          <cell r="H35">
            <v>14.76</v>
          </cell>
          <cell r="I35" t="str">
            <v>L</v>
          </cell>
          <cell r="J35">
            <v>28.44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</row>
      </sheetData>
      <sheetData sheetId="4"/>
      <sheetData sheetId="5"/>
      <sheetData sheetId="6"/>
      <sheetData sheetId="7"/>
      <sheetData sheetId="8">
        <row r="5">
          <cell r="B5">
            <v>20.983333333333338</v>
          </cell>
        </row>
      </sheetData>
      <sheetData sheetId="9">
        <row r="5">
          <cell r="B5">
            <v>27.216666666666672</v>
          </cell>
        </row>
      </sheetData>
      <sheetData sheetId="10">
        <row r="5">
          <cell r="B5">
            <v>21.508333333333336</v>
          </cell>
        </row>
      </sheetData>
      <sheetData sheetId="11">
        <row r="5">
          <cell r="B5">
            <v>25.512499999999999</v>
          </cell>
          <cell r="C5">
            <v>31.3</v>
          </cell>
          <cell r="D5">
            <v>20.3</v>
          </cell>
          <cell r="E5">
            <v>79.5</v>
          </cell>
          <cell r="F5">
            <v>96</v>
          </cell>
          <cell r="G5">
            <v>54</v>
          </cell>
          <cell r="H5">
            <v>11.16</v>
          </cell>
          <cell r="I5" t="str">
            <v>L</v>
          </cell>
          <cell r="J5">
            <v>24.12</v>
          </cell>
          <cell r="K5">
            <v>0</v>
          </cell>
        </row>
        <row r="6">
          <cell r="B6">
            <v>26.945833333333329</v>
          </cell>
          <cell r="C6">
            <v>33.1</v>
          </cell>
          <cell r="D6">
            <v>21.1</v>
          </cell>
          <cell r="E6">
            <v>75.5</v>
          </cell>
          <cell r="F6">
            <v>95</v>
          </cell>
          <cell r="G6">
            <v>48</v>
          </cell>
          <cell r="H6">
            <v>10.08</v>
          </cell>
          <cell r="I6" t="str">
            <v>NE</v>
          </cell>
          <cell r="J6">
            <v>24.840000000000003</v>
          </cell>
          <cell r="K6">
            <v>0</v>
          </cell>
        </row>
        <row r="7">
          <cell r="B7">
            <v>27.7</v>
          </cell>
          <cell r="C7">
            <v>34.200000000000003</v>
          </cell>
          <cell r="D7">
            <v>22.2</v>
          </cell>
          <cell r="E7">
            <v>72.166666666666671</v>
          </cell>
          <cell r="F7">
            <v>93</v>
          </cell>
          <cell r="G7">
            <v>45</v>
          </cell>
          <cell r="H7">
            <v>11.16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26.541666666666675</v>
          </cell>
          <cell r="C8">
            <v>34.299999999999997</v>
          </cell>
          <cell r="D8">
            <v>22.3</v>
          </cell>
          <cell r="E8">
            <v>76.875</v>
          </cell>
          <cell r="F8">
            <v>94</v>
          </cell>
          <cell r="G8">
            <v>46</v>
          </cell>
          <cell r="H8">
            <v>26.64</v>
          </cell>
          <cell r="I8" t="str">
            <v>NE</v>
          </cell>
          <cell r="J8">
            <v>50.76</v>
          </cell>
          <cell r="K8">
            <v>15.8</v>
          </cell>
        </row>
        <row r="9">
          <cell r="B9">
            <v>26.675000000000001</v>
          </cell>
          <cell r="C9">
            <v>33.799999999999997</v>
          </cell>
          <cell r="D9">
            <v>21.8</v>
          </cell>
          <cell r="E9">
            <v>78.875</v>
          </cell>
          <cell r="F9">
            <v>96</v>
          </cell>
          <cell r="G9">
            <v>49</v>
          </cell>
          <cell r="H9">
            <v>12.96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26.837500000000002</v>
          </cell>
          <cell r="C10">
            <v>33.299999999999997</v>
          </cell>
          <cell r="D10">
            <v>21.6</v>
          </cell>
          <cell r="E10">
            <v>74.833333333333329</v>
          </cell>
          <cell r="F10">
            <v>95</v>
          </cell>
          <cell r="G10">
            <v>46</v>
          </cell>
          <cell r="H10">
            <v>17.64</v>
          </cell>
          <cell r="I10" t="str">
            <v>N</v>
          </cell>
          <cell r="J10">
            <v>39.6</v>
          </cell>
          <cell r="K10">
            <v>0</v>
          </cell>
        </row>
        <row r="11">
          <cell r="B11">
            <v>27.783333333333335</v>
          </cell>
          <cell r="C11">
            <v>34.6</v>
          </cell>
          <cell r="D11">
            <v>21.9</v>
          </cell>
          <cell r="E11">
            <v>68.416666666666671</v>
          </cell>
          <cell r="F11">
            <v>90</v>
          </cell>
          <cell r="G11">
            <v>44</v>
          </cell>
          <cell r="H11">
            <v>17.28</v>
          </cell>
          <cell r="I11" t="str">
            <v>N</v>
          </cell>
          <cell r="J11">
            <v>32.76</v>
          </cell>
          <cell r="K11">
            <v>0</v>
          </cell>
        </row>
        <row r="12">
          <cell r="B12">
            <v>26.841666666666665</v>
          </cell>
          <cell r="C12">
            <v>33.4</v>
          </cell>
          <cell r="D12">
            <v>22.9</v>
          </cell>
          <cell r="E12">
            <v>77.458333333333329</v>
          </cell>
          <cell r="F12">
            <v>92</v>
          </cell>
          <cell r="G12">
            <v>51</v>
          </cell>
          <cell r="H12">
            <v>9</v>
          </cell>
          <cell r="I12" t="str">
            <v>SO</v>
          </cell>
          <cell r="J12">
            <v>29.880000000000003</v>
          </cell>
          <cell r="K12">
            <v>0.4</v>
          </cell>
        </row>
        <row r="13">
          <cell r="B13">
            <v>25.287500000000005</v>
          </cell>
          <cell r="C13">
            <v>32.700000000000003</v>
          </cell>
          <cell r="D13">
            <v>22.2</v>
          </cell>
          <cell r="E13">
            <v>84.75</v>
          </cell>
          <cell r="F13">
            <v>95</v>
          </cell>
          <cell r="G13">
            <v>58</v>
          </cell>
          <cell r="H13">
            <v>19.8</v>
          </cell>
          <cell r="I13" t="str">
            <v>N</v>
          </cell>
          <cell r="J13">
            <v>42.480000000000004</v>
          </cell>
          <cell r="K13">
            <v>13.200000000000001</v>
          </cell>
        </row>
        <row r="14">
          <cell r="B14">
            <v>27.383333333333329</v>
          </cell>
          <cell r="C14">
            <v>35</v>
          </cell>
          <cell r="D14">
            <v>21.3</v>
          </cell>
          <cell r="E14">
            <v>75.208333333333329</v>
          </cell>
          <cell r="F14">
            <v>96</v>
          </cell>
          <cell r="G14">
            <v>40</v>
          </cell>
          <cell r="H14">
            <v>15.48</v>
          </cell>
          <cell r="I14" t="str">
            <v>NO</v>
          </cell>
          <cell r="J14">
            <v>30.6</v>
          </cell>
          <cell r="K14">
            <v>0</v>
          </cell>
        </row>
        <row r="15">
          <cell r="B15">
            <v>28.887499999999999</v>
          </cell>
          <cell r="C15">
            <v>34.6</v>
          </cell>
          <cell r="D15">
            <v>22.7</v>
          </cell>
          <cell r="E15">
            <v>66.666666666666671</v>
          </cell>
          <cell r="F15">
            <v>85</v>
          </cell>
          <cell r="G15">
            <v>44</v>
          </cell>
          <cell r="H15">
            <v>17.64</v>
          </cell>
          <cell r="I15" t="str">
            <v>NO</v>
          </cell>
          <cell r="J15">
            <v>37.440000000000005</v>
          </cell>
          <cell r="K15">
            <v>0</v>
          </cell>
        </row>
        <row r="16">
          <cell r="B16">
            <v>27.979166666666668</v>
          </cell>
          <cell r="C16">
            <v>35.5</v>
          </cell>
          <cell r="D16">
            <v>22.3</v>
          </cell>
          <cell r="E16">
            <v>71.375</v>
          </cell>
          <cell r="F16">
            <v>92</v>
          </cell>
          <cell r="G16">
            <v>41</v>
          </cell>
          <cell r="H16">
            <v>17.28</v>
          </cell>
          <cell r="I16" t="str">
            <v>NO</v>
          </cell>
          <cell r="J16">
            <v>45.36</v>
          </cell>
          <cell r="K16">
            <v>0</v>
          </cell>
        </row>
        <row r="17">
          <cell r="B17">
            <v>23.083333333333332</v>
          </cell>
          <cell r="C17">
            <v>31.3</v>
          </cell>
          <cell r="D17">
            <v>17.600000000000001</v>
          </cell>
          <cell r="E17">
            <v>86.083333333333329</v>
          </cell>
          <cell r="F17">
            <v>96</v>
          </cell>
          <cell r="G17">
            <v>54</v>
          </cell>
          <cell r="H17">
            <v>50.76</v>
          </cell>
          <cell r="I17" t="str">
            <v>NE</v>
          </cell>
          <cell r="J17">
            <v>87.84</v>
          </cell>
          <cell r="K17">
            <v>17.8</v>
          </cell>
        </row>
        <row r="18">
          <cell r="B18">
            <v>21.362500000000001</v>
          </cell>
          <cell r="C18">
            <v>26.7</v>
          </cell>
          <cell r="D18">
            <v>18</v>
          </cell>
          <cell r="E18">
            <v>86.375</v>
          </cell>
          <cell r="F18">
            <v>96</v>
          </cell>
          <cell r="G18">
            <v>68</v>
          </cell>
          <cell r="H18">
            <v>13.68</v>
          </cell>
          <cell r="I18" t="str">
            <v>SO</v>
          </cell>
          <cell r="J18">
            <v>40.32</v>
          </cell>
          <cell r="K18">
            <v>0</v>
          </cell>
        </row>
        <row r="19">
          <cell r="B19">
            <v>22.595833333333331</v>
          </cell>
          <cell r="C19">
            <v>30.5</v>
          </cell>
          <cell r="D19">
            <v>16.899999999999999</v>
          </cell>
          <cell r="E19">
            <v>86.375</v>
          </cell>
          <cell r="F19">
            <v>96</v>
          </cell>
          <cell r="G19">
            <v>63</v>
          </cell>
          <cell r="H19">
            <v>9.3600000000000012</v>
          </cell>
          <cell r="I19" t="str">
            <v>SO</v>
          </cell>
          <cell r="J19">
            <v>23.400000000000002</v>
          </cell>
          <cell r="K19">
            <v>11</v>
          </cell>
        </row>
        <row r="20">
          <cell r="B20">
            <v>23.858333333333334</v>
          </cell>
          <cell r="C20">
            <v>28.7</v>
          </cell>
          <cell r="D20">
            <v>20</v>
          </cell>
          <cell r="E20">
            <v>89.375</v>
          </cell>
          <cell r="F20">
            <v>96</v>
          </cell>
          <cell r="G20">
            <v>71</v>
          </cell>
          <cell r="H20">
            <v>10.8</v>
          </cell>
          <cell r="I20" t="str">
            <v>NE</v>
          </cell>
          <cell r="J20">
            <v>26.64</v>
          </cell>
          <cell r="K20">
            <v>26</v>
          </cell>
        </row>
        <row r="21">
          <cell r="B21">
            <v>26.025000000000002</v>
          </cell>
          <cell r="C21">
            <v>32.5</v>
          </cell>
          <cell r="D21">
            <v>22.1</v>
          </cell>
          <cell r="E21">
            <v>82.625</v>
          </cell>
          <cell r="F21">
            <v>96</v>
          </cell>
          <cell r="G21">
            <v>56</v>
          </cell>
          <cell r="H21">
            <v>21.6</v>
          </cell>
          <cell r="I21" t="str">
            <v>NO</v>
          </cell>
          <cell r="J21">
            <v>43.56</v>
          </cell>
          <cell r="K21">
            <v>0</v>
          </cell>
        </row>
        <row r="22">
          <cell r="B22">
            <v>25.079166666666666</v>
          </cell>
          <cell r="C22">
            <v>31</v>
          </cell>
          <cell r="D22">
            <v>20.9</v>
          </cell>
          <cell r="E22">
            <v>82.125</v>
          </cell>
          <cell r="F22">
            <v>94</v>
          </cell>
          <cell r="G22">
            <v>60</v>
          </cell>
          <cell r="H22">
            <v>21.6</v>
          </cell>
          <cell r="I22" t="str">
            <v>NE</v>
          </cell>
          <cell r="J22">
            <v>35.64</v>
          </cell>
          <cell r="K22">
            <v>0.4</v>
          </cell>
        </row>
        <row r="23">
          <cell r="B23">
            <v>26.679166666666671</v>
          </cell>
          <cell r="C23">
            <v>34.200000000000003</v>
          </cell>
          <cell r="D23">
            <v>21</v>
          </cell>
          <cell r="E23">
            <v>76.416666666666671</v>
          </cell>
          <cell r="F23">
            <v>95</v>
          </cell>
          <cell r="G23">
            <v>46</v>
          </cell>
          <cell r="H23">
            <v>20.16</v>
          </cell>
          <cell r="I23" t="str">
            <v>N</v>
          </cell>
          <cell r="J23">
            <v>41.76</v>
          </cell>
          <cell r="K23">
            <v>0</v>
          </cell>
        </row>
        <row r="24">
          <cell r="B24">
            <v>27.687499999999996</v>
          </cell>
          <cell r="C24">
            <v>34.9</v>
          </cell>
          <cell r="D24">
            <v>22.6</v>
          </cell>
          <cell r="E24">
            <v>69.75</v>
          </cell>
          <cell r="F24">
            <v>91</v>
          </cell>
          <cell r="G24">
            <v>43</v>
          </cell>
          <cell r="H24">
            <v>20.88</v>
          </cell>
          <cell r="I24" t="str">
            <v>N</v>
          </cell>
          <cell r="J24">
            <v>41.76</v>
          </cell>
          <cell r="K24">
            <v>0</v>
          </cell>
        </row>
        <row r="25">
          <cell r="B25">
            <v>27.387500000000003</v>
          </cell>
          <cell r="C25">
            <v>35.9</v>
          </cell>
          <cell r="D25">
            <v>21.5</v>
          </cell>
          <cell r="E25">
            <v>70.333333333333329</v>
          </cell>
          <cell r="F25">
            <v>92</v>
          </cell>
          <cell r="G25">
            <v>40</v>
          </cell>
          <cell r="H25">
            <v>28.8</v>
          </cell>
          <cell r="I25" t="str">
            <v>O</v>
          </cell>
          <cell r="J25">
            <v>47.16</v>
          </cell>
          <cell r="K25">
            <v>0</v>
          </cell>
        </row>
        <row r="26">
          <cell r="B26">
            <v>23.970833333333335</v>
          </cell>
          <cell r="C26">
            <v>33.700000000000003</v>
          </cell>
          <cell r="D26">
            <v>19.8</v>
          </cell>
          <cell r="E26">
            <v>82.666666666666671</v>
          </cell>
          <cell r="F26">
            <v>95</v>
          </cell>
          <cell r="G26">
            <v>48</v>
          </cell>
          <cell r="H26">
            <v>14.04</v>
          </cell>
          <cell r="I26" t="str">
            <v>NE</v>
          </cell>
          <cell r="J26">
            <v>54.36</v>
          </cell>
          <cell r="K26">
            <v>7.6</v>
          </cell>
        </row>
        <row r="27">
          <cell r="B27">
            <v>26.041666666666668</v>
          </cell>
          <cell r="C27">
            <v>33.1</v>
          </cell>
          <cell r="D27">
            <v>20.9</v>
          </cell>
          <cell r="E27">
            <v>79.291666666666671</v>
          </cell>
          <cell r="F27">
            <v>96</v>
          </cell>
          <cell r="G27">
            <v>50</v>
          </cell>
          <cell r="H27">
            <v>19.8</v>
          </cell>
          <cell r="I27" t="str">
            <v>NE</v>
          </cell>
          <cell r="J27">
            <v>34.92</v>
          </cell>
          <cell r="K27">
            <v>0</v>
          </cell>
        </row>
        <row r="28">
          <cell r="B28">
            <v>27.512499999999999</v>
          </cell>
          <cell r="C28">
            <v>34.5</v>
          </cell>
          <cell r="D28">
            <v>21.3</v>
          </cell>
          <cell r="E28">
            <v>74.75</v>
          </cell>
          <cell r="F28">
            <v>95</v>
          </cell>
          <cell r="G28">
            <v>46</v>
          </cell>
          <cell r="H28">
            <v>15.48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28.458333333333332</v>
          </cell>
          <cell r="C29">
            <v>35.6</v>
          </cell>
          <cell r="D29">
            <v>21.9</v>
          </cell>
          <cell r="E29">
            <v>65.375</v>
          </cell>
          <cell r="F29">
            <v>89</v>
          </cell>
          <cell r="G29">
            <v>34</v>
          </cell>
          <cell r="H29">
            <v>20.52</v>
          </cell>
          <cell r="I29" t="str">
            <v>N</v>
          </cell>
          <cell r="J29">
            <v>42.84</v>
          </cell>
          <cell r="K29">
            <v>0</v>
          </cell>
        </row>
        <row r="30">
          <cell r="B30">
            <v>28.545833333333331</v>
          </cell>
          <cell r="C30">
            <v>35.6</v>
          </cell>
          <cell r="D30">
            <v>21.2</v>
          </cell>
          <cell r="E30">
            <v>62.25</v>
          </cell>
          <cell r="F30">
            <v>86</v>
          </cell>
          <cell r="G30">
            <v>38</v>
          </cell>
          <cell r="H30">
            <v>21.6</v>
          </cell>
          <cell r="I30" t="str">
            <v>N</v>
          </cell>
          <cell r="J30">
            <v>49.680000000000007</v>
          </cell>
          <cell r="K30">
            <v>0</v>
          </cell>
        </row>
        <row r="31">
          <cell r="B31">
            <v>25.854166666666661</v>
          </cell>
          <cell r="C31">
            <v>33.200000000000003</v>
          </cell>
          <cell r="D31">
            <v>21.4</v>
          </cell>
          <cell r="E31">
            <v>76.125</v>
          </cell>
          <cell r="F31">
            <v>93</v>
          </cell>
          <cell r="G31">
            <v>48</v>
          </cell>
          <cell r="H31">
            <v>10.8</v>
          </cell>
          <cell r="I31" t="str">
            <v>O</v>
          </cell>
          <cell r="J31">
            <v>33.840000000000003</v>
          </cell>
          <cell r="K31">
            <v>0</v>
          </cell>
        </row>
        <row r="32">
          <cell r="B32">
            <v>23.595833333333335</v>
          </cell>
          <cell r="C32">
            <v>29</v>
          </cell>
          <cell r="D32">
            <v>20.7</v>
          </cell>
          <cell r="E32">
            <v>86.5</v>
          </cell>
          <cell r="F32">
            <v>96</v>
          </cell>
          <cell r="G32">
            <v>64</v>
          </cell>
          <cell r="H32">
            <v>11.16</v>
          </cell>
          <cell r="I32" t="str">
            <v>SO</v>
          </cell>
          <cell r="J32">
            <v>21.96</v>
          </cell>
          <cell r="K32">
            <v>1.6</v>
          </cell>
        </row>
        <row r="33">
          <cell r="B33">
            <v>22.974999999999994</v>
          </cell>
          <cell r="C33">
            <v>29.1</v>
          </cell>
          <cell r="D33">
            <v>21.3</v>
          </cell>
          <cell r="E33">
            <v>90.958333333333329</v>
          </cell>
          <cell r="F33">
            <v>96</v>
          </cell>
          <cell r="G33">
            <v>65</v>
          </cell>
          <cell r="H33">
            <v>9</v>
          </cell>
          <cell r="I33" t="str">
            <v>NE</v>
          </cell>
          <cell r="J33">
            <v>24.48</v>
          </cell>
          <cell r="K33">
            <v>17.399999999999999</v>
          </cell>
        </row>
        <row r="34">
          <cell r="B34">
            <v>23.404166666666665</v>
          </cell>
          <cell r="C34">
            <v>29.4</v>
          </cell>
          <cell r="D34">
            <v>21</v>
          </cell>
          <cell r="E34">
            <v>88.166666666666671</v>
          </cell>
          <cell r="F34">
            <v>96</v>
          </cell>
          <cell r="G34">
            <v>65</v>
          </cell>
          <cell r="H34">
            <v>13.68</v>
          </cell>
          <cell r="I34" t="str">
            <v>N</v>
          </cell>
          <cell r="J34">
            <v>33.480000000000004</v>
          </cell>
          <cell r="K34">
            <v>0.60000000000000009</v>
          </cell>
        </row>
        <row r="35">
          <cell r="B35">
            <v>24.220833333333331</v>
          </cell>
          <cell r="C35">
            <v>30.6</v>
          </cell>
          <cell r="D35">
            <v>21.7</v>
          </cell>
          <cell r="E35">
            <v>85.958333333333329</v>
          </cell>
          <cell r="F35">
            <v>96</v>
          </cell>
          <cell r="G35">
            <v>63</v>
          </cell>
          <cell r="H35">
            <v>12.96</v>
          </cell>
          <cell r="I35" t="str">
            <v>NE</v>
          </cell>
          <cell r="J35">
            <v>56.16</v>
          </cell>
          <cell r="K35">
            <v>13.799999999999999</v>
          </cell>
        </row>
        <row r="36">
          <cell r="I36" t="str">
            <v>NE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22.829166666666669</v>
          </cell>
        </row>
      </sheetData>
      <sheetData sheetId="9">
        <row r="5">
          <cell r="B5">
            <v>26.991666666666664</v>
          </cell>
        </row>
      </sheetData>
      <sheetData sheetId="10">
        <row r="5">
          <cell r="B5">
            <v>20.891666666666662</v>
          </cell>
        </row>
      </sheetData>
      <sheetData sheetId="11">
        <row r="5">
          <cell r="B5">
            <v>25.170833333333334</v>
          </cell>
          <cell r="C5">
            <v>30.7</v>
          </cell>
          <cell r="D5">
            <v>21</v>
          </cell>
          <cell r="E5">
            <v>77.333333333333329</v>
          </cell>
          <cell r="F5">
            <v>96</v>
          </cell>
          <cell r="G5">
            <v>50</v>
          </cell>
          <cell r="H5">
            <v>12.6</v>
          </cell>
          <cell r="I5" t="str">
            <v>NE</v>
          </cell>
          <cell r="J5">
            <v>24.840000000000003</v>
          </cell>
          <cell r="K5">
            <v>0</v>
          </cell>
        </row>
        <row r="6">
          <cell r="B6">
            <v>26.316666666666666</v>
          </cell>
          <cell r="C6">
            <v>32</v>
          </cell>
          <cell r="D6">
            <v>21.4</v>
          </cell>
          <cell r="E6">
            <v>70.875</v>
          </cell>
          <cell r="F6">
            <v>93</v>
          </cell>
          <cell r="G6">
            <v>47</v>
          </cell>
          <cell r="H6">
            <v>16.2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27.320833333333336</v>
          </cell>
          <cell r="C7">
            <v>32.9</v>
          </cell>
          <cell r="D7">
            <v>22.3</v>
          </cell>
          <cell r="E7">
            <v>67.541666666666671</v>
          </cell>
          <cell r="F7">
            <v>88</v>
          </cell>
          <cell r="G7">
            <v>43</v>
          </cell>
          <cell r="H7">
            <v>14.04</v>
          </cell>
          <cell r="I7" t="str">
            <v>NE</v>
          </cell>
          <cell r="J7">
            <v>32.76</v>
          </cell>
          <cell r="K7">
            <v>0</v>
          </cell>
        </row>
        <row r="8">
          <cell r="B8">
            <v>27.162499999999998</v>
          </cell>
          <cell r="C8">
            <v>32.299999999999997</v>
          </cell>
          <cell r="D8">
            <v>23.3</v>
          </cell>
          <cell r="E8">
            <v>67.958333333333329</v>
          </cell>
          <cell r="F8">
            <v>88</v>
          </cell>
          <cell r="G8">
            <v>47</v>
          </cell>
          <cell r="H8">
            <v>14.04</v>
          </cell>
          <cell r="I8" t="str">
            <v>N</v>
          </cell>
          <cell r="J8">
            <v>29.52</v>
          </cell>
          <cell r="K8">
            <v>3.2</v>
          </cell>
        </row>
        <row r="9">
          <cell r="B9">
            <v>26.425000000000001</v>
          </cell>
          <cell r="C9">
            <v>32.200000000000003</v>
          </cell>
          <cell r="D9">
            <v>22.3</v>
          </cell>
          <cell r="E9">
            <v>71.791666666666671</v>
          </cell>
          <cell r="F9">
            <v>90</v>
          </cell>
          <cell r="G9">
            <v>46</v>
          </cell>
          <cell r="H9">
            <v>11.879999999999999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26.441666666666674</v>
          </cell>
          <cell r="C10">
            <v>32.5</v>
          </cell>
          <cell r="D10">
            <v>20.8</v>
          </cell>
          <cell r="E10">
            <v>67.75</v>
          </cell>
          <cell r="F10">
            <v>92</v>
          </cell>
          <cell r="G10">
            <v>42</v>
          </cell>
          <cell r="H10">
            <v>16.559999999999999</v>
          </cell>
          <cell r="I10" t="str">
            <v>N</v>
          </cell>
          <cell r="J10">
            <v>39.6</v>
          </cell>
          <cell r="K10">
            <v>0</v>
          </cell>
        </row>
        <row r="11">
          <cell r="B11">
            <v>27.179166666666671</v>
          </cell>
          <cell r="C11">
            <v>33.200000000000003</v>
          </cell>
          <cell r="D11">
            <v>23.2</v>
          </cell>
          <cell r="E11">
            <v>63.458333333333336</v>
          </cell>
          <cell r="F11">
            <v>78</v>
          </cell>
          <cell r="G11">
            <v>40</v>
          </cell>
          <cell r="H11">
            <v>16.559999999999999</v>
          </cell>
          <cell r="I11" t="str">
            <v>N</v>
          </cell>
          <cell r="J11">
            <v>37.080000000000005</v>
          </cell>
          <cell r="K11">
            <v>0</v>
          </cell>
        </row>
        <row r="12">
          <cell r="B12">
            <v>26.175000000000001</v>
          </cell>
          <cell r="C12">
            <v>31.5</v>
          </cell>
          <cell r="D12">
            <v>21.6</v>
          </cell>
          <cell r="E12">
            <v>72.625</v>
          </cell>
          <cell r="F12">
            <v>93</v>
          </cell>
          <cell r="G12">
            <v>52</v>
          </cell>
          <cell r="H12">
            <v>16.559999999999999</v>
          </cell>
          <cell r="I12" t="str">
            <v>O</v>
          </cell>
          <cell r="J12">
            <v>39.96</v>
          </cell>
          <cell r="K12">
            <v>18.799999999999997</v>
          </cell>
        </row>
        <row r="13">
          <cell r="B13">
            <v>24.304166666666664</v>
          </cell>
          <cell r="C13">
            <v>32.4</v>
          </cell>
          <cell r="D13">
            <v>20</v>
          </cell>
          <cell r="E13">
            <v>83.041666666666671</v>
          </cell>
          <cell r="F13">
            <v>96</v>
          </cell>
          <cell r="G13">
            <v>48</v>
          </cell>
          <cell r="H13">
            <v>18.720000000000002</v>
          </cell>
          <cell r="I13" t="str">
            <v>NE</v>
          </cell>
          <cell r="J13">
            <v>46.800000000000004</v>
          </cell>
          <cell r="K13">
            <v>48.6</v>
          </cell>
        </row>
        <row r="14">
          <cell r="B14">
            <v>26.700000000000003</v>
          </cell>
          <cell r="C14">
            <v>34</v>
          </cell>
          <cell r="D14">
            <v>21.2</v>
          </cell>
          <cell r="E14">
            <v>71.75</v>
          </cell>
          <cell r="F14">
            <v>95</v>
          </cell>
          <cell r="G14">
            <v>35</v>
          </cell>
          <cell r="H14">
            <v>12.6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27.608333333333334</v>
          </cell>
          <cell r="C15">
            <v>32.9</v>
          </cell>
          <cell r="D15">
            <v>22.9</v>
          </cell>
          <cell r="E15">
            <v>63.916666666666664</v>
          </cell>
          <cell r="F15">
            <v>83</v>
          </cell>
          <cell r="G15">
            <v>45</v>
          </cell>
          <cell r="H15">
            <v>16.559999999999999</v>
          </cell>
          <cell r="I15" t="str">
            <v>N</v>
          </cell>
          <cell r="J15">
            <v>43.56</v>
          </cell>
          <cell r="K15">
            <v>0</v>
          </cell>
        </row>
        <row r="16">
          <cell r="B16">
            <v>27.504166666666663</v>
          </cell>
          <cell r="C16">
            <v>33.299999999999997</v>
          </cell>
          <cell r="D16">
            <v>23.5</v>
          </cell>
          <cell r="E16">
            <v>65.375</v>
          </cell>
          <cell r="F16">
            <v>81</v>
          </cell>
          <cell r="G16">
            <v>46</v>
          </cell>
          <cell r="H16">
            <v>14.76</v>
          </cell>
          <cell r="I16" t="str">
            <v>N</v>
          </cell>
          <cell r="J16">
            <v>34.200000000000003</v>
          </cell>
          <cell r="K16">
            <v>0</v>
          </cell>
        </row>
        <row r="17">
          <cell r="B17">
            <v>22.249999999999996</v>
          </cell>
          <cell r="C17">
            <v>28.5</v>
          </cell>
          <cell r="D17">
            <v>17.399999999999999</v>
          </cell>
          <cell r="E17">
            <v>86.041666666666671</v>
          </cell>
          <cell r="F17">
            <v>95</v>
          </cell>
          <cell r="G17">
            <v>65</v>
          </cell>
          <cell r="H17">
            <v>17.28</v>
          </cell>
          <cell r="I17" t="str">
            <v>NE</v>
          </cell>
          <cell r="J17">
            <v>56.519999999999996</v>
          </cell>
          <cell r="K17">
            <v>9.3999999999999986</v>
          </cell>
        </row>
        <row r="18">
          <cell r="B18">
            <v>20.479166666666668</v>
          </cell>
          <cell r="C18">
            <v>26.3</v>
          </cell>
          <cell r="D18">
            <v>17.100000000000001</v>
          </cell>
          <cell r="E18">
            <v>85.375</v>
          </cell>
          <cell r="F18">
            <v>97</v>
          </cell>
          <cell r="G18">
            <v>64</v>
          </cell>
          <cell r="H18">
            <v>12.24</v>
          </cell>
          <cell r="I18" t="str">
            <v>S</v>
          </cell>
          <cell r="J18">
            <v>31.680000000000003</v>
          </cell>
          <cell r="K18">
            <v>0</v>
          </cell>
        </row>
        <row r="19">
          <cell r="B19">
            <v>23.958333333333339</v>
          </cell>
          <cell r="C19">
            <v>30.6</v>
          </cell>
          <cell r="D19">
            <v>18.3</v>
          </cell>
          <cell r="E19">
            <v>77.75</v>
          </cell>
          <cell r="F19">
            <v>96</v>
          </cell>
          <cell r="G19">
            <v>52</v>
          </cell>
          <cell r="H19">
            <v>16.2</v>
          </cell>
          <cell r="I19" t="str">
            <v>NE</v>
          </cell>
          <cell r="J19">
            <v>31.680000000000003</v>
          </cell>
          <cell r="K19">
            <v>0.2</v>
          </cell>
        </row>
        <row r="20">
          <cell r="B20">
            <v>23.762499999999999</v>
          </cell>
          <cell r="C20">
            <v>30.4</v>
          </cell>
          <cell r="D20">
            <v>20.9</v>
          </cell>
          <cell r="E20">
            <v>86.041666666666671</v>
          </cell>
          <cell r="F20">
            <v>95</v>
          </cell>
          <cell r="G20">
            <v>57</v>
          </cell>
          <cell r="H20">
            <v>14.4</v>
          </cell>
          <cell r="I20" t="str">
            <v>NE</v>
          </cell>
          <cell r="J20">
            <v>31.319999999999997</v>
          </cell>
          <cell r="K20">
            <v>13.399999999999999</v>
          </cell>
        </row>
        <row r="21">
          <cell r="B21">
            <v>24.779166666666669</v>
          </cell>
          <cell r="C21">
            <v>28.8</v>
          </cell>
          <cell r="D21">
            <v>22.5</v>
          </cell>
          <cell r="E21">
            <v>80.458333333333329</v>
          </cell>
          <cell r="F21">
            <v>95</v>
          </cell>
          <cell r="G21">
            <v>61</v>
          </cell>
          <cell r="H21">
            <v>15.840000000000002</v>
          </cell>
          <cell r="I21" t="str">
            <v>NO</v>
          </cell>
          <cell r="J21">
            <v>38.159999999999997</v>
          </cell>
          <cell r="K21">
            <v>0</v>
          </cell>
        </row>
        <row r="22">
          <cell r="B22">
            <v>24.887500000000003</v>
          </cell>
          <cell r="C22">
            <v>31.5</v>
          </cell>
          <cell r="D22">
            <v>20.399999999999999</v>
          </cell>
          <cell r="E22">
            <v>73.833333333333329</v>
          </cell>
          <cell r="F22">
            <v>92</v>
          </cell>
          <cell r="G22">
            <v>50</v>
          </cell>
          <cell r="H22">
            <v>15.840000000000002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26.283333333333335</v>
          </cell>
          <cell r="C23">
            <v>32.6</v>
          </cell>
          <cell r="D23">
            <v>21.4</v>
          </cell>
          <cell r="E23">
            <v>71.583333333333329</v>
          </cell>
          <cell r="F23">
            <v>95</v>
          </cell>
          <cell r="G23">
            <v>43</v>
          </cell>
          <cell r="H23">
            <v>20.16</v>
          </cell>
          <cell r="I23" t="str">
            <v>N</v>
          </cell>
          <cell r="J23">
            <v>47.88</v>
          </cell>
          <cell r="K23">
            <v>0</v>
          </cell>
        </row>
        <row r="24">
          <cell r="B24">
            <v>27.450000000000003</v>
          </cell>
          <cell r="C24">
            <v>33.1</v>
          </cell>
          <cell r="D24">
            <v>23.4</v>
          </cell>
          <cell r="E24">
            <v>62.375</v>
          </cell>
          <cell r="F24">
            <v>79</v>
          </cell>
          <cell r="G24">
            <v>39</v>
          </cell>
          <cell r="H24">
            <v>22.32</v>
          </cell>
          <cell r="I24" t="str">
            <v>N</v>
          </cell>
          <cell r="J24">
            <v>48.24</v>
          </cell>
          <cell r="K24">
            <v>0</v>
          </cell>
        </row>
        <row r="25">
          <cell r="B25">
            <v>26.758333333333329</v>
          </cell>
          <cell r="C25">
            <v>33</v>
          </cell>
          <cell r="D25">
            <v>22.4</v>
          </cell>
          <cell r="E25">
            <v>64.833333333333329</v>
          </cell>
          <cell r="F25">
            <v>84</v>
          </cell>
          <cell r="G25">
            <v>40</v>
          </cell>
          <cell r="H25">
            <v>26.64</v>
          </cell>
          <cell r="I25" t="str">
            <v>NE</v>
          </cell>
          <cell r="J25">
            <v>54.36</v>
          </cell>
          <cell r="K25">
            <v>1.4</v>
          </cell>
        </row>
        <row r="26">
          <cell r="B26">
            <v>23.570833333333329</v>
          </cell>
          <cell r="C26">
            <v>32.4</v>
          </cell>
          <cell r="D26">
            <v>19.7</v>
          </cell>
          <cell r="E26">
            <v>80.083333333333329</v>
          </cell>
          <cell r="F26">
            <v>93</v>
          </cell>
          <cell r="G26">
            <v>48</v>
          </cell>
          <cell r="H26">
            <v>18.720000000000002</v>
          </cell>
          <cell r="I26" t="str">
            <v>NE</v>
          </cell>
          <cell r="J26">
            <v>35.64</v>
          </cell>
          <cell r="K26">
            <v>7</v>
          </cell>
        </row>
        <row r="27">
          <cell r="B27">
            <v>25.491666666666674</v>
          </cell>
          <cell r="C27">
            <v>32.5</v>
          </cell>
          <cell r="D27">
            <v>20.399999999999999</v>
          </cell>
          <cell r="E27">
            <v>76.333333333333329</v>
          </cell>
          <cell r="F27">
            <v>93</v>
          </cell>
          <cell r="G27">
            <v>49</v>
          </cell>
          <cell r="H27">
            <v>23.040000000000003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27.029166666666665</v>
          </cell>
          <cell r="C28">
            <v>34.1</v>
          </cell>
          <cell r="D28">
            <v>21.3</v>
          </cell>
          <cell r="E28">
            <v>69.583333333333329</v>
          </cell>
          <cell r="F28">
            <v>93</v>
          </cell>
          <cell r="G28">
            <v>37</v>
          </cell>
          <cell r="H28">
            <v>16.920000000000002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27.683333333333334</v>
          </cell>
          <cell r="C29">
            <v>33.5</v>
          </cell>
          <cell r="D29">
            <v>22.6</v>
          </cell>
          <cell r="E29">
            <v>61.583333333333336</v>
          </cell>
          <cell r="F29">
            <v>90</v>
          </cell>
          <cell r="G29">
            <v>34</v>
          </cell>
          <cell r="H29">
            <v>21.6</v>
          </cell>
          <cell r="I29" t="str">
            <v>N</v>
          </cell>
          <cell r="J29">
            <v>57.6</v>
          </cell>
          <cell r="K29">
            <v>0</v>
          </cell>
        </row>
        <row r="30">
          <cell r="B30">
            <v>27.933333333333326</v>
          </cell>
          <cell r="C30">
            <v>33.4</v>
          </cell>
          <cell r="D30">
            <v>24.2</v>
          </cell>
          <cell r="E30">
            <v>56.916666666666664</v>
          </cell>
          <cell r="F30">
            <v>70</v>
          </cell>
          <cell r="G30">
            <v>37</v>
          </cell>
          <cell r="H30">
            <v>18</v>
          </cell>
          <cell r="I30" t="str">
            <v>N</v>
          </cell>
          <cell r="J30">
            <v>39.6</v>
          </cell>
          <cell r="K30">
            <v>0</v>
          </cell>
        </row>
        <row r="31">
          <cell r="B31">
            <v>25.837499999999995</v>
          </cell>
          <cell r="C31">
            <v>31.4</v>
          </cell>
          <cell r="D31">
            <v>21.5</v>
          </cell>
          <cell r="E31">
            <v>68.333333333333329</v>
          </cell>
          <cell r="F31">
            <v>90</v>
          </cell>
          <cell r="G31">
            <v>48</v>
          </cell>
          <cell r="H31">
            <v>16.559999999999999</v>
          </cell>
          <cell r="I31" t="str">
            <v>O</v>
          </cell>
          <cell r="J31">
            <v>41.76</v>
          </cell>
          <cell r="K31">
            <v>0</v>
          </cell>
        </row>
        <row r="32">
          <cell r="B32">
            <v>23.237499999999997</v>
          </cell>
          <cell r="C32">
            <v>28</v>
          </cell>
          <cell r="D32">
            <v>20.3</v>
          </cell>
          <cell r="E32">
            <v>82.458333333333329</v>
          </cell>
          <cell r="F32">
            <v>94</v>
          </cell>
          <cell r="G32">
            <v>65</v>
          </cell>
          <cell r="H32">
            <v>10.8</v>
          </cell>
          <cell r="I32" t="str">
            <v>S</v>
          </cell>
          <cell r="J32">
            <v>27.36</v>
          </cell>
          <cell r="K32">
            <v>2.6</v>
          </cell>
        </row>
        <row r="33">
          <cell r="B33">
            <v>22.654166666666669</v>
          </cell>
          <cell r="C33">
            <v>28.8</v>
          </cell>
          <cell r="D33">
            <v>20.2</v>
          </cell>
          <cell r="E33">
            <v>86.125</v>
          </cell>
          <cell r="F33">
            <v>96</v>
          </cell>
          <cell r="G33">
            <v>59</v>
          </cell>
          <cell r="H33">
            <v>14.76</v>
          </cell>
          <cell r="I33" t="str">
            <v>N</v>
          </cell>
          <cell r="J33">
            <v>32.76</v>
          </cell>
          <cell r="K33">
            <v>9.7999999999999989</v>
          </cell>
        </row>
        <row r="34">
          <cell r="B34">
            <v>22.066666666666666</v>
          </cell>
          <cell r="C34">
            <v>26.5</v>
          </cell>
          <cell r="D34">
            <v>20.6</v>
          </cell>
          <cell r="E34">
            <v>92.208333333333329</v>
          </cell>
          <cell r="F34">
            <v>98</v>
          </cell>
          <cell r="G34">
            <v>72</v>
          </cell>
          <cell r="H34">
            <v>10.8</v>
          </cell>
          <cell r="I34" t="str">
            <v>NE</v>
          </cell>
          <cell r="J34">
            <v>34.56</v>
          </cell>
          <cell r="K34">
            <v>29.400000000000002</v>
          </cell>
        </row>
        <row r="35">
          <cell r="B35">
            <v>23.700000000000003</v>
          </cell>
          <cell r="C35">
            <v>30.2</v>
          </cell>
          <cell r="D35">
            <v>20.3</v>
          </cell>
          <cell r="E35">
            <v>84.75</v>
          </cell>
          <cell r="F35">
            <v>97</v>
          </cell>
          <cell r="G35">
            <v>58</v>
          </cell>
          <cell r="H35">
            <v>15.48</v>
          </cell>
          <cell r="I35" t="str">
            <v>NE</v>
          </cell>
          <cell r="J35">
            <v>32.04</v>
          </cell>
          <cell r="K35">
            <v>0.8</v>
          </cell>
        </row>
        <row r="36">
          <cell r="I36" t="str">
            <v>NE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</v>
          </cell>
        </row>
      </sheetData>
      <sheetData sheetId="1"/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28.9</v>
          </cell>
        </row>
      </sheetData>
      <sheetData sheetId="9">
        <row r="5">
          <cell r="B5">
            <v>33.483333333333327</v>
          </cell>
        </row>
      </sheetData>
      <sheetData sheetId="10">
        <row r="5">
          <cell r="B5">
            <v>26.550000000000008</v>
          </cell>
        </row>
      </sheetData>
      <sheetData sheetId="11">
        <row r="5">
          <cell r="B5">
            <v>28.525000000000002</v>
          </cell>
          <cell r="C5">
            <v>33.200000000000003</v>
          </cell>
          <cell r="D5">
            <v>25</v>
          </cell>
          <cell r="E5">
            <v>76.875</v>
          </cell>
          <cell r="F5">
            <v>92</v>
          </cell>
          <cell r="G5">
            <v>52</v>
          </cell>
          <cell r="H5">
            <v>6.12</v>
          </cell>
          <cell r="I5" t="str">
            <v>SO</v>
          </cell>
          <cell r="J5">
            <v>13.32</v>
          </cell>
          <cell r="K5">
            <v>0</v>
          </cell>
        </row>
        <row r="6">
          <cell r="B6">
            <v>30.058333333333326</v>
          </cell>
          <cell r="C6">
            <v>35.799999999999997</v>
          </cell>
          <cell r="D6">
            <v>25.2</v>
          </cell>
          <cell r="E6">
            <v>72.5</v>
          </cell>
          <cell r="F6">
            <v>94</v>
          </cell>
          <cell r="G6">
            <v>44</v>
          </cell>
          <cell r="H6">
            <v>5.7600000000000007</v>
          </cell>
          <cell r="I6" t="str">
            <v>SO</v>
          </cell>
          <cell r="J6">
            <v>13.68</v>
          </cell>
          <cell r="K6">
            <v>0</v>
          </cell>
        </row>
        <row r="7">
          <cell r="B7">
            <v>30.487499999999997</v>
          </cell>
          <cell r="C7">
            <v>35.6</v>
          </cell>
          <cell r="D7">
            <v>26.1</v>
          </cell>
          <cell r="E7">
            <v>68.125</v>
          </cell>
          <cell r="F7">
            <v>88</v>
          </cell>
          <cell r="G7">
            <v>44</v>
          </cell>
          <cell r="H7">
            <v>12.96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30.245833333333334</v>
          </cell>
          <cell r="C8">
            <v>34.6</v>
          </cell>
          <cell r="D8">
            <v>26.1</v>
          </cell>
          <cell r="E8">
            <v>65.708333333333329</v>
          </cell>
          <cell r="F8">
            <v>82</v>
          </cell>
          <cell r="G8">
            <v>46</v>
          </cell>
          <cell r="H8">
            <v>15.840000000000002</v>
          </cell>
          <cell r="I8" t="str">
            <v>S</v>
          </cell>
          <cell r="J8">
            <v>36</v>
          </cell>
          <cell r="K8">
            <v>0</v>
          </cell>
        </row>
        <row r="9">
          <cell r="B9">
            <v>30.374999999999996</v>
          </cell>
          <cell r="C9">
            <v>34.5</v>
          </cell>
          <cell r="D9">
            <v>26.2</v>
          </cell>
          <cell r="E9">
            <v>65.541666666666671</v>
          </cell>
          <cell r="F9">
            <v>82</v>
          </cell>
          <cell r="G9">
            <v>46</v>
          </cell>
          <cell r="H9">
            <v>13.32</v>
          </cell>
          <cell r="I9" t="str">
            <v>SO</v>
          </cell>
          <cell r="J9">
            <v>33.480000000000004</v>
          </cell>
          <cell r="K9">
            <v>0</v>
          </cell>
        </row>
        <row r="10">
          <cell r="B10">
            <v>30.091666666666669</v>
          </cell>
          <cell r="C10">
            <v>35.200000000000003</v>
          </cell>
          <cell r="D10">
            <v>25.7</v>
          </cell>
          <cell r="E10">
            <v>64.208333333333329</v>
          </cell>
          <cell r="F10">
            <v>83</v>
          </cell>
          <cell r="G10">
            <v>42</v>
          </cell>
          <cell r="H10">
            <v>17.64</v>
          </cell>
          <cell r="I10" t="str">
            <v>S</v>
          </cell>
          <cell r="J10">
            <v>38.159999999999997</v>
          </cell>
          <cell r="K10">
            <v>0</v>
          </cell>
        </row>
        <row r="11">
          <cell r="B11">
            <v>31.012499999999992</v>
          </cell>
          <cell r="C11">
            <v>35.799999999999997</v>
          </cell>
          <cell r="D11">
            <v>26.7</v>
          </cell>
          <cell r="E11">
            <v>58.125</v>
          </cell>
          <cell r="F11">
            <v>75</v>
          </cell>
          <cell r="G11">
            <v>41</v>
          </cell>
          <cell r="H11">
            <v>12.6</v>
          </cell>
          <cell r="I11" t="str">
            <v>S</v>
          </cell>
          <cell r="J11">
            <v>32.04</v>
          </cell>
          <cell r="K11">
            <v>0</v>
          </cell>
        </row>
        <row r="12">
          <cell r="B12">
            <v>29.712500000000002</v>
          </cell>
          <cell r="C12">
            <v>35</v>
          </cell>
          <cell r="D12">
            <v>24.9</v>
          </cell>
          <cell r="E12">
            <v>70.916666666666671</v>
          </cell>
          <cell r="F12">
            <v>94</v>
          </cell>
          <cell r="G12">
            <v>51</v>
          </cell>
          <cell r="H12">
            <v>17.28</v>
          </cell>
          <cell r="I12" t="str">
            <v>SO</v>
          </cell>
          <cell r="J12">
            <v>38.519999999999996</v>
          </cell>
          <cell r="K12">
            <v>21.8</v>
          </cell>
        </row>
        <row r="13">
          <cell r="B13">
            <v>28.137499999999999</v>
          </cell>
          <cell r="C13">
            <v>35.1</v>
          </cell>
          <cell r="D13">
            <v>24.1</v>
          </cell>
          <cell r="E13">
            <v>79.583333333333329</v>
          </cell>
          <cell r="F13">
            <v>95</v>
          </cell>
          <cell r="G13">
            <v>47</v>
          </cell>
          <cell r="H13">
            <v>9</v>
          </cell>
          <cell r="I13" t="str">
            <v>SO</v>
          </cell>
          <cell r="J13">
            <v>36.72</v>
          </cell>
          <cell r="K13">
            <v>20.8</v>
          </cell>
        </row>
        <row r="14">
          <cell r="B14">
            <v>31.137499999999999</v>
          </cell>
          <cell r="C14">
            <v>36.9</v>
          </cell>
          <cell r="D14">
            <v>26.4</v>
          </cell>
          <cell r="E14">
            <v>67.333333333333329</v>
          </cell>
          <cell r="F14">
            <v>88</v>
          </cell>
          <cell r="G14">
            <v>38</v>
          </cell>
          <cell r="H14">
            <v>14.04</v>
          </cell>
          <cell r="I14" t="str">
            <v>SO</v>
          </cell>
          <cell r="J14">
            <v>30.240000000000002</v>
          </cell>
          <cell r="K14">
            <v>0</v>
          </cell>
        </row>
        <row r="15">
          <cell r="B15">
            <v>30.741666666666671</v>
          </cell>
          <cell r="C15">
            <v>35.9</v>
          </cell>
          <cell r="D15">
            <v>25.6</v>
          </cell>
          <cell r="E15">
            <v>60.75</v>
          </cell>
          <cell r="F15">
            <v>80</v>
          </cell>
          <cell r="G15">
            <v>43</v>
          </cell>
          <cell r="H15">
            <v>14.76</v>
          </cell>
          <cell r="I15" t="str">
            <v>S</v>
          </cell>
          <cell r="J15">
            <v>33.119999999999997</v>
          </cell>
          <cell r="K15">
            <v>0</v>
          </cell>
        </row>
        <row r="16">
          <cell r="B16">
            <v>31.691666666666666</v>
          </cell>
          <cell r="C16">
            <v>37.5</v>
          </cell>
          <cell r="D16">
            <v>26.5</v>
          </cell>
          <cell r="E16">
            <v>59.791666666666664</v>
          </cell>
          <cell r="F16">
            <v>79</v>
          </cell>
          <cell r="G16">
            <v>38</v>
          </cell>
          <cell r="H16">
            <v>13.32</v>
          </cell>
          <cell r="I16" t="str">
            <v>S</v>
          </cell>
          <cell r="J16">
            <v>39.24</v>
          </cell>
          <cell r="K16">
            <v>0</v>
          </cell>
        </row>
        <row r="17">
          <cell r="B17">
            <v>27.133333333333336</v>
          </cell>
          <cell r="C17">
            <v>34.799999999999997</v>
          </cell>
          <cell r="D17">
            <v>20.5</v>
          </cell>
          <cell r="E17">
            <v>71.416666666666671</v>
          </cell>
          <cell r="F17">
            <v>92</v>
          </cell>
          <cell r="G17">
            <v>49</v>
          </cell>
          <cell r="H17">
            <v>36</v>
          </cell>
          <cell r="I17" t="str">
            <v>SO</v>
          </cell>
          <cell r="J17">
            <v>75.239999999999995</v>
          </cell>
          <cell r="K17">
            <v>5.6000000000000005</v>
          </cell>
        </row>
        <row r="18">
          <cell r="B18">
            <v>24.008333333333329</v>
          </cell>
          <cell r="C18">
            <v>29.9</v>
          </cell>
          <cell r="D18">
            <v>20.2</v>
          </cell>
          <cell r="E18">
            <v>77.25</v>
          </cell>
          <cell r="F18">
            <v>94</v>
          </cell>
          <cell r="G18">
            <v>56</v>
          </cell>
          <cell r="H18">
            <v>12.24</v>
          </cell>
          <cell r="I18" t="str">
            <v>S</v>
          </cell>
          <cell r="J18">
            <v>32.4</v>
          </cell>
          <cell r="K18">
            <v>0</v>
          </cell>
        </row>
        <row r="19">
          <cell r="B19">
            <v>27.533333333333331</v>
          </cell>
          <cell r="C19">
            <v>34.799999999999997</v>
          </cell>
          <cell r="D19">
            <v>21.8</v>
          </cell>
          <cell r="E19">
            <v>73.5</v>
          </cell>
          <cell r="F19">
            <v>93</v>
          </cell>
          <cell r="G19">
            <v>45</v>
          </cell>
          <cell r="H19">
            <v>7.9200000000000008</v>
          </cell>
          <cell r="I19" t="str">
            <v>SO</v>
          </cell>
          <cell r="J19">
            <v>22.68</v>
          </cell>
          <cell r="K19">
            <v>0.4</v>
          </cell>
        </row>
        <row r="20">
          <cell r="B20">
            <v>29.275000000000002</v>
          </cell>
          <cell r="C20">
            <v>35</v>
          </cell>
          <cell r="D20">
            <v>24.8</v>
          </cell>
          <cell r="E20">
            <v>72.083333333333329</v>
          </cell>
          <cell r="F20">
            <v>89</v>
          </cell>
          <cell r="G20">
            <v>48</v>
          </cell>
          <cell r="H20">
            <v>13.68</v>
          </cell>
          <cell r="I20" t="str">
            <v>SO</v>
          </cell>
          <cell r="J20">
            <v>30.6</v>
          </cell>
          <cell r="K20">
            <v>0</v>
          </cell>
        </row>
        <row r="21">
          <cell r="B21">
            <v>29.291666666666661</v>
          </cell>
          <cell r="C21">
            <v>34.4</v>
          </cell>
          <cell r="D21">
            <v>25.7</v>
          </cell>
          <cell r="E21">
            <v>70.625</v>
          </cell>
          <cell r="F21">
            <v>87</v>
          </cell>
          <cell r="G21">
            <v>49</v>
          </cell>
          <cell r="H21">
            <v>15.48</v>
          </cell>
          <cell r="I21" t="str">
            <v>S</v>
          </cell>
          <cell r="J21">
            <v>38.880000000000003</v>
          </cell>
          <cell r="K21">
            <v>0</v>
          </cell>
        </row>
        <row r="22">
          <cell r="B22">
            <v>29.691666666666666</v>
          </cell>
          <cell r="C22">
            <v>35.9</v>
          </cell>
          <cell r="D22">
            <v>25.2</v>
          </cell>
          <cell r="E22">
            <v>65.666666666666671</v>
          </cell>
          <cell r="F22">
            <v>84</v>
          </cell>
          <cell r="G22">
            <v>43</v>
          </cell>
          <cell r="H22">
            <v>20.88</v>
          </cell>
          <cell r="I22" t="str">
            <v>S</v>
          </cell>
          <cell r="J22">
            <v>49.32</v>
          </cell>
          <cell r="K22">
            <v>0</v>
          </cell>
        </row>
        <row r="23">
          <cell r="B23">
            <v>31.733333333333338</v>
          </cell>
          <cell r="C23">
            <v>37.1</v>
          </cell>
          <cell r="D23">
            <v>25.7</v>
          </cell>
          <cell r="E23">
            <v>55.25</v>
          </cell>
          <cell r="F23">
            <v>80</v>
          </cell>
          <cell r="G23">
            <v>36</v>
          </cell>
          <cell r="H23">
            <v>24.12</v>
          </cell>
          <cell r="I23" t="str">
            <v>NO</v>
          </cell>
          <cell r="J23">
            <v>61.2</v>
          </cell>
          <cell r="K23">
            <v>0</v>
          </cell>
        </row>
        <row r="24">
          <cell r="B24">
            <v>32.466666666666669</v>
          </cell>
          <cell r="C24">
            <v>38.1</v>
          </cell>
          <cell r="D24">
            <v>27.6</v>
          </cell>
          <cell r="E24">
            <v>50.75</v>
          </cell>
          <cell r="F24">
            <v>71</v>
          </cell>
          <cell r="G24">
            <v>31</v>
          </cell>
          <cell r="H24">
            <v>23.400000000000002</v>
          </cell>
          <cell r="I24" t="str">
            <v>NO</v>
          </cell>
          <cell r="J24">
            <v>52.92</v>
          </cell>
          <cell r="K24">
            <v>0</v>
          </cell>
        </row>
        <row r="25">
          <cell r="B25">
            <v>31.120833333333334</v>
          </cell>
          <cell r="C25">
            <v>38.6</v>
          </cell>
          <cell r="D25">
            <v>26.5</v>
          </cell>
          <cell r="E25">
            <v>57.25</v>
          </cell>
          <cell r="F25">
            <v>80</v>
          </cell>
          <cell r="G25">
            <v>31</v>
          </cell>
          <cell r="H25">
            <v>19.079999999999998</v>
          </cell>
          <cell r="I25" t="str">
            <v>NO</v>
          </cell>
          <cell r="J25">
            <v>46.440000000000005</v>
          </cell>
          <cell r="K25">
            <v>1.6</v>
          </cell>
        </row>
        <row r="26">
          <cell r="B26">
            <v>26.587500000000002</v>
          </cell>
          <cell r="C26">
            <v>33.700000000000003</v>
          </cell>
          <cell r="D26">
            <v>23.1</v>
          </cell>
          <cell r="E26">
            <v>76.875</v>
          </cell>
          <cell r="F26">
            <v>93</v>
          </cell>
          <cell r="G26">
            <v>48</v>
          </cell>
          <cell r="H26">
            <v>16.920000000000002</v>
          </cell>
          <cell r="I26" t="str">
            <v>SO</v>
          </cell>
          <cell r="J26">
            <v>38.519999999999996</v>
          </cell>
          <cell r="K26">
            <v>0</v>
          </cell>
        </row>
        <row r="27">
          <cell r="B27">
            <v>29.883333333333329</v>
          </cell>
          <cell r="C27">
            <v>38</v>
          </cell>
          <cell r="D27">
            <v>24.4</v>
          </cell>
          <cell r="E27">
            <v>66.5</v>
          </cell>
          <cell r="F27">
            <v>89</v>
          </cell>
          <cell r="G27">
            <v>30</v>
          </cell>
          <cell r="H27">
            <v>14.76</v>
          </cell>
          <cell r="I27" t="str">
            <v>SO</v>
          </cell>
          <cell r="J27">
            <v>34.92</v>
          </cell>
          <cell r="K27">
            <v>2</v>
          </cell>
        </row>
        <row r="28">
          <cell r="B28">
            <v>31.545833333333331</v>
          </cell>
          <cell r="C28">
            <v>39</v>
          </cell>
          <cell r="D28">
            <v>25.4</v>
          </cell>
          <cell r="E28">
            <v>58.25</v>
          </cell>
          <cell r="F28">
            <v>85</v>
          </cell>
          <cell r="G28">
            <v>28</v>
          </cell>
          <cell r="H28">
            <v>18.36</v>
          </cell>
          <cell r="I28" t="str">
            <v>SO</v>
          </cell>
          <cell r="J28">
            <v>43.56</v>
          </cell>
          <cell r="K28">
            <v>0</v>
          </cell>
        </row>
        <row r="29">
          <cell r="B29">
            <v>32.758333333333333</v>
          </cell>
          <cell r="C29">
            <v>38.700000000000003</v>
          </cell>
          <cell r="D29">
            <v>27.4</v>
          </cell>
          <cell r="E29">
            <v>50.083333333333336</v>
          </cell>
          <cell r="F29">
            <v>74</v>
          </cell>
          <cell r="G29">
            <v>31</v>
          </cell>
          <cell r="H29">
            <v>19.8</v>
          </cell>
          <cell r="I29" t="str">
            <v>NO</v>
          </cell>
          <cell r="J29">
            <v>53.28</v>
          </cell>
          <cell r="K29">
            <v>0</v>
          </cell>
        </row>
        <row r="30">
          <cell r="B30">
            <v>32.012500000000003</v>
          </cell>
          <cell r="C30">
            <v>39.1</v>
          </cell>
          <cell r="D30">
            <v>24.9</v>
          </cell>
          <cell r="E30">
            <v>50.5</v>
          </cell>
          <cell r="F30">
            <v>89</v>
          </cell>
          <cell r="G30">
            <v>28</v>
          </cell>
          <cell r="H30">
            <v>20.16</v>
          </cell>
          <cell r="I30" t="str">
            <v>O</v>
          </cell>
          <cell r="J30">
            <v>56.88</v>
          </cell>
          <cell r="K30">
            <v>4.2</v>
          </cell>
        </row>
        <row r="31">
          <cell r="B31">
            <v>25.504166666666674</v>
          </cell>
          <cell r="C31">
            <v>31.8</v>
          </cell>
          <cell r="D31">
            <v>20</v>
          </cell>
          <cell r="E31">
            <v>70.833333333333329</v>
          </cell>
          <cell r="F31">
            <v>89</v>
          </cell>
          <cell r="G31">
            <v>46</v>
          </cell>
          <cell r="H31">
            <v>14.4</v>
          </cell>
          <cell r="I31" t="str">
            <v>SO</v>
          </cell>
          <cell r="J31">
            <v>28.44</v>
          </cell>
          <cell r="K31">
            <v>0</v>
          </cell>
        </row>
        <row r="32">
          <cell r="B32">
            <v>26.758333333333336</v>
          </cell>
          <cell r="C32">
            <v>34</v>
          </cell>
          <cell r="D32">
            <v>22.1</v>
          </cell>
          <cell r="E32">
            <v>63.583333333333336</v>
          </cell>
          <cell r="F32">
            <v>82</v>
          </cell>
          <cell r="G32">
            <v>40</v>
          </cell>
          <cell r="H32">
            <v>11.16</v>
          </cell>
          <cell r="I32" t="str">
            <v>S</v>
          </cell>
          <cell r="J32">
            <v>22.68</v>
          </cell>
          <cell r="K32">
            <v>0</v>
          </cell>
        </row>
        <row r="33">
          <cell r="B33">
            <v>27.783333333333328</v>
          </cell>
          <cell r="C33">
            <v>33.299999999999997</v>
          </cell>
          <cell r="D33">
            <v>24.2</v>
          </cell>
          <cell r="E33">
            <v>71.791666666666671</v>
          </cell>
          <cell r="F33">
            <v>91</v>
          </cell>
          <cell r="G33">
            <v>49</v>
          </cell>
          <cell r="H33">
            <v>12.24</v>
          </cell>
          <cell r="I33" t="str">
            <v>O</v>
          </cell>
          <cell r="J33">
            <v>28.44</v>
          </cell>
          <cell r="K33">
            <v>4.6000000000000005</v>
          </cell>
        </row>
        <row r="34">
          <cell r="B34">
            <v>24.80416666666666</v>
          </cell>
          <cell r="C34">
            <v>30.1</v>
          </cell>
          <cell r="D34">
            <v>22.6</v>
          </cell>
          <cell r="E34">
            <v>88</v>
          </cell>
          <cell r="F34">
            <v>95</v>
          </cell>
          <cell r="G34">
            <v>68</v>
          </cell>
          <cell r="H34">
            <v>18</v>
          </cell>
          <cell r="I34" t="str">
            <v>O</v>
          </cell>
          <cell r="J34">
            <v>44.64</v>
          </cell>
          <cell r="K34">
            <v>37.6</v>
          </cell>
        </row>
        <row r="35">
          <cell r="B35">
            <v>27.016666666666666</v>
          </cell>
          <cell r="C35">
            <v>34.200000000000003</v>
          </cell>
          <cell r="D35">
            <v>23.1</v>
          </cell>
          <cell r="E35">
            <v>77.708333333333329</v>
          </cell>
          <cell r="F35">
            <v>93</v>
          </cell>
          <cell r="G35">
            <v>50</v>
          </cell>
          <cell r="H35">
            <v>14.76</v>
          </cell>
          <cell r="I35" t="str">
            <v>O</v>
          </cell>
          <cell r="J35">
            <v>47.16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23.075000000000003</v>
          </cell>
        </row>
      </sheetData>
      <sheetData sheetId="9">
        <row r="5">
          <cell r="B5">
            <v>28.929166666666664</v>
          </cell>
        </row>
      </sheetData>
      <sheetData sheetId="10">
        <row r="5">
          <cell r="B5">
            <v>23.420833333333331</v>
          </cell>
        </row>
      </sheetData>
      <sheetData sheetId="11">
        <row r="5">
          <cell r="B5">
            <v>26.858333333333334</v>
          </cell>
          <cell r="C5">
            <v>32.9</v>
          </cell>
          <cell r="D5">
            <v>21.4</v>
          </cell>
          <cell r="E5">
            <v>74.75</v>
          </cell>
          <cell r="F5">
            <v>96</v>
          </cell>
          <cell r="G5">
            <v>46</v>
          </cell>
          <cell r="H5">
            <v>7.9200000000000008</v>
          </cell>
          <cell r="I5" t="str">
            <v>L</v>
          </cell>
          <cell r="J5">
            <v>20.16</v>
          </cell>
          <cell r="K5">
            <v>0</v>
          </cell>
        </row>
        <row r="6">
          <cell r="B6">
            <v>27.174999999999997</v>
          </cell>
          <cell r="C6">
            <v>34.200000000000003</v>
          </cell>
          <cell r="D6">
            <v>20.6</v>
          </cell>
          <cell r="E6">
            <v>73.875</v>
          </cell>
          <cell r="F6">
            <v>96</v>
          </cell>
          <cell r="G6">
            <v>44</v>
          </cell>
          <cell r="H6">
            <v>10.8</v>
          </cell>
          <cell r="I6" t="str">
            <v>N</v>
          </cell>
          <cell r="J6">
            <v>29.880000000000003</v>
          </cell>
          <cell r="K6">
            <v>0</v>
          </cell>
        </row>
        <row r="7">
          <cell r="B7">
            <v>28.729166666666661</v>
          </cell>
          <cell r="C7">
            <v>35</v>
          </cell>
          <cell r="D7">
            <v>22.8</v>
          </cell>
          <cell r="E7">
            <v>70</v>
          </cell>
          <cell r="F7">
            <v>94</v>
          </cell>
          <cell r="G7">
            <v>40</v>
          </cell>
          <cell r="H7">
            <v>10.44</v>
          </cell>
          <cell r="I7" t="str">
            <v>NE</v>
          </cell>
          <cell r="J7">
            <v>26.28</v>
          </cell>
          <cell r="K7">
            <v>0</v>
          </cell>
        </row>
        <row r="8">
          <cell r="B8">
            <v>28.366666666666671</v>
          </cell>
          <cell r="C8">
            <v>34.4</v>
          </cell>
          <cell r="D8">
            <v>21.1</v>
          </cell>
          <cell r="E8">
            <v>71.458333333333329</v>
          </cell>
          <cell r="F8">
            <v>93</v>
          </cell>
          <cell r="G8">
            <v>47</v>
          </cell>
          <cell r="H8">
            <v>36.72</v>
          </cell>
          <cell r="I8" t="str">
            <v>N</v>
          </cell>
          <cell r="J8">
            <v>73.08</v>
          </cell>
          <cell r="K8">
            <v>10</v>
          </cell>
        </row>
        <row r="9">
          <cell r="B9">
            <v>25.499999999999996</v>
          </cell>
          <cell r="C9">
            <v>34.9</v>
          </cell>
          <cell r="D9">
            <v>20.2</v>
          </cell>
          <cell r="E9">
            <v>84.083333333333329</v>
          </cell>
          <cell r="F9">
            <v>96</v>
          </cell>
          <cell r="G9">
            <v>48</v>
          </cell>
          <cell r="H9">
            <v>29.16</v>
          </cell>
          <cell r="I9" t="str">
            <v>NO</v>
          </cell>
          <cell r="J9">
            <v>77.760000000000005</v>
          </cell>
          <cell r="K9">
            <v>28.599999999999998</v>
          </cell>
        </row>
        <row r="10">
          <cell r="B10">
            <v>27.516666666666669</v>
          </cell>
          <cell r="C10">
            <v>34.6</v>
          </cell>
          <cell r="D10">
            <v>22.3</v>
          </cell>
          <cell r="E10">
            <v>75.5</v>
          </cell>
          <cell r="F10">
            <v>96</v>
          </cell>
          <cell r="G10">
            <v>43</v>
          </cell>
          <cell r="H10">
            <v>18</v>
          </cell>
          <cell r="I10" t="str">
            <v>N</v>
          </cell>
          <cell r="J10">
            <v>33.840000000000003</v>
          </cell>
          <cell r="K10">
            <v>0</v>
          </cell>
        </row>
        <row r="11">
          <cell r="B11">
            <v>28.408333333333328</v>
          </cell>
          <cell r="C11">
            <v>34.200000000000003</v>
          </cell>
          <cell r="D11">
            <v>22</v>
          </cell>
          <cell r="E11">
            <v>67.958333333333329</v>
          </cell>
          <cell r="F11">
            <v>92</v>
          </cell>
          <cell r="G11">
            <v>44</v>
          </cell>
          <cell r="H11">
            <v>14.04</v>
          </cell>
          <cell r="I11" t="str">
            <v>NO</v>
          </cell>
          <cell r="J11">
            <v>30.96</v>
          </cell>
          <cell r="K11">
            <v>0</v>
          </cell>
        </row>
        <row r="12">
          <cell r="B12">
            <v>28.412499999999991</v>
          </cell>
          <cell r="C12">
            <v>35.9</v>
          </cell>
          <cell r="D12">
            <v>22.6</v>
          </cell>
          <cell r="E12">
            <v>73.208333333333329</v>
          </cell>
          <cell r="F12">
            <v>94</v>
          </cell>
          <cell r="G12">
            <v>44</v>
          </cell>
          <cell r="H12">
            <v>27.36</v>
          </cell>
          <cell r="I12" t="str">
            <v>N</v>
          </cell>
          <cell r="J12">
            <v>66.960000000000008</v>
          </cell>
          <cell r="K12">
            <v>2.8</v>
          </cell>
        </row>
        <row r="13">
          <cell r="B13">
            <v>26.720833333333331</v>
          </cell>
          <cell r="C13">
            <v>33.5</v>
          </cell>
          <cell r="D13">
            <v>22.2</v>
          </cell>
          <cell r="E13">
            <v>79.916666666666671</v>
          </cell>
          <cell r="F13">
            <v>96</v>
          </cell>
          <cell r="G13">
            <v>46</v>
          </cell>
          <cell r="H13">
            <v>11.16</v>
          </cell>
          <cell r="I13" t="str">
            <v>NO</v>
          </cell>
          <cell r="J13">
            <v>29.16</v>
          </cell>
          <cell r="K13">
            <v>2</v>
          </cell>
        </row>
        <row r="14">
          <cell r="B14">
            <v>28.849999999999998</v>
          </cell>
          <cell r="C14">
            <v>35.799999999999997</v>
          </cell>
          <cell r="D14">
            <v>23</v>
          </cell>
          <cell r="E14">
            <v>73.291666666666671</v>
          </cell>
          <cell r="F14">
            <v>96</v>
          </cell>
          <cell r="G14">
            <v>39</v>
          </cell>
          <cell r="H14">
            <v>13.32</v>
          </cell>
          <cell r="I14" t="str">
            <v>NO</v>
          </cell>
          <cell r="J14">
            <v>36.36</v>
          </cell>
          <cell r="K14">
            <v>0</v>
          </cell>
        </row>
        <row r="15">
          <cell r="B15">
            <v>28.679166666666671</v>
          </cell>
          <cell r="C15">
            <v>34.799999999999997</v>
          </cell>
          <cell r="D15">
            <v>22</v>
          </cell>
          <cell r="E15">
            <v>69.083333333333329</v>
          </cell>
          <cell r="F15">
            <v>93</v>
          </cell>
          <cell r="G15">
            <v>46</v>
          </cell>
          <cell r="H15">
            <v>20.88</v>
          </cell>
          <cell r="I15" t="str">
            <v>O</v>
          </cell>
          <cell r="J15">
            <v>34.92</v>
          </cell>
          <cell r="K15">
            <v>0</v>
          </cell>
        </row>
        <row r="16">
          <cell r="B16">
            <v>27.266666666666666</v>
          </cell>
          <cell r="C16">
            <v>35.5</v>
          </cell>
          <cell r="D16">
            <v>21.7</v>
          </cell>
          <cell r="E16">
            <v>73.583333333333329</v>
          </cell>
          <cell r="F16">
            <v>92</v>
          </cell>
          <cell r="G16">
            <v>43</v>
          </cell>
          <cell r="H16">
            <v>23.040000000000003</v>
          </cell>
          <cell r="I16" t="str">
            <v>N</v>
          </cell>
          <cell r="J16">
            <v>58.32</v>
          </cell>
          <cell r="K16">
            <v>0</v>
          </cell>
        </row>
        <row r="17">
          <cell r="B17">
            <v>25.362499999999997</v>
          </cell>
          <cell r="C17">
            <v>33.299999999999997</v>
          </cell>
          <cell r="D17">
            <v>20.2</v>
          </cell>
          <cell r="E17">
            <v>82.333333333333329</v>
          </cell>
          <cell r="F17">
            <v>97</v>
          </cell>
          <cell r="G17">
            <v>52</v>
          </cell>
          <cell r="H17">
            <v>19.8</v>
          </cell>
          <cell r="I17" t="str">
            <v>N</v>
          </cell>
          <cell r="J17">
            <v>58.32</v>
          </cell>
          <cell r="K17">
            <v>35.6</v>
          </cell>
        </row>
        <row r="18">
          <cell r="B18">
            <v>24.633333333333336</v>
          </cell>
          <cell r="C18">
            <v>32.4</v>
          </cell>
          <cell r="D18">
            <v>20.7</v>
          </cell>
          <cell r="E18">
            <v>80.625</v>
          </cell>
          <cell r="F18">
            <v>95</v>
          </cell>
          <cell r="G18">
            <v>51</v>
          </cell>
          <cell r="H18">
            <v>11.879999999999999</v>
          </cell>
          <cell r="I18" t="str">
            <v>NO</v>
          </cell>
          <cell r="J18">
            <v>27.36</v>
          </cell>
          <cell r="K18">
            <v>0</v>
          </cell>
        </row>
        <row r="19">
          <cell r="B19">
            <v>25.537499999999998</v>
          </cell>
          <cell r="C19">
            <v>32.5</v>
          </cell>
          <cell r="D19">
            <v>21.5</v>
          </cell>
          <cell r="E19">
            <v>84.416666666666671</v>
          </cell>
          <cell r="F19">
            <v>96</v>
          </cell>
          <cell r="G19">
            <v>54</v>
          </cell>
          <cell r="H19">
            <v>17.28</v>
          </cell>
          <cell r="I19" t="str">
            <v>O</v>
          </cell>
          <cell r="J19">
            <v>47.88</v>
          </cell>
          <cell r="K19">
            <v>26.400000000000002</v>
          </cell>
        </row>
        <row r="20">
          <cell r="B20">
            <v>26.112499999999997</v>
          </cell>
          <cell r="C20">
            <v>31.6</v>
          </cell>
          <cell r="D20">
            <v>23.1</v>
          </cell>
          <cell r="E20">
            <v>82.833333333333329</v>
          </cell>
          <cell r="F20">
            <v>95</v>
          </cell>
          <cell r="G20">
            <v>59</v>
          </cell>
          <cell r="H20">
            <v>24.840000000000003</v>
          </cell>
          <cell r="I20" t="str">
            <v>N</v>
          </cell>
          <cell r="J20">
            <v>42.84</v>
          </cell>
          <cell r="K20">
            <v>0.4</v>
          </cell>
        </row>
        <row r="21">
          <cell r="B21">
            <v>24.654166666666672</v>
          </cell>
          <cell r="C21">
            <v>28.2</v>
          </cell>
          <cell r="D21">
            <v>23</v>
          </cell>
          <cell r="E21">
            <v>87.333333333333329</v>
          </cell>
          <cell r="F21">
            <v>95</v>
          </cell>
          <cell r="G21">
            <v>72</v>
          </cell>
          <cell r="H21">
            <v>25.92</v>
          </cell>
          <cell r="I21" t="str">
            <v>NO</v>
          </cell>
          <cell r="J21">
            <v>47.88</v>
          </cell>
          <cell r="K21">
            <v>0.8</v>
          </cell>
        </row>
        <row r="22">
          <cell r="B22">
            <v>24.825000000000006</v>
          </cell>
          <cell r="C22">
            <v>31.3</v>
          </cell>
          <cell r="D22">
            <v>21.1</v>
          </cell>
          <cell r="E22">
            <v>82.083333333333329</v>
          </cell>
          <cell r="F22">
            <v>93</v>
          </cell>
          <cell r="G22">
            <v>58</v>
          </cell>
          <cell r="H22">
            <v>15.840000000000002</v>
          </cell>
          <cell r="I22" t="str">
            <v>N</v>
          </cell>
          <cell r="J22">
            <v>30.6</v>
          </cell>
          <cell r="K22">
            <v>2</v>
          </cell>
        </row>
        <row r="23">
          <cell r="B23">
            <v>26.708333333333339</v>
          </cell>
          <cell r="C23">
            <v>34.200000000000003</v>
          </cell>
          <cell r="D23">
            <v>21.6</v>
          </cell>
          <cell r="E23">
            <v>78.916666666666671</v>
          </cell>
          <cell r="F23">
            <v>95</v>
          </cell>
          <cell r="G23">
            <v>49</v>
          </cell>
          <cell r="H23">
            <v>20.16</v>
          </cell>
          <cell r="I23" t="str">
            <v>N</v>
          </cell>
          <cell r="J23">
            <v>55.440000000000005</v>
          </cell>
          <cell r="K23">
            <v>11.799999999999999</v>
          </cell>
        </row>
        <row r="24">
          <cell r="B24">
            <v>28.062499999999996</v>
          </cell>
          <cell r="C24">
            <v>34.799999999999997</v>
          </cell>
          <cell r="D24">
            <v>22.2</v>
          </cell>
          <cell r="E24">
            <v>73.083333333333329</v>
          </cell>
          <cell r="F24">
            <v>94</v>
          </cell>
          <cell r="G24">
            <v>44</v>
          </cell>
          <cell r="H24">
            <v>20.52</v>
          </cell>
          <cell r="I24" t="str">
            <v>N</v>
          </cell>
          <cell r="J24">
            <v>40.32</v>
          </cell>
          <cell r="K24">
            <v>0</v>
          </cell>
        </row>
        <row r="25">
          <cell r="B25">
            <v>28.287499999999998</v>
          </cell>
          <cell r="C25">
            <v>35.700000000000003</v>
          </cell>
          <cell r="D25">
            <v>21.6</v>
          </cell>
          <cell r="E25">
            <v>71.541666666666671</v>
          </cell>
          <cell r="F25">
            <v>95</v>
          </cell>
          <cell r="G25">
            <v>40</v>
          </cell>
          <cell r="H25">
            <v>17.28</v>
          </cell>
          <cell r="I25" t="str">
            <v>NE</v>
          </cell>
          <cell r="J25">
            <v>33.480000000000004</v>
          </cell>
          <cell r="K25">
            <v>0</v>
          </cell>
        </row>
        <row r="26">
          <cell r="B26">
            <v>26.862500000000001</v>
          </cell>
          <cell r="C26">
            <v>35.6</v>
          </cell>
          <cell r="D26">
            <v>20.8</v>
          </cell>
          <cell r="E26">
            <v>75.416666666666671</v>
          </cell>
          <cell r="F26">
            <v>96</v>
          </cell>
          <cell r="G26">
            <v>40</v>
          </cell>
          <cell r="H26">
            <v>14.4</v>
          </cell>
          <cell r="I26" t="str">
            <v>S</v>
          </cell>
          <cell r="J26">
            <v>47.519999999999996</v>
          </cell>
          <cell r="K26">
            <v>0</v>
          </cell>
        </row>
        <row r="27">
          <cell r="B27">
            <v>26.712500000000006</v>
          </cell>
          <cell r="C27">
            <v>32.6</v>
          </cell>
          <cell r="D27">
            <v>21.5</v>
          </cell>
          <cell r="E27">
            <v>77</v>
          </cell>
          <cell r="F27">
            <v>95</v>
          </cell>
          <cell r="G27">
            <v>53</v>
          </cell>
          <cell r="H27">
            <v>13.32</v>
          </cell>
          <cell r="I27" t="str">
            <v>NE</v>
          </cell>
          <cell r="J27">
            <v>27.720000000000002</v>
          </cell>
          <cell r="K27">
            <v>0</v>
          </cell>
        </row>
        <row r="28">
          <cell r="B28">
            <v>27.162499999999998</v>
          </cell>
          <cell r="C28">
            <v>35.299999999999997</v>
          </cell>
          <cell r="D28">
            <v>23.1</v>
          </cell>
          <cell r="E28">
            <v>77.083333333333329</v>
          </cell>
          <cell r="F28">
            <v>92</v>
          </cell>
          <cell r="G28">
            <v>45</v>
          </cell>
          <cell r="H28">
            <v>15.120000000000001</v>
          </cell>
          <cell r="I28" t="str">
            <v>NE</v>
          </cell>
          <cell r="J28">
            <v>82.44</v>
          </cell>
          <cell r="K28">
            <v>4.2</v>
          </cell>
        </row>
        <row r="29">
          <cell r="B29">
            <v>27.762499999999999</v>
          </cell>
          <cell r="C29">
            <v>35.5</v>
          </cell>
          <cell r="D29">
            <v>21.4</v>
          </cell>
          <cell r="E29">
            <v>69.958333333333329</v>
          </cell>
          <cell r="F29">
            <v>92</v>
          </cell>
          <cell r="G29">
            <v>38</v>
          </cell>
          <cell r="H29">
            <v>19.440000000000001</v>
          </cell>
          <cell r="I29" t="str">
            <v>N</v>
          </cell>
          <cell r="J29">
            <v>44.64</v>
          </cell>
          <cell r="K29">
            <v>0</v>
          </cell>
        </row>
        <row r="30">
          <cell r="B30">
            <v>27.895833333333329</v>
          </cell>
          <cell r="C30">
            <v>35.1</v>
          </cell>
          <cell r="D30">
            <v>21.9</v>
          </cell>
          <cell r="E30">
            <v>69.583333333333329</v>
          </cell>
          <cell r="F30">
            <v>92</v>
          </cell>
          <cell r="G30">
            <v>41</v>
          </cell>
          <cell r="H30">
            <v>18.720000000000002</v>
          </cell>
          <cell r="I30" t="str">
            <v>NO</v>
          </cell>
          <cell r="J30">
            <v>36.72</v>
          </cell>
          <cell r="K30">
            <v>0</v>
          </cell>
        </row>
        <row r="31">
          <cell r="B31">
            <v>27.199999999999996</v>
          </cell>
          <cell r="C31">
            <v>34.700000000000003</v>
          </cell>
          <cell r="D31">
            <v>21.7</v>
          </cell>
          <cell r="E31">
            <v>74.739130434782609</v>
          </cell>
          <cell r="F31">
            <v>94</v>
          </cell>
          <cell r="G31">
            <v>44</v>
          </cell>
          <cell r="H31">
            <v>18</v>
          </cell>
          <cell r="I31" t="str">
            <v>NE</v>
          </cell>
          <cell r="J31">
            <v>43.92</v>
          </cell>
          <cell r="K31">
            <v>0</v>
          </cell>
        </row>
        <row r="32">
          <cell r="B32">
            <v>24.791666666666668</v>
          </cell>
          <cell r="C32">
            <v>33.299999999999997</v>
          </cell>
          <cell r="D32">
            <v>22.1</v>
          </cell>
          <cell r="E32">
            <v>82.708333333333329</v>
          </cell>
          <cell r="F32">
            <v>94</v>
          </cell>
          <cell r="G32">
            <v>48</v>
          </cell>
          <cell r="H32">
            <v>19.440000000000001</v>
          </cell>
          <cell r="I32" t="str">
            <v>NE</v>
          </cell>
          <cell r="J32">
            <v>49.32</v>
          </cell>
          <cell r="K32">
            <v>3.2</v>
          </cell>
        </row>
        <row r="33">
          <cell r="B33">
            <v>24.220833333333331</v>
          </cell>
          <cell r="C33">
            <v>30.8</v>
          </cell>
          <cell r="D33">
            <v>21.6</v>
          </cell>
          <cell r="E33">
            <v>87.208333333333329</v>
          </cell>
          <cell r="F33">
            <v>96</v>
          </cell>
          <cell r="G33">
            <v>60</v>
          </cell>
          <cell r="H33">
            <v>18.36</v>
          </cell>
          <cell r="I33" t="str">
            <v>N</v>
          </cell>
          <cell r="J33">
            <v>29.16</v>
          </cell>
          <cell r="K33">
            <v>4</v>
          </cell>
        </row>
        <row r="34">
          <cell r="B34">
            <v>24.220833333333331</v>
          </cell>
          <cell r="C34">
            <v>31.3</v>
          </cell>
          <cell r="D34">
            <v>21.5</v>
          </cell>
          <cell r="E34">
            <v>89.291666666666671</v>
          </cell>
          <cell r="F34">
            <v>97</v>
          </cell>
          <cell r="G34">
            <v>56</v>
          </cell>
          <cell r="H34">
            <v>18.720000000000002</v>
          </cell>
          <cell r="I34" t="str">
            <v>NE</v>
          </cell>
          <cell r="J34">
            <v>42.12</v>
          </cell>
          <cell r="K34">
            <v>40.400000000000006</v>
          </cell>
        </row>
        <row r="35">
          <cell r="B35">
            <v>25.425000000000001</v>
          </cell>
          <cell r="C35">
            <v>33.4</v>
          </cell>
          <cell r="D35">
            <v>21.1</v>
          </cell>
          <cell r="E35">
            <v>82.5</v>
          </cell>
          <cell r="F35">
            <v>97</v>
          </cell>
          <cell r="G35">
            <v>47</v>
          </cell>
          <cell r="H35">
            <v>16.2</v>
          </cell>
          <cell r="I35" t="str">
            <v>NE</v>
          </cell>
          <cell r="J35">
            <v>26.28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24.745833333333337</v>
          </cell>
        </row>
      </sheetData>
      <sheetData sheetId="9">
        <row r="5">
          <cell r="B5">
            <v>26.866666666666664</v>
          </cell>
        </row>
      </sheetData>
      <sheetData sheetId="10">
        <row r="5">
          <cell r="B5">
            <v>26.312499999999996</v>
          </cell>
        </row>
      </sheetData>
      <sheetData sheetId="11">
        <row r="5">
          <cell r="B5">
            <v>24.370833333333341</v>
          </cell>
          <cell r="C5">
            <v>31.9</v>
          </cell>
          <cell r="D5">
            <v>19.600000000000001</v>
          </cell>
          <cell r="E5">
            <v>80</v>
          </cell>
          <cell r="F5">
            <v>97</v>
          </cell>
          <cell r="G5">
            <v>46</v>
          </cell>
          <cell r="H5">
            <v>19.8</v>
          </cell>
          <cell r="I5" t="str">
            <v>L</v>
          </cell>
          <cell r="J5">
            <v>29.880000000000003</v>
          </cell>
          <cell r="K5">
            <v>0.2</v>
          </cell>
        </row>
        <row r="6">
          <cell r="B6">
            <v>24.308333333333334</v>
          </cell>
          <cell r="C6">
            <v>29.1</v>
          </cell>
          <cell r="D6">
            <v>20.7</v>
          </cell>
          <cell r="E6">
            <v>81.625</v>
          </cell>
          <cell r="F6">
            <v>95</v>
          </cell>
          <cell r="G6">
            <v>57</v>
          </cell>
          <cell r="H6">
            <v>11.16</v>
          </cell>
          <cell r="I6" t="str">
            <v>NE</v>
          </cell>
          <cell r="J6">
            <v>28.8</v>
          </cell>
          <cell r="K6">
            <v>0</v>
          </cell>
        </row>
        <row r="7">
          <cell r="B7">
            <v>25.220833333333335</v>
          </cell>
          <cell r="C7">
            <v>31.1</v>
          </cell>
          <cell r="D7">
            <v>20.2</v>
          </cell>
          <cell r="E7">
            <v>73.833333333333329</v>
          </cell>
          <cell r="F7">
            <v>94</v>
          </cell>
          <cell r="G7">
            <v>46</v>
          </cell>
          <cell r="H7">
            <v>5.4</v>
          </cell>
          <cell r="I7" t="str">
            <v>N</v>
          </cell>
          <cell r="J7">
            <v>23.759999999999998</v>
          </cell>
          <cell r="K7">
            <v>0</v>
          </cell>
        </row>
        <row r="8">
          <cell r="B8">
            <v>25.516666666666666</v>
          </cell>
          <cell r="C8">
            <v>31.2</v>
          </cell>
          <cell r="D8">
            <v>20.100000000000001</v>
          </cell>
          <cell r="E8">
            <v>76</v>
          </cell>
          <cell r="F8">
            <v>95</v>
          </cell>
          <cell r="G8">
            <v>47</v>
          </cell>
          <cell r="H8">
            <v>12.96</v>
          </cell>
          <cell r="I8" t="str">
            <v>N</v>
          </cell>
          <cell r="J8">
            <v>64.08</v>
          </cell>
          <cell r="K8">
            <v>6.4</v>
          </cell>
        </row>
        <row r="9">
          <cell r="B9">
            <v>25.683333333333337</v>
          </cell>
          <cell r="C9">
            <v>30.5</v>
          </cell>
          <cell r="D9">
            <v>21.8</v>
          </cell>
          <cell r="E9">
            <v>74.708333333333329</v>
          </cell>
          <cell r="F9">
            <v>94</v>
          </cell>
          <cell r="G9">
            <v>47</v>
          </cell>
          <cell r="H9">
            <v>15.120000000000001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25.541666666666668</v>
          </cell>
          <cell r="C10">
            <v>31.3</v>
          </cell>
          <cell r="D10">
            <v>21.1</v>
          </cell>
          <cell r="E10">
            <v>70.166666666666671</v>
          </cell>
          <cell r="F10">
            <v>91</v>
          </cell>
          <cell r="G10">
            <v>43</v>
          </cell>
          <cell r="H10">
            <v>11.879999999999999</v>
          </cell>
          <cell r="I10" t="str">
            <v>N</v>
          </cell>
          <cell r="J10">
            <v>32.76</v>
          </cell>
          <cell r="K10">
            <v>0</v>
          </cell>
        </row>
        <row r="11">
          <cell r="B11">
            <v>26.1875</v>
          </cell>
          <cell r="C11">
            <v>31.3</v>
          </cell>
          <cell r="D11">
            <v>21.4</v>
          </cell>
          <cell r="E11">
            <v>68.25</v>
          </cell>
          <cell r="F11">
            <v>88</v>
          </cell>
          <cell r="G11">
            <v>45</v>
          </cell>
          <cell r="H11">
            <v>9.3600000000000012</v>
          </cell>
          <cell r="I11" t="str">
            <v>N</v>
          </cell>
          <cell r="J11">
            <v>37.440000000000005</v>
          </cell>
          <cell r="K11">
            <v>0</v>
          </cell>
        </row>
        <row r="12">
          <cell r="B12">
            <v>27.341666666666669</v>
          </cell>
          <cell r="C12">
            <v>33.6</v>
          </cell>
          <cell r="D12">
            <v>22.4</v>
          </cell>
          <cell r="E12">
            <v>69.541666666666671</v>
          </cell>
          <cell r="F12">
            <v>92</v>
          </cell>
          <cell r="G12">
            <v>38</v>
          </cell>
          <cell r="H12">
            <v>19.8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26.595833333333335</v>
          </cell>
          <cell r="C13">
            <v>33.5</v>
          </cell>
          <cell r="D13">
            <v>20.3</v>
          </cell>
          <cell r="E13">
            <v>71.208333333333329</v>
          </cell>
          <cell r="F13">
            <v>94</v>
          </cell>
          <cell r="G13">
            <v>35</v>
          </cell>
          <cell r="H13">
            <v>23.040000000000003</v>
          </cell>
          <cell r="I13" t="str">
            <v>O</v>
          </cell>
          <cell r="J13">
            <v>46.440000000000005</v>
          </cell>
          <cell r="K13">
            <v>3.6</v>
          </cell>
        </row>
        <row r="14">
          <cell r="B14">
            <v>26.054166666666664</v>
          </cell>
          <cell r="C14">
            <v>32.700000000000003</v>
          </cell>
          <cell r="D14">
            <v>20.6</v>
          </cell>
          <cell r="E14">
            <v>76.291666666666671</v>
          </cell>
          <cell r="F14">
            <v>96</v>
          </cell>
          <cell r="G14">
            <v>47</v>
          </cell>
          <cell r="H14">
            <v>27.36</v>
          </cell>
          <cell r="I14" t="str">
            <v>O</v>
          </cell>
          <cell r="J14">
            <v>45.72</v>
          </cell>
          <cell r="K14">
            <v>31.2</v>
          </cell>
        </row>
        <row r="15">
          <cell r="B15">
            <v>23.962500000000006</v>
          </cell>
          <cell r="C15">
            <v>30.1</v>
          </cell>
          <cell r="D15">
            <v>20.6</v>
          </cell>
          <cell r="E15">
            <v>83.791666666666671</v>
          </cell>
          <cell r="F15">
            <v>95</v>
          </cell>
          <cell r="G15">
            <v>58</v>
          </cell>
          <cell r="H15">
            <v>18</v>
          </cell>
          <cell r="I15" t="str">
            <v>N</v>
          </cell>
          <cell r="J15">
            <v>43.92</v>
          </cell>
          <cell r="K15">
            <v>5.1999999999999993</v>
          </cell>
        </row>
        <row r="16">
          <cell r="B16">
            <v>24.55</v>
          </cell>
          <cell r="C16">
            <v>30.6</v>
          </cell>
          <cell r="D16">
            <v>20.7</v>
          </cell>
          <cell r="E16">
            <v>82.166666666666671</v>
          </cell>
          <cell r="F16">
            <v>96</v>
          </cell>
          <cell r="G16">
            <v>56</v>
          </cell>
          <cell r="H16">
            <v>14.04</v>
          </cell>
          <cell r="I16" t="str">
            <v>N</v>
          </cell>
          <cell r="J16">
            <v>46.440000000000005</v>
          </cell>
          <cell r="K16">
            <v>0</v>
          </cell>
        </row>
        <row r="17">
          <cell r="B17">
            <v>24.183333333333334</v>
          </cell>
          <cell r="C17">
            <v>29.7</v>
          </cell>
          <cell r="D17">
            <v>21.6</v>
          </cell>
          <cell r="E17">
            <v>86.875</v>
          </cell>
          <cell r="F17">
            <v>96</v>
          </cell>
          <cell r="G17">
            <v>60</v>
          </cell>
          <cell r="H17">
            <v>25.56</v>
          </cell>
          <cell r="I17" t="str">
            <v>L</v>
          </cell>
          <cell r="J17">
            <v>51.84</v>
          </cell>
          <cell r="K17">
            <v>0.2</v>
          </cell>
        </row>
        <row r="18">
          <cell r="B18">
            <v>23.433333333333334</v>
          </cell>
          <cell r="C18">
            <v>29</v>
          </cell>
          <cell r="D18">
            <v>21</v>
          </cell>
          <cell r="E18">
            <v>88.708333333333329</v>
          </cell>
          <cell r="F18">
            <v>96</v>
          </cell>
          <cell r="G18">
            <v>59</v>
          </cell>
          <cell r="H18">
            <v>11.879999999999999</v>
          </cell>
          <cell r="I18" t="str">
            <v>O</v>
          </cell>
          <cell r="J18">
            <v>41.04</v>
          </cell>
          <cell r="K18">
            <v>4</v>
          </cell>
        </row>
        <row r="19">
          <cell r="B19">
            <v>23.508333333333329</v>
          </cell>
          <cell r="C19">
            <v>29.2</v>
          </cell>
          <cell r="D19">
            <v>20.9</v>
          </cell>
          <cell r="E19">
            <v>88.583333333333329</v>
          </cell>
          <cell r="F19">
            <v>97</v>
          </cell>
          <cell r="G19">
            <v>61</v>
          </cell>
          <cell r="H19">
            <v>21.240000000000002</v>
          </cell>
          <cell r="I19" t="str">
            <v>N</v>
          </cell>
          <cell r="J19">
            <v>46.800000000000004</v>
          </cell>
          <cell r="K19">
            <v>24.599999999999998</v>
          </cell>
        </row>
        <row r="20">
          <cell r="B20">
            <v>22.870833333333337</v>
          </cell>
          <cell r="C20">
            <v>28.6</v>
          </cell>
          <cell r="D20">
            <v>20.7</v>
          </cell>
          <cell r="E20">
            <v>91.083333333333329</v>
          </cell>
          <cell r="F20">
            <v>97</v>
          </cell>
          <cell r="G20">
            <v>65</v>
          </cell>
          <cell r="H20">
            <v>31.680000000000003</v>
          </cell>
          <cell r="I20" t="str">
            <v>NO</v>
          </cell>
          <cell r="J20">
            <v>56.519999999999996</v>
          </cell>
          <cell r="K20">
            <v>16.999999999999996</v>
          </cell>
        </row>
        <row r="21">
          <cell r="B21">
            <v>21.020833333333332</v>
          </cell>
          <cell r="C21">
            <v>21.7</v>
          </cell>
          <cell r="D21">
            <v>20.399999999999999</v>
          </cell>
          <cell r="E21">
            <v>95.625</v>
          </cell>
          <cell r="F21">
            <v>97</v>
          </cell>
          <cell r="G21">
            <v>92</v>
          </cell>
          <cell r="H21">
            <v>34.200000000000003</v>
          </cell>
          <cell r="I21" t="str">
            <v>NO</v>
          </cell>
          <cell r="J21">
            <v>53.64</v>
          </cell>
          <cell r="K21">
            <v>31.999999999999996</v>
          </cell>
        </row>
        <row r="22">
          <cell r="B22">
            <v>23.516666666666669</v>
          </cell>
          <cell r="C22">
            <v>30</v>
          </cell>
          <cell r="D22">
            <v>19.5</v>
          </cell>
          <cell r="E22">
            <v>83</v>
          </cell>
          <cell r="F22">
            <v>97</v>
          </cell>
          <cell r="G22">
            <v>54</v>
          </cell>
          <cell r="H22">
            <v>13.68</v>
          </cell>
          <cell r="I22" t="str">
            <v>N</v>
          </cell>
          <cell r="J22">
            <v>33.480000000000004</v>
          </cell>
          <cell r="K22">
            <v>0.4</v>
          </cell>
        </row>
        <row r="23">
          <cell r="B23">
            <v>25.05</v>
          </cell>
          <cell r="C23">
            <v>30.8</v>
          </cell>
          <cell r="D23">
            <v>19.899999999999999</v>
          </cell>
          <cell r="E23">
            <v>77.083333333333329</v>
          </cell>
          <cell r="F23">
            <v>96</v>
          </cell>
          <cell r="G23">
            <v>45</v>
          </cell>
          <cell r="H23">
            <v>22.32</v>
          </cell>
          <cell r="I23" t="str">
            <v>N</v>
          </cell>
          <cell r="J23">
            <v>37.440000000000005</v>
          </cell>
          <cell r="K23">
            <v>0</v>
          </cell>
        </row>
        <row r="24">
          <cell r="B24">
            <v>25.916666666666661</v>
          </cell>
          <cell r="C24">
            <v>31.9</v>
          </cell>
          <cell r="D24">
            <v>20.6</v>
          </cell>
          <cell r="E24">
            <v>72.5</v>
          </cell>
          <cell r="F24">
            <v>91</v>
          </cell>
          <cell r="G24">
            <v>46</v>
          </cell>
          <cell r="H24">
            <v>18.36</v>
          </cell>
          <cell r="I24" t="str">
            <v>N</v>
          </cell>
          <cell r="J24">
            <v>39.96</v>
          </cell>
          <cell r="K24">
            <v>0</v>
          </cell>
        </row>
        <row r="25">
          <cell r="B25">
            <v>26.012500000000003</v>
          </cell>
          <cell r="C25">
            <v>32.9</v>
          </cell>
          <cell r="D25">
            <v>20.399999999999999</v>
          </cell>
          <cell r="E25">
            <v>75.916666666666671</v>
          </cell>
          <cell r="F25">
            <v>95</v>
          </cell>
          <cell r="G25">
            <v>46</v>
          </cell>
          <cell r="H25">
            <v>14.4</v>
          </cell>
          <cell r="I25" t="str">
            <v>N</v>
          </cell>
          <cell r="J25">
            <v>31.680000000000003</v>
          </cell>
          <cell r="K25">
            <v>0</v>
          </cell>
        </row>
        <row r="26">
          <cell r="B26">
            <v>25.645833333333329</v>
          </cell>
          <cell r="C26">
            <v>33.700000000000003</v>
          </cell>
          <cell r="D26">
            <v>20.6</v>
          </cell>
          <cell r="E26">
            <v>77.375</v>
          </cell>
          <cell r="F26">
            <v>96</v>
          </cell>
          <cell r="G26">
            <v>40</v>
          </cell>
          <cell r="H26">
            <v>24.12</v>
          </cell>
          <cell r="I26" t="str">
            <v>N</v>
          </cell>
          <cell r="J26">
            <v>71.64</v>
          </cell>
          <cell r="K26">
            <v>16.8</v>
          </cell>
        </row>
        <row r="27">
          <cell r="B27">
            <v>24.274999999999995</v>
          </cell>
          <cell r="C27">
            <v>30.5</v>
          </cell>
          <cell r="D27">
            <v>20.8</v>
          </cell>
          <cell r="E27">
            <v>83.5</v>
          </cell>
          <cell r="F27">
            <v>95</v>
          </cell>
          <cell r="G27">
            <v>55</v>
          </cell>
          <cell r="H27">
            <v>23.400000000000002</v>
          </cell>
          <cell r="I27" t="str">
            <v>N</v>
          </cell>
          <cell r="J27">
            <v>38.159999999999997</v>
          </cell>
          <cell r="K27">
            <v>0</v>
          </cell>
        </row>
        <row r="28">
          <cell r="B28">
            <v>25.379166666666666</v>
          </cell>
          <cell r="C28">
            <v>33.1</v>
          </cell>
          <cell r="D28">
            <v>19.100000000000001</v>
          </cell>
          <cell r="E28">
            <v>76.291666666666671</v>
          </cell>
          <cell r="F28">
            <v>94</v>
          </cell>
          <cell r="G28">
            <v>45</v>
          </cell>
          <cell r="H28">
            <v>16.559999999999999</v>
          </cell>
          <cell r="I28" t="str">
            <v>N</v>
          </cell>
          <cell r="J28">
            <v>82.08</v>
          </cell>
          <cell r="K28">
            <v>4</v>
          </cell>
        </row>
        <row r="29">
          <cell r="B29">
            <v>25.637500000000003</v>
          </cell>
          <cell r="C29">
            <v>31.9</v>
          </cell>
          <cell r="D29">
            <v>20.8</v>
          </cell>
          <cell r="E29">
            <v>73.666666666666671</v>
          </cell>
          <cell r="F29">
            <v>92</v>
          </cell>
          <cell r="G29">
            <v>45</v>
          </cell>
          <cell r="H29">
            <v>23.400000000000002</v>
          </cell>
          <cell r="I29" t="str">
            <v>N</v>
          </cell>
          <cell r="J29">
            <v>39.96</v>
          </cell>
          <cell r="K29">
            <v>0</v>
          </cell>
        </row>
        <row r="30">
          <cell r="B30">
            <v>25.866666666666664</v>
          </cell>
          <cell r="C30">
            <v>32.200000000000003</v>
          </cell>
          <cell r="D30">
            <v>20.5</v>
          </cell>
          <cell r="E30">
            <v>70.333333333333329</v>
          </cell>
          <cell r="F30">
            <v>90</v>
          </cell>
          <cell r="G30">
            <v>44</v>
          </cell>
          <cell r="H30">
            <v>21.96</v>
          </cell>
          <cell r="I30" t="str">
            <v>N</v>
          </cell>
          <cell r="J30">
            <v>34.56</v>
          </cell>
          <cell r="K30">
            <v>0</v>
          </cell>
        </row>
        <row r="31">
          <cell r="B31">
            <v>25.695833333333329</v>
          </cell>
          <cell r="C31">
            <v>31.8</v>
          </cell>
          <cell r="D31">
            <v>21.3</v>
          </cell>
          <cell r="E31">
            <v>77.5</v>
          </cell>
          <cell r="F31">
            <v>96</v>
          </cell>
          <cell r="G31">
            <v>47</v>
          </cell>
          <cell r="H31">
            <v>18.36</v>
          </cell>
          <cell r="I31" t="str">
            <v>N</v>
          </cell>
          <cell r="J31">
            <v>32.04</v>
          </cell>
          <cell r="K31">
            <v>0</v>
          </cell>
        </row>
        <row r="32">
          <cell r="B32">
            <v>24.25</v>
          </cell>
          <cell r="C32">
            <v>30.5</v>
          </cell>
          <cell r="D32">
            <v>19.8</v>
          </cell>
          <cell r="E32">
            <v>76.25</v>
          </cell>
          <cell r="F32">
            <v>95</v>
          </cell>
          <cell r="G32">
            <v>42</v>
          </cell>
          <cell r="H32">
            <v>16.2</v>
          </cell>
          <cell r="I32" t="str">
            <v>N</v>
          </cell>
          <cell r="J32">
            <v>55.080000000000005</v>
          </cell>
          <cell r="K32">
            <v>0.6</v>
          </cell>
        </row>
        <row r="33">
          <cell r="B33">
            <v>22.987499999999997</v>
          </cell>
          <cell r="C33">
            <v>29</v>
          </cell>
          <cell r="D33">
            <v>19.8</v>
          </cell>
          <cell r="E33">
            <v>84.25</v>
          </cell>
          <cell r="F33">
            <v>97</v>
          </cell>
          <cell r="G33">
            <v>50</v>
          </cell>
          <cell r="H33">
            <v>16.920000000000002</v>
          </cell>
          <cell r="I33" t="str">
            <v>N</v>
          </cell>
          <cell r="J33">
            <v>28.44</v>
          </cell>
          <cell r="K33">
            <v>3.0000000000000004</v>
          </cell>
        </row>
        <row r="34">
          <cell r="B34">
            <v>23.195833333333336</v>
          </cell>
          <cell r="C34">
            <v>28.9</v>
          </cell>
          <cell r="D34">
            <v>20.5</v>
          </cell>
          <cell r="E34">
            <v>86.833333333333329</v>
          </cell>
          <cell r="F34">
            <v>96</v>
          </cell>
          <cell r="G34">
            <v>57</v>
          </cell>
          <cell r="H34">
            <v>20.16</v>
          </cell>
          <cell r="I34" t="str">
            <v>N</v>
          </cell>
          <cell r="J34">
            <v>41.4</v>
          </cell>
          <cell r="K34">
            <v>7.2</v>
          </cell>
        </row>
        <row r="35">
          <cell r="B35">
            <v>23.883333333333336</v>
          </cell>
          <cell r="C35">
            <v>30</v>
          </cell>
          <cell r="D35">
            <v>20.2</v>
          </cell>
          <cell r="E35">
            <v>84.75</v>
          </cell>
          <cell r="F35">
            <v>97</v>
          </cell>
          <cell r="G35">
            <v>55</v>
          </cell>
          <cell r="H35">
            <v>1.4400000000000002</v>
          </cell>
          <cell r="I35" t="str">
            <v>N</v>
          </cell>
          <cell r="J35">
            <v>43.56</v>
          </cell>
          <cell r="K35">
            <v>11.2</v>
          </cell>
        </row>
        <row r="36">
          <cell r="I36" t="str">
            <v>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</row>
      </sheetData>
      <sheetData sheetId="4"/>
      <sheetData sheetId="5"/>
      <sheetData sheetId="6"/>
      <sheetData sheetId="7"/>
      <sheetData sheetId="8">
        <row r="5">
          <cell r="B5">
            <v>23.583333333333339</v>
          </cell>
        </row>
      </sheetData>
      <sheetData sheetId="9">
        <row r="5">
          <cell r="B5">
            <v>27.562499999999996</v>
          </cell>
        </row>
      </sheetData>
      <sheetData sheetId="10">
        <row r="5">
          <cell r="B5">
            <v>21.733333333333334</v>
          </cell>
        </row>
      </sheetData>
      <sheetData sheetId="11">
        <row r="5">
          <cell r="B5">
            <v>25.833333333333332</v>
          </cell>
          <cell r="C5">
            <v>31.3</v>
          </cell>
          <cell r="D5">
            <v>20.8</v>
          </cell>
          <cell r="E5">
            <v>74.541666666666671</v>
          </cell>
          <cell r="F5">
            <v>92</v>
          </cell>
          <cell r="G5">
            <v>53</v>
          </cell>
          <cell r="H5">
            <v>14.76</v>
          </cell>
          <cell r="I5" t="str">
            <v>NE</v>
          </cell>
          <cell r="J5">
            <v>26.64</v>
          </cell>
          <cell r="K5">
            <v>0</v>
          </cell>
        </row>
        <row r="6">
          <cell r="B6">
            <v>27.675000000000001</v>
          </cell>
          <cell r="C6">
            <v>34</v>
          </cell>
          <cell r="D6">
            <v>22.7</v>
          </cell>
          <cell r="E6">
            <v>69.75</v>
          </cell>
          <cell r="F6">
            <v>90</v>
          </cell>
          <cell r="G6">
            <v>40</v>
          </cell>
          <cell r="H6">
            <v>13.68</v>
          </cell>
          <cell r="I6" t="str">
            <v>N</v>
          </cell>
          <cell r="J6">
            <v>25.2</v>
          </cell>
          <cell r="K6">
            <v>0</v>
          </cell>
        </row>
        <row r="7">
          <cell r="B7">
            <v>28.349999999999998</v>
          </cell>
          <cell r="C7">
            <v>34.9</v>
          </cell>
          <cell r="D7">
            <v>23.4</v>
          </cell>
          <cell r="E7">
            <v>67.833333333333329</v>
          </cell>
          <cell r="F7">
            <v>84</v>
          </cell>
          <cell r="G7">
            <v>39</v>
          </cell>
          <cell r="H7">
            <v>17.64</v>
          </cell>
          <cell r="I7" t="str">
            <v>NE</v>
          </cell>
          <cell r="J7">
            <v>47.16</v>
          </cell>
          <cell r="K7">
            <v>3.6</v>
          </cell>
        </row>
        <row r="8">
          <cell r="B8">
            <v>26.45</v>
          </cell>
          <cell r="C8">
            <v>32.299999999999997</v>
          </cell>
          <cell r="D8">
            <v>24</v>
          </cell>
          <cell r="E8">
            <v>77.666666666666671</v>
          </cell>
          <cell r="F8">
            <v>89</v>
          </cell>
          <cell r="G8">
            <v>55</v>
          </cell>
          <cell r="H8">
            <v>12.96</v>
          </cell>
          <cell r="I8" t="str">
            <v>NE</v>
          </cell>
          <cell r="J8">
            <v>30.6</v>
          </cell>
          <cell r="K8">
            <v>6.2</v>
          </cell>
        </row>
        <row r="9">
          <cell r="B9">
            <v>26.504166666666663</v>
          </cell>
          <cell r="C9">
            <v>34</v>
          </cell>
          <cell r="D9">
            <v>23.3</v>
          </cell>
          <cell r="E9">
            <v>76.208333333333329</v>
          </cell>
          <cell r="F9">
            <v>90</v>
          </cell>
          <cell r="G9">
            <v>46</v>
          </cell>
          <cell r="H9">
            <v>19.440000000000001</v>
          </cell>
          <cell r="I9" t="str">
            <v>N</v>
          </cell>
          <cell r="J9">
            <v>48.24</v>
          </cell>
          <cell r="K9">
            <v>2.2000000000000002</v>
          </cell>
        </row>
        <row r="10">
          <cell r="B10">
            <v>26.754166666666666</v>
          </cell>
          <cell r="C10">
            <v>34.299999999999997</v>
          </cell>
          <cell r="D10">
            <v>22.2</v>
          </cell>
          <cell r="E10">
            <v>73.791666666666671</v>
          </cell>
          <cell r="F10">
            <v>91</v>
          </cell>
          <cell r="G10">
            <v>43</v>
          </cell>
          <cell r="H10">
            <v>16.920000000000002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27.733333333333331</v>
          </cell>
          <cell r="C11">
            <v>33.6</v>
          </cell>
          <cell r="D11">
            <v>22.2</v>
          </cell>
          <cell r="E11">
            <v>67.375</v>
          </cell>
          <cell r="F11">
            <v>87</v>
          </cell>
          <cell r="G11">
            <v>45</v>
          </cell>
          <cell r="H11">
            <v>15.840000000000002</v>
          </cell>
          <cell r="I11" t="str">
            <v>N</v>
          </cell>
          <cell r="J11">
            <v>36.36</v>
          </cell>
          <cell r="K11">
            <v>1.8</v>
          </cell>
        </row>
        <row r="12">
          <cell r="B12">
            <v>26.579166666666669</v>
          </cell>
          <cell r="C12">
            <v>33.299999999999997</v>
          </cell>
          <cell r="D12">
            <v>22.7</v>
          </cell>
          <cell r="E12">
            <v>75.583333333333329</v>
          </cell>
          <cell r="F12">
            <v>89</v>
          </cell>
          <cell r="G12">
            <v>49</v>
          </cell>
          <cell r="H12">
            <v>18.36</v>
          </cell>
          <cell r="I12" t="str">
            <v>S</v>
          </cell>
          <cell r="J12">
            <v>60.12</v>
          </cell>
          <cell r="K12">
            <v>17.799999999999997</v>
          </cell>
        </row>
        <row r="13">
          <cell r="B13">
            <v>26.141666666666666</v>
          </cell>
          <cell r="C13">
            <v>33.4</v>
          </cell>
          <cell r="D13">
            <v>22.2</v>
          </cell>
          <cell r="E13">
            <v>78.791666666666671</v>
          </cell>
          <cell r="F13">
            <v>93</v>
          </cell>
          <cell r="G13">
            <v>50</v>
          </cell>
          <cell r="H13">
            <v>12.24</v>
          </cell>
          <cell r="I13" t="str">
            <v>NO</v>
          </cell>
          <cell r="J13">
            <v>36.36</v>
          </cell>
          <cell r="K13">
            <v>0.2</v>
          </cell>
        </row>
        <row r="14">
          <cell r="B14">
            <v>27.650000000000002</v>
          </cell>
          <cell r="C14">
            <v>34.6</v>
          </cell>
          <cell r="D14">
            <v>22.7</v>
          </cell>
          <cell r="E14">
            <v>74.125</v>
          </cell>
          <cell r="F14">
            <v>93</v>
          </cell>
          <cell r="G14">
            <v>45</v>
          </cell>
          <cell r="H14">
            <v>17.28</v>
          </cell>
          <cell r="I14" t="str">
            <v>N</v>
          </cell>
          <cell r="J14">
            <v>36</v>
          </cell>
          <cell r="K14">
            <v>0.2</v>
          </cell>
        </row>
        <row r="15">
          <cell r="B15">
            <v>28.970833333333331</v>
          </cell>
          <cell r="C15">
            <v>34.5</v>
          </cell>
          <cell r="D15">
            <v>23.5</v>
          </cell>
          <cell r="E15">
            <v>65.125</v>
          </cell>
          <cell r="F15">
            <v>86</v>
          </cell>
          <cell r="G15">
            <v>42</v>
          </cell>
          <cell r="H15">
            <v>19.440000000000001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26.737499999999997</v>
          </cell>
          <cell r="C16">
            <v>34.700000000000003</v>
          </cell>
          <cell r="D16">
            <v>22.7</v>
          </cell>
          <cell r="E16">
            <v>75.666666666666671</v>
          </cell>
          <cell r="F16">
            <v>91</v>
          </cell>
          <cell r="G16">
            <v>46</v>
          </cell>
          <cell r="H16">
            <v>16.920000000000002</v>
          </cell>
          <cell r="I16" t="str">
            <v>SE</v>
          </cell>
          <cell r="J16">
            <v>41.04</v>
          </cell>
          <cell r="K16">
            <v>13.799999999999999</v>
          </cell>
        </row>
        <row r="17">
          <cell r="B17">
            <v>22.654166666666669</v>
          </cell>
          <cell r="C17">
            <v>28.1</v>
          </cell>
          <cell r="D17">
            <v>17.899999999999999</v>
          </cell>
          <cell r="E17">
            <v>85.875</v>
          </cell>
          <cell r="F17">
            <v>93</v>
          </cell>
          <cell r="G17">
            <v>70</v>
          </cell>
          <cell r="H17">
            <v>27</v>
          </cell>
          <cell r="I17" t="str">
            <v>S</v>
          </cell>
          <cell r="J17">
            <v>59.04</v>
          </cell>
          <cell r="K17">
            <v>11.400000000000002</v>
          </cell>
        </row>
        <row r="18">
          <cell r="B18">
            <v>21.887500000000003</v>
          </cell>
          <cell r="C18">
            <v>27.5</v>
          </cell>
          <cell r="D18">
            <v>18.600000000000001</v>
          </cell>
          <cell r="E18">
            <v>83.958333333333329</v>
          </cell>
          <cell r="F18">
            <v>95</v>
          </cell>
          <cell r="G18">
            <v>62</v>
          </cell>
          <cell r="H18">
            <v>16.559999999999999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25.162499999999994</v>
          </cell>
          <cell r="C19">
            <v>32.4</v>
          </cell>
          <cell r="D19">
            <v>19.899999999999999</v>
          </cell>
          <cell r="E19">
            <v>75.958333333333329</v>
          </cell>
          <cell r="F19">
            <v>94</v>
          </cell>
          <cell r="G19">
            <v>43</v>
          </cell>
          <cell r="H19">
            <v>14.76</v>
          </cell>
          <cell r="I19" t="str">
            <v>O</v>
          </cell>
          <cell r="J19">
            <v>26.64</v>
          </cell>
          <cell r="K19">
            <v>0</v>
          </cell>
        </row>
        <row r="20">
          <cell r="B20">
            <v>25.483333333333334</v>
          </cell>
          <cell r="C20">
            <v>31</v>
          </cell>
          <cell r="D20">
            <v>20.9</v>
          </cell>
          <cell r="E20">
            <v>79</v>
          </cell>
          <cell r="F20">
            <v>95</v>
          </cell>
          <cell r="G20">
            <v>57</v>
          </cell>
          <cell r="H20">
            <v>14.04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26.012499999999999</v>
          </cell>
          <cell r="C21">
            <v>33.299999999999997</v>
          </cell>
          <cell r="D21">
            <v>20.7</v>
          </cell>
          <cell r="E21">
            <v>79.708333333333329</v>
          </cell>
          <cell r="F21">
            <v>94</v>
          </cell>
          <cell r="G21">
            <v>48</v>
          </cell>
          <cell r="H21">
            <v>27.36</v>
          </cell>
          <cell r="I21" t="str">
            <v>N</v>
          </cell>
          <cell r="J21">
            <v>60.480000000000004</v>
          </cell>
          <cell r="K21">
            <v>21</v>
          </cell>
        </row>
        <row r="22">
          <cell r="B22">
            <v>24.358333333333338</v>
          </cell>
          <cell r="C22">
            <v>29.7</v>
          </cell>
          <cell r="D22">
            <v>20.9</v>
          </cell>
          <cell r="E22">
            <v>84.5</v>
          </cell>
          <cell r="F22">
            <v>93</v>
          </cell>
          <cell r="G22">
            <v>64</v>
          </cell>
          <cell r="H22">
            <v>23.759999999999998</v>
          </cell>
          <cell r="I22" t="str">
            <v>NE</v>
          </cell>
          <cell r="J22">
            <v>42.84</v>
          </cell>
          <cell r="K22">
            <v>14.6</v>
          </cell>
        </row>
        <row r="23">
          <cell r="B23">
            <v>26.758333333333329</v>
          </cell>
          <cell r="C23">
            <v>33.4</v>
          </cell>
          <cell r="D23">
            <v>22.1</v>
          </cell>
          <cell r="E23">
            <v>73.833333333333329</v>
          </cell>
          <cell r="F23">
            <v>91</v>
          </cell>
          <cell r="G23">
            <v>47</v>
          </cell>
          <cell r="H23">
            <v>20.52</v>
          </cell>
          <cell r="I23" t="str">
            <v>N</v>
          </cell>
          <cell r="J23">
            <v>58.32</v>
          </cell>
          <cell r="K23">
            <v>2.4000000000000004</v>
          </cell>
        </row>
        <row r="24">
          <cell r="B24">
            <v>28.099999999999998</v>
          </cell>
          <cell r="C24">
            <v>34.5</v>
          </cell>
          <cell r="D24">
            <v>22.4</v>
          </cell>
          <cell r="E24">
            <v>66.958333333333329</v>
          </cell>
          <cell r="F24">
            <v>88</v>
          </cell>
          <cell r="G24">
            <v>41</v>
          </cell>
          <cell r="H24">
            <v>25.2</v>
          </cell>
          <cell r="I24" t="str">
            <v>N</v>
          </cell>
          <cell r="J24">
            <v>43.2</v>
          </cell>
          <cell r="K24">
            <v>0</v>
          </cell>
        </row>
        <row r="25">
          <cell r="B25">
            <v>26.820833333333336</v>
          </cell>
          <cell r="C25">
            <v>33.9</v>
          </cell>
          <cell r="D25">
            <v>21.2</v>
          </cell>
          <cell r="E25">
            <v>70.291666666666671</v>
          </cell>
          <cell r="F25">
            <v>92</v>
          </cell>
          <cell r="G25">
            <v>44</v>
          </cell>
          <cell r="H25">
            <v>24.840000000000003</v>
          </cell>
          <cell r="I25" t="str">
            <v>N</v>
          </cell>
          <cell r="J25">
            <v>59.4</v>
          </cell>
          <cell r="K25">
            <v>20.2</v>
          </cell>
        </row>
        <row r="26">
          <cell r="B26">
            <v>24.079166666666666</v>
          </cell>
          <cell r="C26">
            <v>32.200000000000003</v>
          </cell>
          <cell r="D26">
            <v>20</v>
          </cell>
          <cell r="E26">
            <v>80.833333333333329</v>
          </cell>
          <cell r="F26">
            <v>94</v>
          </cell>
          <cell r="G26">
            <v>44</v>
          </cell>
          <cell r="H26">
            <v>17.64</v>
          </cell>
          <cell r="I26" t="str">
            <v>L</v>
          </cell>
          <cell r="J26">
            <v>45.72</v>
          </cell>
          <cell r="K26">
            <v>1.7999999999999998</v>
          </cell>
        </row>
        <row r="27">
          <cell r="B27">
            <v>26.674999999999997</v>
          </cell>
          <cell r="C27">
            <v>33.200000000000003</v>
          </cell>
          <cell r="D27">
            <v>22.1</v>
          </cell>
          <cell r="E27">
            <v>73.416666666666671</v>
          </cell>
          <cell r="F27">
            <v>92</v>
          </cell>
          <cell r="G27">
            <v>45</v>
          </cell>
          <cell r="H27">
            <v>23.400000000000002</v>
          </cell>
          <cell r="I27" t="str">
            <v>NE</v>
          </cell>
          <cell r="J27">
            <v>42.84</v>
          </cell>
          <cell r="K27">
            <v>0.2</v>
          </cell>
        </row>
        <row r="28">
          <cell r="B28">
            <v>28.474999999999998</v>
          </cell>
          <cell r="C28">
            <v>34.700000000000003</v>
          </cell>
          <cell r="D28">
            <v>23.3</v>
          </cell>
          <cell r="E28">
            <v>65.625</v>
          </cell>
          <cell r="F28">
            <v>85</v>
          </cell>
          <cell r="G28">
            <v>41</v>
          </cell>
          <cell r="H28">
            <v>24.48</v>
          </cell>
          <cell r="I28" t="str">
            <v>NE</v>
          </cell>
          <cell r="J28">
            <v>40.32</v>
          </cell>
          <cell r="K28">
            <v>0</v>
          </cell>
        </row>
        <row r="29">
          <cell r="B29">
            <v>28.908333333333331</v>
          </cell>
          <cell r="C29">
            <v>35.299999999999997</v>
          </cell>
          <cell r="D29">
            <v>22.2</v>
          </cell>
          <cell r="E29">
            <v>60.75</v>
          </cell>
          <cell r="F29">
            <v>84</v>
          </cell>
          <cell r="G29">
            <v>35</v>
          </cell>
          <cell r="H29">
            <v>21.96</v>
          </cell>
          <cell r="I29" t="str">
            <v>N</v>
          </cell>
          <cell r="J29">
            <v>44.64</v>
          </cell>
          <cell r="K29">
            <v>0</v>
          </cell>
        </row>
        <row r="30">
          <cell r="B30">
            <v>28.875</v>
          </cell>
          <cell r="C30">
            <v>34.5</v>
          </cell>
          <cell r="D30">
            <v>22.9</v>
          </cell>
          <cell r="E30">
            <v>56.791666666666664</v>
          </cell>
          <cell r="F30">
            <v>78</v>
          </cell>
          <cell r="G30">
            <v>37</v>
          </cell>
          <cell r="H30">
            <v>27.36</v>
          </cell>
          <cell r="I30" t="str">
            <v>NO</v>
          </cell>
          <cell r="J30">
            <v>51.480000000000004</v>
          </cell>
          <cell r="K30">
            <v>0</v>
          </cell>
        </row>
        <row r="31">
          <cell r="B31">
            <v>26.216666666666669</v>
          </cell>
          <cell r="C31">
            <v>30.2</v>
          </cell>
          <cell r="D31">
            <v>22.2</v>
          </cell>
          <cell r="E31">
            <v>74.25</v>
          </cell>
          <cell r="F31">
            <v>92</v>
          </cell>
          <cell r="G31">
            <v>60</v>
          </cell>
          <cell r="H31">
            <v>11.520000000000001</v>
          </cell>
          <cell r="I31" t="str">
            <v>NE</v>
          </cell>
          <cell r="J31">
            <v>28.8</v>
          </cell>
          <cell r="K31">
            <v>2.6</v>
          </cell>
        </row>
        <row r="32">
          <cell r="B32">
            <v>23.474999999999998</v>
          </cell>
          <cell r="C32">
            <v>29.8</v>
          </cell>
          <cell r="D32">
            <v>20.7</v>
          </cell>
          <cell r="E32">
            <v>84.416666666666671</v>
          </cell>
          <cell r="F32">
            <v>94</v>
          </cell>
          <cell r="G32">
            <v>59</v>
          </cell>
          <cell r="H32">
            <v>8.64</v>
          </cell>
          <cell r="I32" t="str">
            <v>SO</v>
          </cell>
          <cell r="J32">
            <v>27.720000000000002</v>
          </cell>
          <cell r="K32">
            <v>1.7999999999999998</v>
          </cell>
        </row>
        <row r="33">
          <cell r="B33">
            <v>23.570833333333329</v>
          </cell>
          <cell r="C33">
            <v>28.1</v>
          </cell>
          <cell r="D33">
            <v>21.6</v>
          </cell>
          <cell r="E33">
            <v>88.333333333333329</v>
          </cell>
          <cell r="F33">
            <v>94</v>
          </cell>
          <cell r="G33">
            <v>67</v>
          </cell>
          <cell r="H33">
            <v>9.7200000000000006</v>
          </cell>
          <cell r="I33" t="str">
            <v>N</v>
          </cell>
          <cell r="J33">
            <v>21.6</v>
          </cell>
          <cell r="K33">
            <v>6.6</v>
          </cell>
        </row>
        <row r="34">
          <cell r="B34">
            <v>23.837499999999995</v>
          </cell>
          <cell r="C34">
            <v>29.7</v>
          </cell>
          <cell r="D34">
            <v>20.9</v>
          </cell>
          <cell r="E34">
            <v>86.833333333333329</v>
          </cell>
          <cell r="F34">
            <v>94</v>
          </cell>
          <cell r="G34">
            <v>57</v>
          </cell>
          <cell r="H34">
            <v>12.96</v>
          </cell>
          <cell r="I34" t="str">
            <v>N</v>
          </cell>
          <cell r="J34">
            <v>30.96</v>
          </cell>
          <cell r="K34">
            <v>24.2</v>
          </cell>
        </row>
        <row r="35">
          <cell r="B35">
            <v>24.149999999999995</v>
          </cell>
          <cell r="C35">
            <v>31.3</v>
          </cell>
          <cell r="D35">
            <v>21.5</v>
          </cell>
          <cell r="E35">
            <v>84.083333333333329</v>
          </cell>
          <cell r="F35">
            <v>94</v>
          </cell>
          <cell r="G35">
            <v>57</v>
          </cell>
          <cell r="H35">
            <v>16.559999999999999</v>
          </cell>
          <cell r="I35" t="str">
            <v>NE</v>
          </cell>
          <cell r="J35">
            <v>38.159999999999997</v>
          </cell>
          <cell r="K35">
            <v>2.2000000000000002</v>
          </cell>
        </row>
        <row r="36">
          <cell r="I36" t="str">
            <v>N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NO</v>
          </cell>
        </row>
      </sheetData>
      <sheetData sheetId="1"/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</row>
      </sheetData>
      <sheetData sheetId="4"/>
      <sheetData sheetId="5"/>
      <sheetData sheetId="6"/>
      <sheetData sheetId="7"/>
      <sheetData sheetId="8">
        <row r="5">
          <cell r="B5">
            <v>25.779166666666669</v>
          </cell>
        </row>
      </sheetData>
      <sheetData sheetId="9">
        <row r="5">
          <cell r="B5">
            <v>29.208333333333329</v>
          </cell>
        </row>
      </sheetData>
      <sheetData sheetId="10">
        <row r="5">
          <cell r="B5">
            <v>24.491666666666671</v>
          </cell>
        </row>
      </sheetData>
      <sheetData sheetId="11">
        <row r="5">
          <cell r="B5">
            <v>26.029166666666672</v>
          </cell>
          <cell r="C5">
            <v>31.3</v>
          </cell>
          <cell r="D5">
            <v>21.6</v>
          </cell>
          <cell r="E5">
            <v>76.333333333333329</v>
          </cell>
          <cell r="F5">
            <v>94</v>
          </cell>
          <cell r="G5">
            <v>53</v>
          </cell>
          <cell r="H5">
            <v>13.68</v>
          </cell>
          <cell r="I5" t="str">
            <v>NE</v>
          </cell>
          <cell r="J5">
            <v>24.840000000000003</v>
          </cell>
          <cell r="K5">
            <v>3.2</v>
          </cell>
        </row>
        <row r="6">
          <cell r="B6">
            <v>26.666666666666671</v>
          </cell>
          <cell r="C6">
            <v>32.6</v>
          </cell>
          <cell r="D6">
            <v>21.3</v>
          </cell>
          <cell r="E6">
            <v>73.625</v>
          </cell>
          <cell r="F6">
            <v>94</v>
          </cell>
          <cell r="G6">
            <v>48</v>
          </cell>
          <cell r="H6">
            <v>10.8</v>
          </cell>
          <cell r="I6" t="str">
            <v>NO</v>
          </cell>
          <cell r="J6">
            <v>26.28</v>
          </cell>
          <cell r="K6">
            <v>0</v>
          </cell>
        </row>
        <row r="7">
          <cell r="B7">
            <v>27.845833333333335</v>
          </cell>
          <cell r="C7">
            <v>33.6</v>
          </cell>
          <cell r="D7">
            <v>22.8</v>
          </cell>
          <cell r="E7">
            <v>67.416666666666671</v>
          </cell>
          <cell r="F7">
            <v>89</v>
          </cell>
          <cell r="G7">
            <v>43</v>
          </cell>
          <cell r="H7">
            <v>10.8</v>
          </cell>
          <cell r="I7" t="str">
            <v>N</v>
          </cell>
          <cell r="J7">
            <v>28.8</v>
          </cell>
          <cell r="K7">
            <v>0</v>
          </cell>
        </row>
        <row r="8">
          <cell r="B8">
            <v>28.333333333333332</v>
          </cell>
          <cell r="C8">
            <v>34.200000000000003</v>
          </cell>
          <cell r="D8">
            <v>24.1</v>
          </cell>
          <cell r="E8">
            <v>64.708333333333329</v>
          </cell>
          <cell r="F8">
            <v>82</v>
          </cell>
          <cell r="G8">
            <v>42</v>
          </cell>
          <cell r="H8">
            <v>16.2</v>
          </cell>
          <cell r="I8" t="str">
            <v>NO</v>
          </cell>
          <cell r="J8">
            <v>33.119999999999997</v>
          </cell>
          <cell r="K8">
            <v>0</v>
          </cell>
        </row>
        <row r="9">
          <cell r="B9">
            <v>27.904166666666669</v>
          </cell>
          <cell r="C9">
            <v>33.6</v>
          </cell>
          <cell r="D9">
            <v>23.7</v>
          </cell>
          <cell r="E9">
            <v>68.916666666666671</v>
          </cell>
          <cell r="F9">
            <v>90</v>
          </cell>
          <cell r="G9">
            <v>46</v>
          </cell>
          <cell r="H9">
            <v>16.2</v>
          </cell>
          <cell r="I9" t="str">
            <v>N</v>
          </cell>
          <cell r="J9">
            <v>30.96</v>
          </cell>
          <cell r="K9">
            <v>0</v>
          </cell>
        </row>
        <row r="10">
          <cell r="B10">
            <v>27.862500000000001</v>
          </cell>
          <cell r="C10">
            <v>33.4</v>
          </cell>
          <cell r="D10">
            <v>23</v>
          </cell>
          <cell r="E10">
            <v>65.75</v>
          </cell>
          <cell r="F10">
            <v>90</v>
          </cell>
          <cell r="G10">
            <v>41</v>
          </cell>
          <cell r="H10">
            <v>21.6</v>
          </cell>
          <cell r="I10" t="str">
            <v>N</v>
          </cell>
          <cell r="J10">
            <v>39.6</v>
          </cell>
          <cell r="K10">
            <v>0</v>
          </cell>
        </row>
        <row r="11">
          <cell r="B11">
            <v>28.504166666666666</v>
          </cell>
          <cell r="C11">
            <v>33.799999999999997</v>
          </cell>
          <cell r="D11">
            <v>24.7</v>
          </cell>
          <cell r="E11">
            <v>60.208333333333336</v>
          </cell>
          <cell r="F11">
            <v>74</v>
          </cell>
          <cell r="G11">
            <v>41</v>
          </cell>
          <cell r="H11">
            <v>22.68</v>
          </cell>
          <cell r="I11" t="str">
            <v>N</v>
          </cell>
          <cell r="J11">
            <v>39.6</v>
          </cell>
          <cell r="K11">
            <v>0</v>
          </cell>
        </row>
        <row r="12">
          <cell r="B12">
            <v>28.05</v>
          </cell>
          <cell r="C12">
            <v>35.5</v>
          </cell>
          <cell r="D12">
            <v>24</v>
          </cell>
          <cell r="E12">
            <v>66.916666666666671</v>
          </cell>
          <cell r="F12">
            <v>86</v>
          </cell>
          <cell r="G12">
            <v>37</v>
          </cell>
          <cell r="H12">
            <v>15.840000000000002</v>
          </cell>
          <cell r="I12" t="str">
            <v>NO</v>
          </cell>
          <cell r="J12">
            <v>54.36</v>
          </cell>
          <cell r="K12">
            <v>3.2</v>
          </cell>
        </row>
        <row r="13">
          <cell r="B13">
            <v>26.945833333333329</v>
          </cell>
          <cell r="C13">
            <v>34.6</v>
          </cell>
          <cell r="D13">
            <v>21.9</v>
          </cell>
          <cell r="E13">
            <v>74.75</v>
          </cell>
          <cell r="F13">
            <v>92</v>
          </cell>
          <cell r="G13">
            <v>42</v>
          </cell>
          <cell r="H13">
            <v>10.8</v>
          </cell>
          <cell r="I13" t="str">
            <v>SE</v>
          </cell>
          <cell r="J13">
            <v>32.04</v>
          </cell>
          <cell r="K13">
            <v>0</v>
          </cell>
        </row>
        <row r="14">
          <cell r="B14">
            <v>28.970833333333335</v>
          </cell>
          <cell r="C14">
            <v>36</v>
          </cell>
          <cell r="D14">
            <v>23.7</v>
          </cell>
          <cell r="E14">
            <v>65.791666666666671</v>
          </cell>
          <cell r="F14">
            <v>90</v>
          </cell>
          <cell r="G14">
            <v>33</v>
          </cell>
          <cell r="H14">
            <v>13.32</v>
          </cell>
          <cell r="I14" t="str">
            <v>NO</v>
          </cell>
          <cell r="J14">
            <v>29.52</v>
          </cell>
          <cell r="K14">
            <v>0.2</v>
          </cell>
        </row>
        <row r="15">
          <cell r="B15">
            <v>27.395833333333339</v>
          </cell>
          <cell r="C15">
            <v>35.200000000000003</v>
          </cell>
          <cell r="D15">
            <v>22.1</v>
          </cell>
          <cell r="E15">
            <v>69</v>
          </cell>
          <cell r="F15">
            <v>90</v>
          </cell>
          <cell r="G15">
            <v>41</v>
          </cell>
          <cell r="H15">
            <v>20.88</v>
          </cell>
          <cell r="I15" t="str">
            <v>NO</v>
          </cell>
          <cell r="J15">
            <v>38.519999999999996</v>
          </cell>
          <cell r="K15">
            <v>6</v>
          </cell>
        </row>
        <row r="16">
          <cell r="B16">
            <v>25.866666666666664</v>
          </cell>
          <cell r="C16">
            <v>34.1</v>
          </cell>
          <cell r="D16">
            <v>22</v>
          </cell>
          <cell r="E16">
            <v>74.125</v>
          </cell>
          <cell r="F16">
            <v>88</v>
          </cell>
          <cell r="G16">
            <v>47</v>
          </cell>
          <cell r="H16">
            <v>19.440000000000001</v>
          </cell>
          <cell r="I16" t="str">
            <v>NO</v>
          </cell>
          <cell r="J16">
            <v>47.88</v>
          </cell>
          <cell r="K16">
            <v>0</v>
          </cell>
        </row>
        <row r="17">
          <cell r="B17">
            <v>24.762499999999999</v>
          </cell>
          <cell r="C17">
            <v>32.700000000000003</v>
          </cell>
          <cell r="D17">
            <v>19.8</v>
          </cell>
          <cell r="E17">
            <v>80.041666666666671</v>
          </cell>
          <cell r="F17">
            <v>94</v>
          </cell>
          <cell r="G17">
            <v>51</v>
          </cell>
          <cell r="H17">
            <v>15.120000000000001</v>
          </cell>
          <cell r="I17" t="str">
            <v>NO</v>
          </cell>
          <cell r="J17">
            <v>39.24</v>
          </cell>
          <cell r="K17">
            <v>5.2</v>
          </cell>
        </row>
        <row r="18">
          <cell r="B18">
            <v>24.037499999999998</v>
          </cell>
          <cell r="C18">
            <v>31.4</v>
          </cell>
          <cell r="D18">
            <v>19.3</v>
          </cell>
          <cell r="E18">
            <v>78.666666666666671</v>
          </cell>
          <cell r="F18">
            <v>95</v>
          </cell>
          <cell r="G18">
            <v>49</v>
          </cell>
          <cell r="H18">
            <v>18</v>
          </cell>
          <cell r="I18" t="str">
            <v>NO</v>
          </cell>
          <cell r="J18">
            <v>36</v>
          </cell>
          <cell r="K18">
            <v>0</v>
          </cell>
        </row>
        <row r="19">
          <cell r="B19">
            <v>25.512499999999999</v>
          </cell>
          <cell r="C19">
            <v>29.6</v>
          </cell>
          <cell r="D19">
            <v>23.3</v>
          </cell>
          <cell r="E19">
            <v>80.166666666666671</v>
          </cell>
          <cell r="F19">
            <v>92</v>
          </cell>
          <cell r="G19">
            <v>60</v>
          </cell>
          <cell r="H19">
            <v>15.48</v>
          </cell>
          <cell r="I19" t="str">
            <v>NO</v>
          </cell>
          <cell r="J19">
            <v>37.440000000000005</v>
          </cell>
          <cell r="K19">
            <v>1</v>
          </cell>
        </row>
        <row r="20">
          <cell r="B20">
            <v>24.516666666666666</v>
          </cell>
          <cell r="C20">
            <v>29.3</v>
          </cell>
          <cell r="D20">
            <v>22.6</v>
          </cell>
          <cell r="E20">
            <v>85.041666666666671</v>
          </cell>
          <cell r="F20">
            <v>94</v>
          </cell>
          <cell r="G20">
            <v>64</v>
          </cell>
          <cell r="H20">
            <v>21.240000000000002</v>
          </cell>
          <cell r="I20" t="str">
            <v>NO</v>
          </cell>
          <cell r="J20">
            <v>43.56</v>
          </cell>
          <cell r="K20">
            <v>1.8</v>
          </cell>
        </row>
        <row r="21">
          <cell r="B21">
            <v>22.658333333333335</v>
          </cell>
          <cell r="C21">
            <v>23.8</v>
          </cell>
          <cell r="D21">
            <v>21.3</v>
          </cell>
          <cell r="E21">
            <v>91.25</v>
          </cell>
          <cell r="F21">
            <v>94</v>
          </cell>
          <cell r="G21">
            <v>86</v>
          </cell>
          <cell r="H21">
            <v>21.6</v>
          </cell>
          <cell r="I21" t="str">
            <v>NO</v>
          </cell>
          <cell r="J21">
            <v>44.28</v>
          </cell>
          <cell r="K21">
            <v>5.8000000000000007</v>
          </cell>
        </row>
        <row r="22">
          <cell r="B22">
            <v>24.779166666666669</v>
          </cell>
          <cell r="C22">
            <v>32.1</v>
          </cell>
          <cell r="D22">
            <v>20</v>
          </cell>
          <cell r="E22">
            <v>76.791666666666671</v>
          </cell>
          <cell r="F22">
            <v>95</v>
          </cell>
          <cell r="G22">
            <v>48</v>
          </cell>
          <cell r="H22">
            <v>18.720000000000002</v>
          </cell>
          <cell r="I22" t="str">
            <v>NO</v>
          </cell>
          <cell r="J22">
            <v>39.24</v>
          </cell>
          <cell r="K22">
            <v>1.2</v>
          </cell>
        </row>
        <row r="23">
          <cell r="B23">
            <v>27.625</v>
          </cell>
          <cell r="C23">
            <v>33.9</v>
          </cell>
          <cell r="D23">
            <v>22.2</v>
          </cell>
          <cell r="E23">
            <v>67.541666666666671</v>
          </cell>
          <cell r="F23">
            <v>88</v>
          </cell>
          <cell r="G23">
            <v>47</v>
          </cell>
          <cell r="H23">
            <v>20.16</v>
          </cell>
          <cell r="I23" t="str">
            <v>N</v>
          </cell>
          <cell r="J23">
            <v>41.76</v>
          </cell>
          <cell r="K23">
            <v>0</v>
          </cell>
        </row>
        <row r="24">
          <cell r="B24">
            <v>28.720833333333335</v>
          </cell>
          <cell r="C24">
            <v>34.700000000000003</v>
          </cell>
          <cell r="D24">
            <v>24.6</v>
          </cell>
          <cell r="E24">
            <v>61.583333333333336</v>
          </cell>
          <cell r="F24">
            <v>77</v>
          </cell>
          <cell r="G24">
            <v>39</v>
          </cell>
          <cell r="H24">
            <v>20.16</v>
          </cell>
          <cell r="I24" t="str">
            <v>N</v>
          </cell>
          <cell r="J24">
            <v>41.4</v>
          </cell>
          <cell r="K24">
            <v>0</v>
          </cell>
        </row>
        <row r="25">
          <cell r="B25">
            <v>29.554166666666664</v>
          </cell>
          <cell r="C25">
            <v>35.9</v>
          </cell>
          <cell r="D25">
            <v>23.5</v>
          </cell>
          <cell r="E25">
            <v>58.875</v>
          </cell>
          <cell r="F25">
            <v>80</v>
          </cell>
          <cell r="G25">
            <v>31</v>
          </cell>
          <cell r="H25">
            <v>15.840000000000002</v>
          </cell>
          <cell r="I25" t="str">
            <v>NO</v>
          </cell>
          <cell r="J25">
            <v>35.28</v>
          </cell>
          <cell r="K25">
            <v>0</v>
          </cell>
        </row>
        <row r="26">
          <cell r="B26">
            <v>26.933333333333326</v>
          </cell>
          <cell r="C26">
            <v>35.5</v>
          </cell>
          <cell r="D26">
            <v>20.9</v>
          </cell>
          <cell r="E26">
            <v>68.5</v>
          </cell>
          <cell r="F26">
            <v>93</v>
          </cell>
          <cell r="G26">
            <v>35</v>
          </cell>
          <cell r="H26">
            <v>14.04</v>
          </cell>
          <cell r="I26" t="str">
            <v>S</v>
          </cell>
          <cell r="J26">
            <v>40.680000000000007</v>
          </cell>
          <cell r="K26">
            <v>0</v>
          </cell>
        </row>
        <row r="27">
          <cell r="B27">
            <v>26.241666666666664</v>
          </cell>
          <cell r="C27">
            <v>32.700000000000003</v>
          </cell>
          <cell r="D27">
            <v>21.4</v>
          </cell>
          <cell r="E27">
            <v>73.208333333333329</v>
          </cell>
          <cell r="F27">
            <v>91</v>
          </cell>
          <cell r="G27">
            <v>43</v>
          </cell>
          <cell r="H27">
            <v>16.559999999999999</v>
          </cell>
          <cell r="I27" t="str">
            <v>SE</v>
          </cell>
          <cell r="J27">
            <v>40.680000000000007</v>
          </cell>
          <cell r="K27">
            <v>0</v>
          </cell>
        </row>
        <row r="28">
          <cell r="B28">
            <v>28.366666666666664</v>
          </cell>
          <cell r="C28">
            <v>35.700000000000003</v>
          </cell>
          <cell r="D28">
            <v>24.2</v>
          </cell>
          <cell r="E28">
            <v>66.25</v>
          </cell>
          <cell r="F28">
            <v>85</v>
          </cell>
          <cell r="G28">
            <v>38</v>
          </cell>
          <cell r="H28">
            <v>14.76</v>
          </cell>
          <cell r="I28" t="str">
            <v>N</v>
          </cell>
          <cell r="J28">
            <v>30.96</v>
          </cell>
          <cell r="K28">
            <v>0</v>
          </cell>
        </row>
        <row r="29">
          <cell r="B29">
            <v>28.8125</v>
          </cell>
          <cell r="C29">
            <v>35.4</v>
          </cell>
          <cell r="D29">
            <v>22.2</v>
          </cell>
          <cell r="E29">
            <v>58.958333333333336</v>
          </cell>
          <cell r="F29">
            <v>84</v>
          </cell>
          <cell r="G29">
            <v>33</v>
          </cell>
          <cell r="H29">
            <v>24.12</v>
          </cell>
          <cell r="I29" t="str">
            <v>NO</v>
          </cell>
          <cell r="J29">
            <v>46.800000000000004</v>
          </cell>
          <cell r="K29">
            <v>0</v>
          </cell>
        </row>
        <row r="30">
          <cell r="B30">
            <v>28.724999999999994</v>
          </cell>
          <cell r="C30">
            <v>34.9</v>
          </cell>
          <cell r="D30">
            <v>22.8</v>
          </cell>
          <cell r="E30">
            <v>58.875</v>
          </cell>
          <cell r="F30">
            <v>85</v>
          </cell>
          <cell r="G30">
            <v>36</v>
          </cell>
          <cell r="H30">
            <v>19.8</v>
          </cell>
          <cell r="I30" t="str">
            <v>NO</v>
          </cell>
          <cell r="J30">
            <v>40.32</v>
          </cell>
          <cell r="K30">
            <v>0</v>
          </cell>
        </row>
        <row r="31">
          <cell r="B31">
            <v>27.870833333333334</v>
          </cell>
          <cell r="C31">
            <v>34.4</v>
          </cell>
          <cell r="D31">
            <v>22.4</v>
          </cell>
          <cell r="E31">
            <v>65.416666666666671</v>
          </cell>
          <cell r="F31">
            <v>94</v>
          </cell>
          <cell r="G31">
            <v>37</v>
          </cell>
          <cell r="H31">
            <v>16.559999999999999</v>
          </cell>
          <cell r="I31" t="str">
            <v>NO</v>
          </cell>
          <cell r="J31">
            <v>38.159999999999997</v>
          </cell>
          <cell r="K31">
            <v>3.8</v>
          </cell>
        </row>
        <row r="32">
          <cell r="B32">
            <v>26.483333333333331</v>
          </cell>
          <cell r="C32">
            <v>32.4</v>
          </cell>
          <cell r="D32">
            <v>21.1</v>
          </cell>
          <cell r="E32">
            <v>69.583333333333329</v>
          </cell>
          <cell r="F32">
            <v>96</v>
          </cell>
          <cell r="G32">
            <v>44</v>
          </cell>
          <cell r="H32">
            <v>27.720000000000002</v>
          </cell>
          <cell r="I32" t="str">
            <v>NO</v>
          </cell>
          <cell r="J32">
            <v>54.72</v>
          </cell>
          <cell r="K32">
            <v>28.2</v>
          </cell>
        </row>
        <row r="33">
          <cell r="B33">
            <v>23.833333333333332</v>
          </cell>
          <cell r="C33">
            <v>29.5</v>
          </cell>
          <cell r="D33">
            <v>20.8</v>
          </cell>
          <cell r="E33">
            <v>84.041666666666671</v>
          </cell>
          <cell r="F33">
            <v>96</v>
          </cell>
          <cell r="G33">
            <v>59</v>
          </cell>
          <cell r="H33">
            <v>16.920000000000002</v>
          </cell>
          <cell r="I33" t="str">
            <v>NO</v>
          </cell>
          <cell r="J33">
            <v>34.56</v>
          </cell>
          <cell r="K33">
            <v>0.60000000000000009</v>
          </cell>
        </row>
        <row r="34">
          <cell r="B34">
            <v>24.425000000000008</v>
          </cell>
          <cell r="C34">
            <v>30.9</v>
          </cell>
          <cell r="D34">
            <v>22</v>
          </cell>
          <cell r="E34">
            <v>82.166666666666671</v>
          </cell>
          <cell r="F34">
            <v>94</v>
          </cell>
          <cell r="G34">
            <v>53</v>
          </cell>
          <cell r="H34">
            <v>10.44</v>
          </cell>
          <cell r="I34" t="str">
            <v>NE</v>
          </cell>
          <cell r="J34">
            <v>38.880000000000003</v>
          </cell>
          <cell r="K34">
            <v>9.6</v>
          </cell>
        </row>
        <row r="35">
          <cell r="B35">
            <v>25.654166666666665</v>
          </cell>
          <cell r="C35">
            <v>32.200000000000003</v>
          </cell>
          <cell r="D35">
            <v>21.3</v>
          </cell>
          <cell r="E35">
            <v>75.5</v>
          </cell>
          <cell r="F35">
            <v>95</v>
          </cell>
          <cell r="G35">
            <v>47</v>
          </cell>
          <cell r="H35">
            <v>21.6</v>
          </cell>
          <cell r="I35" t="str">
            <v>N</v>
          </cell>
          <cell r="J35">
            <v>45</v>
          </cell>
          <cell r="K35">
            <v>3.8</v>
          </cell>
        </row>
        <row r="36">
          <cell r="I36" t="str">
            <v>N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mbro"/>
    </sheetNames>
    <sheetDataSet>
      <sheetData sheetId="0">
        <row r="5">
          <cell r="B5">
            <v>25.233333333333334</v>
          </cell>
          <cell r="C5">
            <v>32.200000000000003</v>
          </cell>
          <cell r="D5">
            <v>22.5</v>
          </cell>
          <cell r="E5">
            <v>77.458333333333329</v>
          </cell>
          <cell r="F5">
            <v>92</v>
          </cell>
          <cell r="G5">
            <v>51</v>
          </cell>
          <cell r="H5">
            <v>22.68</v>
          </cell>
          <cell r="I5" t="str">
            <v>SE</v>
          </cell>
          <cell r="J5">
            <v>45.36</v>
          </cell>
          <cell r="K5">
            <v>1.2</v>
          </cell>
        </row>
        <row r="6">
          <cell r="B6">
            <v>23.412499999999998</v>
          </cell>
          <cell r="C6">
            <v>27.4</v>
          </cell>
          <cell r="D6">
            <v>20.5</v>
          </cell>
          <cell r="E6">
            <v>86.708333333333329</v>
          </cell>
          <cell r="F6">
            <v>97</v>
          </cell>
          <cell r="G6">
            <v>61</v>
          </cell>
          <cell r="H6">
            <v>24.840000000000003</v>
          </cell>
          <cell r="I6" t="str">
            <v>NE</v>
          </cell>
          <cell r="J6">
            <v>36.36</v>
          </cell>
          <cell r="K6">
            <v>98.2</v>
          </cell>
        </row>
        <row r="7">
          <cell r="B7">
            <v>25.600000000000005</v>
          </cell>
          <cell r="C7">
            <v>31.1</v>
          </cell>
          <cell r="D7">
            <v>21.6</v>
          </cell>
          <cell r="E7">
            <v>74.708333333333329</v>
          </cell>
          <cell r="F7">
            <v>92</v>
          </cell>
          <cell r="G7">
            <v>49</v>
          </cell>
          <cell r="H7">
            <v>21.96</v>
          </cell>
          <cell r="I7" t="str">
            <v>NE</v>
          </cell>
          <cell r="J7">
            <v>37.800000000000004</v>
          </cell>
          <cell r="K7">
            <v>0</v>
          </cell>
        </row>
        <row r="8">
          <cell r="B8">
            <v>26.137499999999999</v>
          </cell>
          <cell r="C8">
            <v>31.5</v>
          </cell>
          <cell r="D8">
            <v>22.5</v>
          </cell>
          <cell r="E8">
            <v>73.791666666666671</v>
          </cell>
          <cell r="F8">
            <v>90</v>
          </cell>
          <cell r="G8">
            <v>46</v>
          </cell>
          <cell r="H8">
            <v>29.16</v>
          </cell>
          <cell r="I8" t="str">
            <v>NE</v>
          </cell>
          <cell r="J8">
            <v>45</v>
          </cell>
          <cell r="K8">
            <v>0</v>
          </cell>
        </row>
        <row r="9">
          <cell r="B9">
            <v>25.927272727272733</v>
          </cell>
          <cell r="C9">
            <v>31.8</v>
          </cell>
          <cell r="D9">
            <v>21.5</v>
          </cell>
          <cell r="E9">
            <v>72.409090909090907</v>
          </cell>
          <cell r="F9">
            <v>92</v>
          </cell>
          <cell r="G9">
            <v>43</v>
          </cell>
          <cell r="H9">
            <v>22.32</v>
          </cell>
          <cell r="I9" t="str">
            <v>NE</v>
          </cell>
          <cell r="J9">
            <v>41.4</v>
          </cell>
          <cell r="K9">
            <v>0</v>
          </cell>
        </row>
        <row r="10">
          <cell r="B10">
            <v>26.095833333333335</v>
          </cell>
          <cell r="C10">
            <v>32.299999999999997</v>
          </cell>
          <cell r="D10">
            <v>21.4</v>
          </cell>
          <cell r="E10">
            <v>70.25</v>
          </cell>
          <cell r="F10">
            <v>91</v>
          </cell>
          <cell r="G10">
            <v>44</v>
          </cell>
          <cell r="H10">
            <v>24.48</v>
          </cell>
          <cell r="I10" t="str">
            <v>NE</v>
          </cell>
          <cell r="J10">
            <v>42.84</v>
          </cell>
          <cell r="K10">
            <v>0</v>
          </cell>
        </row>
        <row r="11">
          <cell r="B11">
            <v>26.466666666666665</v>
          </cell>
          <cell r="C11">
            <v>33.1</v>
          </cell>
          <cell r="D11">
            <v>21.9</v>
          </cell>
          <cell r="E11">
            <v>71.666666666666671</v>
          </cell>
          <cell r="F11">
            <v>90</v>
          </cell>
          <cell r="G11">
            <v>44</v>
          </cell>
          <cell r="H11">
            <v>24.840000000000003</v>
          </cell>
          <cell r="I11" t="str">
            <v>NE</v>
          </cell>
          <cell r="J11">
            <v>37.440000000000005</v>
          </cell>
          <cell r="K11">
            <v>0.4</v>
          </cell>
        </row>
        <row r="12">
          <cell r="B12">
            <v>28.316666666666663</v>
          </cell>
          <cell r="C12">
            <v>34.799999999999997</v>
          </cell>
          <cell r="D12">
            <v>23.6</v>
          </cell>
          <cell r="E12">
            <v>69.125</v>
          </cell>
          <cell r="F12">
            <v>92</v>
          </cell>
          <cell r="G12">
            <v>37</v>
          </cell>
          <cell r="H12">
            <v>20.16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>
            <v>26.620833333333334</v>
          </cell>
          <cell r="C13">
            <v>33.200000000000003</v>
          </cell>
          <cell r="D13">
            <v>22.2</v>
          </cell>
          <cell r="E13">
            <v>76.333333333333329</v>
          </cell>
          <cell r="F13">
            <v>96</v>
          </cell>
          <cell r="G13">
            <v>43</v>
          </cell>
          <cell r="H13">
            <v>20.52</v>
          </cell>
          <cell r="I13" t="str">
            <v>O</v>
          </cell>
          <cell r="J13">
            <v>37.800000000000004</v>
          </cell>
          <cell r="K13">
            <v>3</v>
          </cell>
        </row>
        <row r="14">
          <cell r="B14">
            <v>27.450000000000003</v>
          </cell>
          <cell r="C14">
            <v>34.200000000000003</v>
          </cell>
          <cell r="D14">
            <v>23.1</v>
          </cell>
          <cell r="E14">
            <v>71.708333333333329</v>
          </cell>
          <cell r="F14">
            <v>91</v>
          </cell>
          <cell r="G14">
            <v>41</v>
          </cell>
          <cell r="H14">
            <v>26.64</v>
          </cell>
          <cell r="I14" t="str">
            <v>L</v>
          </cell>
          <cell r="J14">
            <v>53.64</v>
          </cell>
          <cell r="K14">
            <v>0</v>
          </cell>
        </row>
        <row r="15">
          <cell r="B15">
            <v>25.479166666666661</v>
          </cell>
          <cell r="C15">
            <v>31.8</v>
          </cell>
          <cell r="D15">
            <v>22.6</v>
          </cell>
          <cell r="E15">
            <v>74.583333333333329</v>
          </cell>
          <cell r="F15">
            <v>91</v>
          </cell>
          <cell r="G15">
            <v>55</v>
          </cell>
          <cell r="H15">
            <v>37.080000000000005</v>
          </cell>
          <cell r="I15" t="str">
            <v>NE</v>
          </cell>
          <cell r="J15">
            <v>53.64</v>
          </cell>
          <cell r="K15">
            <v>0.4</v>
          </cell>
        </row>
        <row r="16">
          <cell r="B16">
            <v>26.056521739130439</v>
          </cell>
          <cell r="C16">
            <v>31</v>
          </cell>
          <cell r="D16">
            <v>23.4</v>
          </cell>
          <cell r="E16">
            <v>78.217391304347828</v>
          </cell>
          <cell r="F16">
            <v>91</v>
          </cell>
          <cell r="G16">
            <v>55</v>
          </cell>
          <cell r="H16">
            <v>24.48</v>
          </cell>
          <cell r="I16" t="str">
            <v>NE</v>
          </cell>
          <cell r="J16">
            <v>36.72</v>
          </cell>
          <cell r="K16">
            <v>1.4</v>
          </cell>
        </row>
        <row r="17">
          <cell r="B17">
            <v>25.358333333333334</v>
          </cell>
          <cell r="C17">
            <v>30.3</v>
          </cell>
          <cell r="D17">
            <v>22.9</v>
          </cell>
          <cell r="E17">
            <v>80.708333333333329</v>
          </cell>
          <cell r="F17">
            <v>93</v>
          </cell>
          <cell r="G17">
            <v>59</v>
          </cell>
          <cell r="H17">
            <v>33.840000000000003</v>
          </cell>
          <cell r="I17" t="str">
            <v>NO</v>
          </cell>
          <cell r="J17">
            <v>45.36</v>
          </cell>
          <cell r="K17">
            <v>0</v>
          </cell>
        </row>
        <row r="18">
          <cell r="B18">
            <v>24.820833333333336</v>
          </cell>
          <cell r="C18">
            <v>28.9</v>
          </cell>
          <cell r="D18">
            <v>21.9</v>
          </cell>
          <cell r="E18">
            <v>81.583333333333329</v>
          </cell>
          <cell r="F18">
            <v>95</v>
          </cell>
          <cell r="G18">
            <v>64</v>
          </cell>
          <cell r="H18">
            <v>27.36</v>
          </cell>
          <cell r="I18" t="str">
            <v>NO</v>
          </cell>
          <cell r="J18">
            <v>38.159999999999997</v>
          </cell>
          <cell r="K18">
            <v>0</v>
          </cell>
        </row>
        <row r="19">
          <cell r="B19">
            <v>23.95</v>
          </cell>
          <cell r="C19">
            <v>29.4</v>
          </cell>
          <cell r="D19">
            <v>21.6</v>
          </cell>
          <cell r="E19">
            <v>85.125</v>
          </cell>
          <cell r="F19">
            <v>96</v>
          </cell>
          <cell r="G19">
            <v>60</v>
          </cell>
          <cell r="H19">
            <v>21.240000000000002</v>
          </cell>
          <cell r="I19" t="str">
            <v>NE</v>
          </cell>
          <cell r="J19">
            <v>33.480000000000004</v>
          </cell>
          <cell r="K19">
            <v>15.2</v>
          </cell>
        </row>
        <row r="20">
          <cell r="B20">
            <v>24.366666666666671</v>
          </cell>
          <cell r="C20">
            <v>29.8</v>
          </cell>
          <cell r="D20">
            <v>21.6</v>
          </cell>
          <cell r="E20">
            <v>84.333333333333329</v>
          </cell>
          <cell r="F20">
            <v>96</v>
          </cell>
          <cell r="G20">
            <v>58</v>
          </cell>
          <cell r="H20">
            <v>27.720000000000002</v>
          </cell>
          <cell r="I20" t="str">
            <v>N</v>
          </cell>
          <cell r="J20">
            <v>53.64</v>
          </cell>
          <cell r="K20">
            <v>0</v>
          </cell>
        </row>
        <row r="21">
          <cell r="B21">
            <v>23.004166666666663</v>
          </cell>
          <cell r="C21">
            <v>24.5</v>
          </cell>
          <cell r="D21">
            <v>21.4</v>
          </cell>
          <cell r="E21">
            <v>89.083333333333329</v>
          </cell>
          <cell r="F21">
            <v>95</v>
          </cell>
          <cell r="G21">
            <v>80</v>
          </cell>
          <cell r="H21">
            <v>21.96</v>
          </cell>
          <cell r="I21" t="str">
            <v>NO</v>
          </cell>
          <cell r="J21">
            <v>36.72</v>
          </cell>
          <cell r="K21">
            <v>5.4000000000000012</v>
          </cell>
        </row>
        <row r="22">
          <cell r="B22">
            <v>25.5625</v>
          </cell>
          <cell r="C22">
            <v>32</v>
          </cell>
          <cell r="D22">
            <v>21.9</v>
          </cell>
          <cell r="E22">
            <v>75.375</v>
          </cell>
          <cell r="F22">
            <v>93</v>
          </cell>
          <cell r="G22">
            <v>49</v>
          </cell>
          <cell r="H22">
            <v>21.6</v>
          </cell>
          <cell r="I22" t="str">
            <v>L</v>
          </cell>
          <cell r="J22">
            <v>39.96</v>
          </cell>
          <cell r="K22">
            <v>0</v>
          </cell>
        </row>
        <row r="23">
          <cell r="B23">
            <v>26.599999999999994</v>
          </cell>
          <cell r="C23">
            <v>31.7</v>
          </cell>
          <cell r="D23">
            <v>22.8</v>
          </cell>
          <cell r="E23">
            <v>72.958333333333329</v>
          </cell>
          <cell r="F23">
            <v>92</v>
          </cell>
          <cell r="G23">
            <v>44</v>
          </cell>
          <cell r="H23">
            <v>19.079999999999998</v>
          </cell>
          <cell r="I23" t="str">
            <v>N</v>
          </cell>
          <cell r="J23">
            <v>30.240000000000002</v>
          </cell>
          <cell r="K23">
            <v>0.2</v>
          </cell>
        </row>
        <row r="24">
          <cell r="B24">
            <v>27.695833333333336</v>
          </cell>
          <cell r="C24">
            <v>34.200000000000003</v>
          </cell>
          <cell r="D24">
            <v>21.9</v>
          </cell>
          <cell r="E24">
            <v>68.958333333333329</v>
          </cell>
          <cell r="F24">
            <v>94</v>
          </cell>
          <cell r="G24">
            <v>42</v>
          </cell>
          <cell r="H24">
            <v>19.079999999999998</v>
          </cell>
          <cell r="I24" t="str">
            <v>NO</v>
          </cell>
          <cell r="J24">
            <v>37.080000000000005</v>
          </cell>
          <cell r="K24">
            <v>0</v>
          </cell>
        </row>
        <row r="25">
          <cell r="B25">
            <v>27.608333333333331</v>
          </cell>
          <cell r="C25">
            <v>34</v>
          </cell>
          <cell r="D25">
            <v>22.4</v>
          </cell>
          <cell r="E25">
            <v>65.583333333333329</v>
          </cell>
          <cell r="F25">
            <v>86</v>
          </cell>
          <cell r="G25">
            <v>44</v>
          </cell>
          <cell r="H25">
            <v>16.920000000000002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25.95</v>
          </cell>
          <cell r="C26">
            <v>32.200000000000003</v>
          </cell>
          <cell r="D26">
            <v>20</v>
          </cell>
          <cell r="E26">
            <v>73.708333333333329</v>
          </cell>
          <cell r="F26">
            <v>97</v>
          </cell>
          <cell r="G26">
            <v>46</v>
          </cell>
          <cell r="H26">
            <v>25.56</v>
          </cell>
          <cell r="I26" t="str">
            <v>SE</v>
          </cell>
          <cell r="J26">
            <v>61.560000000000009</v>
          </cell>
          <cell r="K26">
            <v>68.399999999999991</v>
          </cell>
        </row>
        <row r="27">
          <cell r="B27">
            <v>26.295833333333334</v>
          </cell>
          <cell r="C27">
            <v>32.299999999999997</v>
          </cell>
          <cell r="D27">
            <v>22.4</v>
          </cell>
          <cell r="E27">
            <v>76.25</v>
          </cell>
          <cell r="F27">
            <v>96</v>
          </cell>
          <cell r="G27">
            <v>47</v>
          </cell>
          <cell r="H27">
            <v>24.840000000000003</v>
          </cell>
          <cell r="I27" t="str">
            <v>SE</v>
          </cell>
          <cell r="J27">
            <v>36.72</v>
          </cell>
          <cell r="K27">
            <v>17.399999999999999</v>
          </cell>
        </row>
        <row r="28">
          <cell r="B28">
            <v>25.337500000000002</v>
          </cell>
          <cell r="C28">
            <v>32</v>
          </cell>
          <cell r="D28">
            <v>21.5</v>
          </cell>
          <cell r="E28">
            <v>77.875</v>
          </cell>
          <cell r="F28">
            <v>91</v>
          </cell>
          <cell r="G28">
            <v>56</v>
          </cell>
          <cell r="H28">
            <v>41.04</v>
          </cell>
          <cell r="I28" t="str">
            <v>L</v>
          </cell>
          <cell r="J28">
            <v>71.28</v>
          </cell>
          <cell r="K28">
            <v>4.4000000000000004</v>
          </cell>
        </row>
        <row r="29">
          <cell r="B29">
            <v>25.516666666666669</v>
          </cell>
          <cell r="C29">
            <v>32.4</v>
          </cell>
          <cell r="D29">
            <v>21.6</v>
          </cell>
          <cell r="E29">
            <v>74.125</v>
          </cell>
          <cell r="F29">
            <v>92</v>
          </cell>
          <cell r="G29">
            <v>48</v>
          </cell>
          <cell r="H29">
            <v>24.840000000000003</v>
          </cell>
          <cell r="I29" t="str">
            <v>L</v>
          </cell>
          <cell r="J29">
            <v>68.400000000000006</v>
          </cell>
          <cell r="K29">
            <v>0</v>
          </cell>
        </row>
        <row r="30">
          <cell r="B30">
            <v>26.612500000000001</v>
          </cell>
          <cell r="C30">
            <v>32.700000000000003</v>
          </cell>
          <cell r="D30">
            <v>22.1</v>
          </cell>
          <cell r="E30">
            <v>69.291666666666671</v>
          </cell>
          <cell r="F30">
            <v>90</v>
          </cell>
          <cell r="G30">
            <v>42</v>
          </cell>
          <cell r="H30">
            <v>16.920000000000002</v>
          </cell>
          <cell r="I30" t="str">
            <v>NE</v>
          </cell>
          <cell r="J30">
            <v>32.04</v>
          </cell>
          <cell r="K30">
            <v>0</v>
          </cell>
        </row>
        <row r="31">
          <cell r="B31">
            <v>26.308333333333337</v>
          </cell>
          <cell r="C31">
            <v>32.799999999999997</v>
          </cell>
          <cell r="D31">
            <v>21.2</v>
          </cell>
          <cell r="E31">
            <v>72.791666666666671</v>
          </cell>
          <cell r="F31">
            <v>92</v>
          </cell>
          <cell r="G31">
            <v>44</v>
          </cell>
          <cell r="H31">
            <v>12.6</v>
          </cell>
          <cell r="I31" t="str">
            <v>SO</v>
          </cell>
          <cell r="J31">
            <v>22.32</v>
          </cell>
          <cell r="K31">
            <v>0</v>
          </cell>
        </row>
        <row r="32">
          <cell r="B32">
            <v>23.470833333333331</v>
          </cell>
          <cell r="C32">
            <v>31.5</v>
          </cell>
          <cell r="D32">
            <v>20.3</v>
          </cell>
          <cell r="E32">
            <v>80.25</v>
          </cell>
          <cell r="F32">
            <v>96</v>
          </cell>
          <cell r="G32">
            <v>46</v>
          </cell>
          <cell r="H32">
            <v>42.480000000000004</v>
          </cell>
          <cell r="I32" t="str">
            <v>SO</v>
          </cell>
          <cell r="J32">
            <v>81</v>
          </cell>
          <cell r="K32">
            <v>13.799999999999999</v>
          </cell>
        </row>
        <row r="33">
          <cell r="B33">
            <v>23.954166666666666</v>
          </cell>
          <cell r="C33">
            <v>30.6</v>
          </cell>
          <cell r="D33">
            <v>20.399999999999999</v>
          </cell>
          <cell r="E33">
            <v>78.791666666666671</v>
          </cell>
          <cell r="F33">
            <v>96</v>
          </cell>
          <cell r="G33">
            <v>49</v>
          </cell>
          <cell r="H33">
            <v>12.6</v>
          </cell>
          <cell r="I33" t="str">
            <v>NE</v>
          </cell>
          <cell r="J33">
            <v>20.52</v>
          </cell>
          <cell r="K33">
            <v>0.4</v>
          </cell>
        </row>
        <row r="34">
          <cell r="B34">
            <v>25.554166666666671</v>
          </cell>
          <cell r="C34">
            <v>32.6</v>
          </cell>
          <cell r="D34">
            <v>22.5</v>
          </cell>
          <cell r="E34">
            <v>77.458333333333329</v>
          </cell>
          <cell r="F34">
            <v>92</v>
          </cell>
          <cell r="G34">
            <v>43</v>
          </cell>
          <cell r="H34">
            <v>19.079999999999998</v>
          </cell>
          <cell r="I34" t="str">
            <v>L</v>
          </cell>
          <cell r="J34">
            <v>51.84</v>
          </cell>
          <cell r="K34">
            <v>0</v>
          </cell>
        </row>
        <row r="35">
          <cell r="B35">
            <v>24.904166666666669</v>
          </cell>
          <cell r="C35">
            <v>32.9</v>
          </cell>
          <cell r="D35">
            <v>22.1</v>
          </cell>
          <cell r="E35">
            <v>80.291666666666671</v>
          </cell>
          <cell r="F35">
            <v>93</v>
          </cell>
          <cell r="G35">
            <v>43</v>
          </cell>
          <cell r="H35">
            <v>34.200000000000003</v>
          </cell>
          <cell r="I35" t="str">
            <v>L</v>
          </cell>
          <cell r="J35">
            <v>48.96</v>
          </cell>
          <cell r="K35">
            <v>0.8</v>
          </cell>
        </row>
        <row r="36">
          <cell r="I36" t="str">
            <v>NE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28.537500000000009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B5">
            <v>24.037499999999998</v>
          </cell>
        </row>
      </sheetData>
      <sheetData sheetId="9">
        <row r="5">
          <cell r="B5">
            <v>29.354166666666668</v>
          </cell>
        </row>
      </sheetData>
      <sheetData sheetId="10">
        <row r="5">
          <cell r="B5">
            <v>29.158333333333335</v>
          </cell>
        </row>
      </sheetData>
      <sheetData sheetId="11">
        <row r="5">
          <cell r="B5">
            <v>27.358333333333338</v>
          </cell>
          <cell r="C5">
            <v>33.1</v>
          </cell>
          <cell r="D5">
            <v>23.3</v>
          </cell>
          <cell r="E5">
            <v>67.333333333333329</v>
          </cell>
          <cell r="F5">
            <v>90</v>
          </cell>
          <cell r="G5">
            <v>40</v>
          </cell>
          <cell r="H5">
            <v>11.520000000000001</v>
          </cell>
          <cell r="I5" t="str">
            <v>NE</v>
          </cell>
          <cell r="J5">
            <v>30.240000000000002</v>
          </cell>
          <cell r="K5">
            <v>0</v>
          </cell>
        </row>
        <row r="6">
          <cell r="B6">
            <v>28.233333333333338</v>
          </cell>
          <cell r="C6">
            <v>34.200000000000003</v>
          </cell>
          <cell r="D6">
            <v>23.5</v>
          </cell>
          <cell r="E6">
            <v>64.583333333333329</v>
          </cell>
          <cell r="F6">
            <v>84</v>
          </cell>
          <cell r="G6">
            <v>43</v>
          </cell>
          <cell r="H6">
            <v>16.2</v>
          </cell>
          <cell r="I6" t="str">
            <v>N</v>
          </cell>
          <cell r="J6">
            <v>33.119999999999997</v>
          </cell>
          <cell r="K6">
            <v>0</v>
          </cell>
        </row>
        <row r="7">
          <cell r="B7">
            <v>29.658333333333328</v>
          </cell>
          <cell r="C7">
            <v>35.799999999999997</v>
          </cell>
          <cell r="D7">
            <v>24.1</v>
          </cell>
          <cell r="E7">
            <v>57.916666666666664</v>
          </cell>
          <cell r="F7">
            <v>83</v>
          </cell>
          <cell r="G7">
            <v>32</v>
          </cell>
          <cell r="H7">
            <v>11.16</v>
          </cell>
          <cell r="I7" t="str">
            <v>N</v>
          </cell>
          <cell r="J7">
            <v>24.48</v>
          </cell>
          <cell r="K7">
            <v>0</v>
          </cell>
        </row>
        <row r="8">
          <cell r="B8">
            <v>29.233333333333338</v>
          </cell>
          <cell r="C8">
            <v>35.6</v>
          </cell>
          <cell r="D8">
            <v>25.7</v>
          </cell>
          <cell r="E8">
            <v>62.083333333333336</v>
          </cell>
          <cell r="F8">
            <v>79</v>
          </cell>
          <cell r="G8">
            <v>39</v>
          </cell>
          <cell r="H8">
            <v>14.76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29.850000000000005</v>
          </cell>
          <cell r="C9">
            <v>36.4</v>
          </cell>
          <cell r="D9">
            <v>24.7</v>
          </cell>
          <cell r="E9">
            <v>58.666666666666664</v>
          </cell>
          <cell r="F9">
            <v>81</v>
          </cell>
          <cell r="G9">
            <v>32</v>
          </cell>
          <cell r="H9">
            <v>12.24</v>
          </cell>
          <cell r="I9" t="str">
            <v>N</v>
          </cell>
          <cell r="J9">
            <v>25.92</v>
          </cell>
          <cell r="K9">
            <v>0</v>
          </cell>
        </row>
        <row r="10">
          <cell r="B10">
            <v>30.645833333333339</v>
          </cell>
          <cell r="C10">
            <v>36.9</v>
          </cell>
          <cell r="D10">
            <v>26</v>
          </cell>
          <cell r="E10">
            <v>54.375</v>
          </cell>
          <cell r="F10">
            <v>74</v>
          </cell>
          <cell r="G10">
            <v>33</v>
          </cell>
          <cell r="H10">
            <v>11.520000000000001</v>
          </cell>
          <cell r="I10" t="str">
            <v>N</v>
          </cell>
          <cell r="J10">
            <v>37.800000000000004</v>
          </cell>
          <cell r="K10">
            <v>0</v>
          </cell>
        </row>
        <row r="11">
          <cell r="B11">
            <v>30.908333333333331</v>
          </cell>
          <cell r="C11">
            <v>37.9</v>
          </cell>
          <cell r="D11">
            <v>24.9</v>
          </cell>
          <cell r="E11">
            <v>52.75</v>
          </cell>
          <cell r="F11">
            <v>76</v>
          </cell>
          <cell r="G11">
            <v>29</v>
          </cell>
          <cell r="H11">
            <v>15.48</v>
          </cell>
          <cell r="I11" t="str">
            <v>N</v>
          </cell>
          <cell r="J11">
            <v>33.119999999999997</v>
          </cell>
          <cell r="K11">
            <v>0</v>
          </cell>
        </row>
        <row r="12">
          <cell r="B12">
            <v>32.37916666666667</v>
          </cell>
          <cell r="C12">
            <v>39.4</v>
          </cell>
          <cell r="D12">
            <v>25.6</v>
          </cell>
          <cell r="E12">
            <v>48.833333333333336</v>
          </cell>
          <cell r="F12">
            <v>78</v>
          </cell>
          <cell r="G12">
            <v>24</v>
          </cell>
          <cell r="H12">
            <v>11.879999999999999</v>
          </cell>
          <cell r="I12" t="str">
            <v>NO</v>
          </cell>
          <cell r="J12">
            <v>29.52</v>
          </cell>
          <cell r="K12">
            <v>0</v>
          </cell>
        </row>
        <row r="13">
          <cell r="B13">
            <v>30.091666666666665</v>
          </cell>
          <cell r="C13">
            <v>38.4</v>
          </cell>
          <cell r="D13">
            <v>24.4</v>
          </cell>
          <cell r="E13">
            <v>57.833333333333336</v>
          </cell>
          <cell r="F13">
            <v>80</v>
          </cell>
          <cell r="G13">
            <v>29</v>
          </cell>
          <cell r="H13">
            <v>15.48</v>
          </cell>
          <cell r="I13" t="str">
            <v>S</v>
          </cell>
          <cell r="J13">
            <v>34.56</v>
          </cell>
          <cell r="K13">
            <v>0</v>
          </cell>
        </row>
        <row r="14">
          <cell r="B14">
            <v>29.137500000000003</v>
          </cell>
          <cell r="C14">
            <v>37.799999999999997</v>
          </cell>
          <cell r="D14">
            <v>25.3</v>
          </cell>
          <cell r="E14">
            <v>64</v>
          </cell>
          <cell r="F14">
            <v>84</v>
          </cell>
          <cell r="G14">
            <v>35</v>
          </cell>
          <cell r="H14">
            <v>20.88</v>
          </cell>
          <cell r="I14" t="str">
            <v>N</v>
          </cell>
          <cell r="J14">
            <v>42.12</v>
          </cell>
          <cell r="K14">
            <v>0</v>
          </cell>
        </row>
        <row r="15">
          <cell r="B15">
            <v>27.270833333333332</v>
          </cell>
          <cell r="C15">
            <v>34.9</v>
          </cell>
          <cell r="D15">
            <v>24.8</v>
          </cell>
          <cell r="E15">
            <v>70.916666666666671</v>
          </cell>
          <cell r="F15">
            <v>85</v>
          </cell>
          <cell r="G15">
            <v>40</v>
          </cell>
          <cell r="H15">
            <v>12.24</v>
          </cell>
          <cell r="I15" t="str">
            <v>NO</v>
          </cell>
          <cell r="J15">
            <v>39.96</v>
          </cell>
          <cell r="K15">
            <v>0.6</v>
          </cell>
        </row>
        <row r="16">
          <cell r="B16">
            <v>29.304166666666671</v>
          </cell>
          <cell r="C16">
            <v>36.799999999999997</v>
          </cell>
          <cell r="D16">
            <v>24</v>
          </cell>
          <cell r="E16">
            <v>64.791666666666671</v>
          </cell>
          <cell r="F16">
            <v>87</v>
          </cell>
          <cell r="G16">
            <v>35</v>
          </cell>
          <cell r="H16">
            <v>12.96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27.758333333333329</v>
          </cell>
          <cell r="C17">
            <v>35.200000000000003</v>
          </cell>
          <cell r="D17">
            <v>23</v>
          </cell>
          <cell r="E17">
            <v>72.375</v>
          </cell>
          <cell r="F17">
            <v>95</v>
          </cell>
          <cell r="G17">
            <v>39</v>
          </cell>
          <cell r="H17">
            <v>17.28</v>
          </cell>
          <cell r="I17" t="str">
            <v>N</v>
          </cell>
          <cell r="J17">
            <v>41.04</v>
          </cell>
          <cell r="K17">
            <v>39.6</v>
          </cell>
        </row>
        <row r="18">
          <cell r="B18">
            <v>26.491666666666671</v>
          </cell>
          <cell r="C18">
            <v>31.6</v>
          </cell>
          <cell r="D18">
            <v>23.5</v>
          </cell>
          <cell r="E18">
            <v>78.833333333333329</v>
          </cell>
          <cell r="F18">
            <v>94</v>
          </cell>
          <cell r="G18">
            <v>54</v>
          </cell>
          <cell r="H18">
            <v>10.8</v>
          </cell>
          <cell r="I18" t="str">
            <v>NO</v>
          </cell>
          <cell r="J18">
            <v>25.92</v>
          </cell>
          <cell r="K18">
            <v>3.8000000000000003</v>
          </cell>
        </row>
        <row r="19">
          <cell r="B19">
            <v>25.95</v>
          </cell>
          <cell r="C19">
            <v>32.700000000000003</v>
          </cell>
          <cell r="D19">
            <v>22.7</v>
          </cell>
          <cell r="E19">
            <v>81.666666666666671</v>
          </cell>
          <cell r="F19">
            <v>96</v>
          </cell>
          <cell r="G19">
            <v>49</v>
          </cell>
          <cell r="H19">
            <v>15.48</v>
          </cell>
          <cell r="I19" t="str">
            <v>N</v>
          </cell>
          <cell r="J19">
            <v>37.440000000000005</v>
          </cell>
          <cell r="K19">
            <v>51.2</v>
          </cell>
        </row>
        <row r="20">
          <cell r="B20">
            <v>24.329166666666662</v>
          </cell>
          <cell r="C20">
            <v>27.9</v>
          </cell>
          <cell r="D20">
            <v>22.6</v>
          </cell>
          <cell r="E20">
            <v>88.75</v>
          </cell>
          <cell r="F20">
            <v>96</v>
          </cell>
          <cell r="G20">
            <v>73</v>
          </cell>
          <cell r="H20">
            <v>21.6</v>
          </cell>
          <cell r="I20" t="str">
            <v>N</v>
          </cell>
          <cell r="J20">
            <v>40.32</v>
          </cell>
          <cell r="K20">
            <v>26.599999999999998</v>
          </cell>
        </row>
        <row r="21">
          <cell r="B21">
            <v>24.508333333333329</v>
          </cell>
          <cell r="C21">
            <v>29.1</v>
          </cell>
          <cell r="D21">
            <v>19.5</v>
          </cell>
          <cell r="E21">
            <v>83.125</v>
          </cell>
          <cell r="F21">
            <v>95</v>
          </cell>
          <cell r="G21">
            <v>62</v>
          </cell>
          <cell r="H21">
            <v>16.2</v>
          </cell>
          <cell r="I21" t="str">
            <v>NO</v>
          </cell>
          <cell r="J21">
            <v>49.32</v>
          </cell>
          <cell r="K21">
            <v>20.6</v>
          </cell>
        </row>
        <row r="22">
          <cell r="B22">
            <v>23.733333333333334</v>
          </cell>
          <cell r="C22">
            <v>31.8</v>
          </cell>
          <cell r="D22">
            <v>19.5</v>
          </cell>
          <cell r="E22">
            <v>81.708333333333329</v>
          </cell>
          <cell r="F22">
            <v>96</v>
          </cell>
          <cell r="G22">
            <v>48</v>
          </cell>
          <cell r="H22">
            <v>10.8</v>
          </cell>
          <cell r="I22" t="str">
            <v>N</v>
          </cell>
          <cell r="J22">
            <v>28.44</v>
          </cell>
          <cell r="K22">
            <v>7.0000000000000018</v>
          </cell>
        </row>
        <row r="23">
          <cell r="B23">
            <v>27.633333333333326</v>
          </cell>
          <cell r="C23">
            <v>34.5</v>
          </cell>
          <cell r="D23">
            <v>23.1</v>
          </cell>
          <cell r="E23">
            <v>73.583333333333329</v>
          </cell>
          <cell r="F23">
            <v>92</v>
          </cell>
          <cell r="G23">
            <v>38</v>
          </cell>
          <cell r="H23">
            <v>11.520000000000001</v>
          </cell>
          <cell r="I23" t="str">
            <v>N</v>
          </cell>
          <cell r="J23">
            <v>20.88</v>
          </cell>
          <cell r="K23">
            <v>0</v>
          </cell>
        </row>
        <row r="24">
          <cell r="B24">
            <v>28.087500000000002</v>
          </cell>
          <cell r="C24">
            <v>35.700000000000003</v>
          </cell>
          <cell r="D24">
            <v>22.5</v>
          </cell>
          <cell r="E24">
            <v>70.833333333333329</v>
          </cell>
          <cell r="F24">
            <v>96</v>
          </cell>
          <cell r="G24">
            <v>39</v>
          </cell>
          <cell r="H24">
            <v>13.68</v>
          </cell>
          <cell r="I24" t="str">
            <v>N</v>
          </cell>
          <cell r="J24">
            <v>48.96</v>
          </cell>
          <cell r="K24">
            <v>24.2</v>
          </cell>
        </row>
        <row r="25">
          <cell r="B25">
            <v>29.92916666666666</v>
          </cell>
          <cell r="C25">
            <v>37.1</v>
          </cell>
          <cell r="D25">
            <v>25.1</v>
          </cell>
          <cell r="E25">
            <v>64.25</v>
          </cell>
          <cell r="F25">
            <v>89</v>
          </cell>
          <cell r="G25">
            <v>31</v>
          </cell>
          <cell r="H25">
            <v>12.6</v>
          </cell>
          <cell r="I25" t="str">
            <v>N</v>
          </cell>
          <cell r="J25">
            <v>39.6</v>
          </cell>
          <cell r="K25">
            <v>0</v>
          </cell>
        </row>
        <row r="26">
          <cell r="B26">
            <v>29.175000000000008</v>
          </cell>
          <cell r="C26">
            <v>36.299999999999997</v>
          </cell>
          <cell r="D26">
            <v>25</v>
          </cell>
          <cell r="E26">
            <v>62.833333333333336</v>
          </cell>
          <cell r="F26">
            <v>82</v>
          </cell>
          <cell r="G26">
            <v>37</v>
          </cell>
          <cell r="H26">
            <v>12.96</v>
          </cell>
          <cell r="I26" t="str">
            <v>NE</v>
          </cell>
          <cell r="J26">
            <v>33.480000000000004</v>
          </cell>
          <cell r="K26">
            <v>0</v>
          </cell>
        </row>
        <row r="27">
          <cell r="B27">
            <v>27.962500000000002</v>
          </cell>
          <cell r="C27">
            <v>34.5</v>
          </cell>
          <cell r="D27">
            <v>24.2</v>
          </cell>
          <cell r="E27">
            <v>68.666666666666671</v>
          </cell>
          <cell r="F27">
            <v>85</v>
          </cell>
          <cell r="G27">
            <v>50</v>
          </cell>
          <cell r="H27">
            <v>16.559999999999999</v>
          </cell>
          <cell r="I27" t="str">
            <v>SE</v>
          </cell>
          <cell r="J27">
            <v>41.4</v>
          </cell>
          <cell r="K27">
            <v>0</v>
          </cell>
        </row>
        <row r="28">
          <cell r="B28">
            <v>27.8</v>
          </cell>
          <cell r="C28">
            <v>36.299999999999997</v>
          </cell>
          <cell r="D28">
            <v>23.3</v>
          </cell>
          <cell r="E28">
            <v>69.333333333333329</v>
          </cell>
          <cell r="F28">
            <v>88</v>
          </cell>
          <cell r="G28">
            <v>40</v>
          </cell>
          <cell r="H28">
            <v>19.440000000000001</v>
          </cell>
          <cell r="I28" t="str">
            <v>NE</v>
          </cell>
          <cell r="J28">
            <v>58.32</v>
          </cell>
          <cell r="K28">
            <v>0</v>
          </cell>
        </row>
        <row r="29">
          <cell r="B29">
            <v>29.362500000000008</v>
          </cell>
          <cell r="C29">
            <v>36.9</v>
          </cell>
          <cell r="D29">
            <v>24</v>
          </cell>
          <cell r="E29">
            <v>61.75</v>
          </cell>
          <cell r="F29">
            <v>85</v>
          </cell>
          <cell r="G29">
            <v>30</v>
          </cell>
          <cell r="H29">
            <v>23.040000000000003</v>
          </cell>
          <cell r="I29" t="str">
            <v>N</v>
          </cell>
          <cell r="J29">
            <v>52.2</v>
          </cell>
          <cell r="K29">
            <v>1</v>
          </cell>
        </row>
        <row r="30">
          <cell r="B30">
            <v>29.366666666666671</v>
          </cell>
          <cell r="C30">
            <v>36.799999999999997</v>
          </cell>
          <cell r="D30">
            <v>25.1</v>
          </cell>
          <cell r="E30">
            <v>59.791666666666664</v>
          </cell>
          <cell r="F30">
            <v>79</v>
          </cell>
          <cell r="G30">
            <v>29</v>
          </cell>
          <cell r="H30">
            <v>12.6</v>
          </cell>
          <cell r="I30" t="str">
            <v>N</v>
          </cell>
          <cell r="J30">
            <v>59.760000000000005</v>
          </cell>
          <cell r="K30">
            <v>0.2</v>
          </cell>
        </row>
        <row r="31">
          <cell r="B31">
            <v>28.091666666666665</v>
          </cell>
          <cell r="C31">
            <v>34.700000000000003</v>
          </cell>
          <cell r="D31">
            <v>24.3</v>
          </cell>
          <cell r="E31">
            <v>67</v>
          </cell>
          <cell r="F31">
            <v>86</v>
          </cell>
          <cell r="G31">
            <v>39</v>
          </cell>
          <cell r="H31">
            <v>16.920000000000002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25.604166666666661</v>
          </cell>
          <cell r="C32">
            <v>30.8</v>
          </cell>
          <cell r="D32">
            <v>20.7</v>
          </cell>
          <cell r="E32">
            <v>76.208333333333329</v>
          </cell>
          <cell r="F32">
            <v>97</v>
          </cell>
          <cell r="G32">
            <v>54</v>
          </cell>
          <cell r="H32">
            <v>15.48</v>
          </cell>
          <cell r="I32" t="str">
            <v>NE</v>
          </cell>
          <cell r="J32">
            <v>33.480000000000004</v>
          </cell>
          <cell r="K32">
            <v>40.400000000000006</v>
          </cell>
        </row>
        <row r="33">
          <cell r="B33">
            <v>26.904166666666669</v>
          </cell>
          <cell r="C33">
            <v>33.200000000000003</v>
          </cell>
          <cell r="D33">
            <v>22.9</v>
          </cell>
          <cell r="E33">
            <v>71.291666666666671</v>
          </cell>
          <cell r="F33">
            <v>90</v>
          </cell>
          <cell r="G33">
            <v>47</v>
          </cell>
          <cell r="H33">
            <v>12.6</v>
          </cell>
          <cell r="I33" t="str">
            <v>N</v>
          </cell>
          <cell r="J33">
            <v>30.240000000000002</v>
          </cell>
          <cell r="K33">
            <v>0.2</v>
          </cell>
        </row>
        <row r="34">
          <cell r="B34">
            <v>25.737500000000001</v>
          </cell>
          <cell r="C34">
            <v>31.7</v>
          </cell>
          <cell r="D34">
            <v>23.5</v>
          </cell>
          <cell r="E34">
            <v>79.666666666666671</v>
          </cell>
          <cell r="F34">
            <v>91</v>
          </cell>
          <cell r="G34">
            <v>55</v>
          </cell>
          <cell r="H34">
            <v>13.68</v>
          </cell>
          <cell r="I34" t="str">
            <v>S</v>
          </cell>
          <cell r="J34">
            <v>36.36</v>
          </cell>
          <cell r="K34">
            <v>0.8</v>
          </cell>
        </row>
        <row r="35">
          <cell r="B35">
            <v>26.770833333333329</v>
          </cell>
          <cell r="C35">
            <v>33.6</v>
          </cell>
          <cell r="D35">
            <v>22.6</v>
          </cell>
          <cell r="E35">
            <v>75.291666666666671</v>
          </cell>
          <cell r="F35">
            <v>94</v>
          </cell>
          <cell r="G35">
            <v>47</v>
          </cell>
          <cell r="H35">
            <v>11.520000000000001</v>
          </cell>
          <cell r="I35" t="str">
            <v>NE</v>
          </cell>
          <cell r="J35">
            <v>22.68</v>
          </cell>
          <cell r="K35">
            <v>3.2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SE</v>
          </cell>
        </row>
      </sheetData>
      <sheetData sheetId="1"/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</row>
      </sheetData>
      <sheetData sheetId="4"/>
      <sheetData sheetId="5"/>
      <sheetData sheetId="6"/>
      <sheetData sheetId="7"/>
      <sheetData sheetId="8">
        <row r="5">
          <cell r="B5">
            <v>26.583333333333332</v>
          </cell>
        </row>
      </sheetData>
      <sheetData sheetId="9">
        <row r="5">
          <cell r="B5">
            <v>29.13333333333334</v>
          </cell>
        </row>
      </sheetData>
      <sheetData sheetId="10">
        <row r="5">
          <cell r="B5">
            <v>27.370833333333326</v>
          </cell>
        </row>
      </sheetData>
      <sheetData sheetId="11">
        <row r="5">
          <cell r="B5">
            <v>28.245833333333334</v>
          </cell>
          <cell r="C5">
            <v>35.4</v>
          </cell>
          <cell r="D5">
            <v>22.4</v>
          </cell>
          <cell r="E5">
            <v>71.75</v>
          </cell>
          <cell r="F5">
            <v>95</v>
          </cell>
          <cell r="G5">
            <v>44</v>
          </cell>
          <cell r="H5">
            <v>5.04</v>
          </cell>
          <cell r="I5" t="str">
            <v>SE</v>
          </cell>
          <cell r="J5">
            <v>20.16</v>
          </cell>
          <cell r="K5">
            <v>0</v>
          </cell>
        </row>
        <row r="6">
          <cell r="B6">
            <v>27.120833333333334</v>
          </cell>
          <cell r="C6">
            <v>33.5</v>
          </cell>
          <cell r="D6">
            <v>22.8</v>
          </cell>
          <cell r="E6">
            <v>77.583333333333329</v>
          </cell>
          <cell r="F6">
            <v>95</v>
          </cell>
          <cell r="G6">
            <v>52</v>
          </cell>
          <cell r="H6">
            <v>15.120000000000001</v>
          </cell>
          <cell r="I6" t="str">
            <v>NO</v>
          </cell>
          <cell r="J6">
            <v>48.96</v>
          </cell>
          <cell r="K6">
            <v>18.2</v>
          </cell>
        </row>
        <row r="7">
          <cell r="B7">
            <v>29.220833333333328</v>
          </cell>
          <cell r="C7">
            <v>35.299999999999997</v>
          </cell>
          <cell r="D7">
            <v>24.8</v>
          </cell>
          <cell r="E7">
            <v>68.333333333333329</v>
          </cell>
          <cell r="F7">
            <v>92</v>
          </cell>
          <cell r="G7">
            <v>44</v>
          </cell>
          <cell r="H7">
            <v>8.2799999999999994</v>
          </cell>
          <cell r="I7" t="str">
            <v>N</v>
          </cell>
          <cell r="J7">
            <v>25.2</v>
          </cell>
          <cell r="K7">
            <v>0</v>
          </cell>
        </row>
        <row r="8">
          <cell r="B8">
            <v>29.558333333333326</v>
          </cell>
          <cell r="C8">
            <v>35.299999999999997</v>
          </cell>
          <cell r="D8">
            <v>24.6</v>
          </cell>
          <cell r="E8">
            <v>66.791666666666671</v>
          </cell>
          <cell r="F8">
            <v>89</v>
          </cell>
          <cell r="G8">
            <v>44</v>
          </cell>
          <cell r="H8">
            <v>17.64</v>
          </cell>
          <cell r="I8" t="str">
            <v>NE</v>
          </cell>
          <cell r="J8">
            <v>35.64</v>
          </cell>
          <cell r="K8">
            <v>0</v>
          </cell>
        </row>
        <row r="9">
          <cell r="B9">
            <v>29.474999999999998</v>
          </cell>
          <cell r="C9">
            <v>34.799999999999997</v>
          </cell>
          <cell r="D9">
            <v>25</v>
          </cell>
          <cell r="E9">
            <v>67.333333333333329</v>
          </cell>
          <cell r="F9">
            <v>90</v>
          </cell>
          <cell r="G9">
            <v>45</v>
          </cell>
          <cell r="H9">
            <v>10.44</v>
          </cell>
          <cell r="I9" t="str">
            <v>N</v>
          </cell>
          <cell r="J9">
            <v>30.6</v>
          </cell>
          <cell r="K9">
            <v>0</v>
          </cell>
        </row>
        <row r="10">
          <cell r="B10">
            <v>29.824999999999999</v>
          </cell>
          <cell r="C10">
            <v>35.200000000000003</v>
          </cell>
          <cell r="D10">
            <v>25.1</v>
          </cell>
          <cell r="E10">
            <v>62.791666666666664</v>
          </cell>
          <cell r="F10">
            <v>84</v>
          </cell>
          <cell r="G10">
            <v>43</v>
          </cell>
          <cell r="H10">
            <v>14.76</v>
          </cell>
          <cell r="I10" t="str">
            <v>N</v>
          </cell>
          <cell r="J10">
            <v>36.36</v>
          </cell>
          <cell r="K10">
            <v>0</v>
          </cell>
        </row>
        <row r="11">
          <cell r="B11">
            <v>29.970833333333331</v>
          </cell>
          <cell r="C11">
            <v>35.6</v>
          </cell>
          <cell r="D11">
            <v>26</v>
          </cell>
          <cell r="E11">
            <v>61.708333333333336</v>
          </cell>
          <cell r="F11">
            <v>78</v>
          </cell>
          <cell r="G11">
            <v>42</v>
          </cell>
          <cell r="H11">
            <v>13.68</v>
          </cell>
          <cell r="I11" t="str">
            <v>N</v>
          </cell>
          <cell r="J11">
            <v>34.92</v>
          </cell>
          <cell r="K11">
            <v>0</v>
          </cell>
        </row>
        <row r="12">
          <cell r="B12">
            <v>30.245833333333337</v>
          </cell>
          <cell r="C12">
            <v>37.6</v>
          </cell>
          <cell r="D12">
            <v>25</v>
          </cell>
          <cell r="E12">
            <v>67.041666666666671</v>
          </cell>
          <cell r="F12">
            <v>92</v>
          </cell>
          <cell r="G12">
            <v>36</v>
          </cell>
          <cell r="H12">
            <v>13.68</v>
          </cell>
          <cell r="I12" t="str">
            <v>N</v>
          </cell>
          <cell r="J12">
            <v>32.04</v>
          </cell>
          <cell r="K12">
            <v>6.6</v>
          </cell>
        </row>
        <row r="13">
          <cell r="B13">
            <v>28.120833333333326</v>
          </cell>
          <cell r="C13">
            <v>35.9</v>
          </cell>
          <cell r="D13">
            <v>24</v>
          </cell>
          <cell r="E13">
            <v>78</v>
          </cell>
          <cell r="F13">
            <v>94</v>
          </cell>
          <cell r="G13">
            <v>50</v>
          </cell>
          <cell r="H13">
            <v>6.48</v>
          </cell>
          <cell r="I13" t="str">
            <v>SE</v>
          </cell>
          <cell r="J13">
            <v>30.6</v>
          </cell>
          <cell r="K13">
            <v>1</v>
          </cell>
        </row>
        <row r="14">
          <cell r="B14">
            <v>30.295833333333334</v>
          </cell>
          <cell r="C14">
            <v>37.6</v>
          </cell>
          <cell r="D14">
            <v>24.2</v>
          </cell>
          <cell r="E14">
            <v>68.791666666666671</v>
          </cell>
          <cell r="F14">
            <v>95</v>
          </cell>
          <cell r="G14">
            <v>35</v>
          </cell>
          <cell r="H14">
            <v>11.520000000000001</v>
          </cell>
          <cell r="I14" t="str">
            <v>NO</v>
          </cell>
          <cell r="J14">
            <v>30.96</v>
          </cell>
          <cell r="K14">
            <v>0</v>
          </cell>
        </row>
        <row r="15">
          <cell r="B15">
            <v>30.320833333333336</v>
          </cell>
          <cell r="C15">
            <v>37.200000000000003</v>
          </cell>
          <cell r="D15">
            <v>23.7</v>
          </cell>
          <cell r="E15">
            <v>62.708333333333336</v>
          </cell>
          <cell r="F15">
            <v>89</v>
          </cell>
          <cell r="G15">
            <v>39</v>
          </cell>
          <cell r="H15">
            <v>13.32</v>
          </cell>
          <cell r="I15" t="str">
            <v>NO</v>
          </cell>
          <cell r="J15">
            <v>42.480000000000004</v>
          </cell>
          <cell r="K15">
            <v>0</v>
          </cell>
        </row>
        <row r="16">
          <cell r="B16">
            <v>28.387499999999999</v>
          </cell>
          <cell r="C16">
            <v>35.799999999999997</v>
          </cell>
          <cell r="D16">
            <v>24.3</v>
          </cell>
          <cell r="E16">
            <v>70.416666666666671</v>
          </cell>
          <cell r="F16">
            <v>86</v>
          </cell>
          <cell r="G16">
            <v>46</v>
          </cell>
          <cell r="H16">
            <v>13.68</v>
          </cell>
          <cell r="I16" t="str">
            <v>N</v>
          </cell>
          <cell r="J16">
            <v>36.72</v>
          </cell>
          <cell r="K16">
            <v>0.2</v>
          </cell>
        </row>
        <row r="17">
          <cell r="B17">
            <v>25.783333333333335</v>
          </cell>
          <cell r="C17">
            <v>33.9</v>
          </cell>
          <cell r="D17">
            <v>22.2</v>
          </cell>
          <cell r="E17">
            <v>85.125</v>
          </cell>
          <cell r="F17">
            <v>95</v>
          </cell>
          <cell r="G17">
            <v>53</v>
          </cell>
          <cell r="H17">
            <v>14.76</v>
          </cell>
          <cell r="I17" t="str">
            <v>SE</v>
          </cell>
          <cell r="J17">
            <v>46.080000000000005</v>
          </cell>
          <cell r="K17">
            <v>12.6</v>
          </cell>
        </row>
        <row r="18">
          <cell r="B18">
            <v>25.650000000000002</v>
          </cell>
          <cell r="C18">
            <v>34.200000000000003</v>
          </cell>
          <cell r="D18">
            <v>21.1</v>
          </cell>
          <cell r="E18">
            <v>77</v>
          </cell>
          <cell r="F18">
            <v>94</v>
          </cell>
          <cell r="G18">
            <v>49</v>
          </cell>
          <cell r="H18">
            <v>7.9200000000000008</v>
          </cell>
          <cell r="I18" t="str">
            <v>NO</v>
          </cell>
          <cell r="J18">
            <v>21.240000000000002</v>
          </cell>
          <cell r="K18">
            <v>0</v>
          </cell>
        </row>
        <row r="19">
          <cell r="B19">
            <v>26.620833333333334</v>
          </cell>
          <cell r="C19">
            <v>33</v>
          </cell>
          <cell r="D19">
            <v>23.8</v>
          </cell>
          <cell r="E19">
            <v>83.5</v>
          </cell>
          <cell r="F19">
            <v>94</v>
          </cell>
          <cell r="G19">
            <v>59</v>
          </cell>
          <cell r="H19">
            <v>15.840000000000002</v>
          </cell>
          <cell r="I19" t="str">
            <v>N</v>
          </cell>
          <cell r="J19">
            <v>43.56</v>
          </cell>
          <cell r="K19">
            <v>19.600000000000001</v>
          </cell>
        </row>
        <row r="20">
          <cell r="B20">
            <v>25.991666666666671</v>
          </cell>
          <cell r="C20">
            <v>32.200000000000003</v>
          </cell>
          <cell r="D20">
            <v>23.8</v>
          </cell>
          <cell r="E20">
            <v>87.375</v>
          </cell>
          <cell r="F20">
            <v>95</v>
          </cell>
          <cell r="G20">
            <v>59</v>
          </cell>
          <cell r="H20">
            <v>16.2</v>
          </cell>
          <cell r="I20" t="str">
            <v>N</v>
          </cell>
          <cell r="J20">
            <v>38.159999999999997</v>
          </cell>
          <cell r="K20">
            <v>4</v>
          </cell>
        </row>
        <row r="21">
          <cell r="B21">
            <v>24.245833333333326</v>
          </cell>
          <cell r="C21">
            <v>25.5</v>
          </cell>
          <cell r="D21">
            <v>23</v>
          </cell>
          <cell r="E21">
            <v>88.5</v>
          </cell>
          <cell r="F21">
            <v>95</v>
          </cell>
          <cell r="G21">
            <v>78</v>
          </cell>
          <cell r="H21">
            <v>19.8</v>
          </cell>
          <cell r="I21" t="str">
            <v>N</v>
          </cell>
          <cell r="J21">
            <v>40.680000000000007</v>
          </cell>
          <cell r="K21">
            <v>15.400000000000002</v>
          </cell>
        </row>
        <row r="22">
          <cell r="B22">
            <v>27.466666666666665</v>
          </cell>
          <cell r="C22">
            <v>34.200000000000003</v>
          </cell>
          <cell r="D22">
            <v>22.3</v>
          </cell>
          <cell r="E22">
            <v>73.166666666666671</v>
          </cell>
          <cell r="F22">
            <v>92</v>
          </cell>
          <cell r="G22">
            <v>50</v>
          </cell>
          <cell r="H22">
            <v>15.48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29.225000000000005</v>
          </cell>
          <cell r="C23">
            <v>35.6</v>
          </cell>
          <cell r="D23">
            <v>23.4</v>
          </cell>
          <cell r="E23">
            <v>67.416666666666671</v>
          </cell>
          <cell r="F23">
            <v>91</v>
          </cell>
          <cell r="G23">
            <v>44</v>
          </cell>
          <cell r="H23">
            <v>18.36</v>
          </cell>
          <cell r="I23" t="str">
            <v>N</v>
          </cell>
          <cell r="J23">
            <v>44.28</v>
          </cell>
          <cell r="K23">
            <v>0</v>
          </cell>
        </row>
        <row r="24">
          <cell r="B24">
            <v>30.229166666666661</v>
          </cell>
          <cell r="C24">
            <v>35.5</v>
          </cell>
          <cell r="D24">
            <v>24.8</v>
          </cell>
          <cell r="E24">
            <v>60.708333333333336</v>
          </cell>
          <cell r="F24">
            <v>83</v>
          </cell>
          <cell r="G24">
            <v>40</v>
          </cell>
          <cell r="H24">
            <v>17.28</v>
          </cell>
          <cell r="I24" t="str">
            <v>N</v>
          </cell>
          <cell r="J24">
            <v>41.4</v>
          </cell>
          <cell r="K24">
            <v>0</v>
          </cell>
        </row>
        <row r="25">
          <cell r="B25">
            <v>30.070833333333336</v>
          </cell>
          <cell r="C25">
            <v>37.1</v>
          </cell>
          <cell r="D25">
            <v>24</v>
          </cell>
          <cell r="E25">
            <v>66.333333333333329</v>
          </cell>
          <cell r="F25">
            <v>92</v>
          </cell>
          <cell r="G25">
            <v>39</v>
          </cell>
          <cell r="H25">
            <v>10.08</v>
          </cell>
          <cell r="I25" t="str">
            <v>NO</v>
          </cell>
          <cell r="J25">
            <v>27</v>
          </cell>
          <cell r="K25">
            <v>0</v>
          </cell>
        </row>
        <row r="26">
          <cell r="B26">
            <v>29.308333333333337</v>
          </cell>
          <cell r="C26">
            <v>37</v>
          </cell>
          <cell r="D26">
            <v>23.4</v>
          </cell>
          <cell r="E26">
            <v>67.5</v>
          </cell>
          <cell r="F26">
            <v>91</v>
          </cell>
          <cell r="G26">
            <v>39</v>
          </cell>
          <cell r="H26">
            <v>16.2</v>
          </cell>
          <cell r="I26" t="str">
            <v>SE</v>
          </cell>
          <cell r="J26">
            <v>41.76</v>
          </cell>
          <cell r="K26">
            <v>0</v>
          </cell>
        </row>
        <row r="27">
          <cell r="B27">
            <v>29.283333333333342</v>
          </cell>
          <cell r="C27">
            <v>35.799999999999997</v>
          </cell>
          <cell r="D27">
            <v>24</v>
          </cell>
          <cell r="E27">
            <v>67.25</v>
          </cell>
          <cell r="F27">
            <v>85</v>
          </cell>
          <cell r="G27">
            <v>46</v>
          </cell>
          <cell r="H27">
            <v>13.32</v>
          </cell>
          <cell r="I27" t="str">
            <v>SE</v>
          </cell>
          <cell r="J27">
            <v>30.96</v>
          </cell>
          <cell r="K27">
            <v>0</v>
          </cell>
        </row>
        <row r="28">
          <cell r="B28">
            <v>30.5625</v>
          </cell>
          <cell r="C28">
            <v>37.700000000000003</v>
          </cell>
          <cell r="D28">
            <v>23.9</v>
          </cell>
          <cell r="E28">
            <v>64.708333333333329</v>
          </cell>
          <cell r="F28">
            <v>90</v>
          </cell>
          <cell r="G28">
            <v>36</v>
          </cell>
          <cell r="H28">
            <v>13.68</v>
          </cell>
          <cell r="I28" t="str">
            <v>N</v>
          </cell>
          <cell r="J28">
            <v>30.240000000000002</v>
          </cell>
          <cell r="K28">
            <v>0</v>
          </cell>
        </row>
        <row r="29">
          <cell r="B29">
            <v>31.245833333333326</v>
          </cell>
          <cell r="C29">
            <v>37.1</v>
          </cell>
          <cell r="D29">
            <v>26.1</v>
          </cell>
          <cell r="E29">
            <v>54.25</v>
          </cell>
          <cell r="F29">
            <v>74</v>
          </cell>
          <cell r="G29">
            <v>34</v>
          </cell>
          <cell r="H29">
            <v>18.36</v>
          </cell>
          <cell r="I29" t="str">
            <v>N</v>
          </cell>
          <cell r="J29">
            <v>43.56</v>
          </cell>
          <cell r="K29">
            <v>0</v>
          </cell>
        </row>
        <row r="30">
          <cell r="B30">
            <v>30.316666666666674</v>
          </cell>
          <cell r="C30">
            <v>37.700000000000003</v>
          </cell>
          <cell r="D30">
            <v>25.5</v>
          </cell>
          <cell r="E30">
            <v>58.25</v>
          </cell>
          <cell r="F30">
            <v>78</v>
          </cell>
          <cell r="G30">
            <v>35</v>
          </cell>
          <cell r="H30">
            <v>15.120000000000001</v>
          </cell>
          <cell r="I30" t="str">
            <v>NO</v>
          </cell>
          <cell r="J30">
            <v>43.2</v>
          </cell>
          <cell r="K30">
            <v>0</v>
          </cell>
        </row>
        <row r="31">
          <cell r="B31">
            <v>29.604166666666661</v>
          </cell>
          <cell r="C31">
            <v>35.700000000000003</v>
          </cell>
          <cell r="D31">
            <v>24.1</v>
          </cell>
          <cell r="E31">
            <v>65.958333333333329</v>
          </cell>
          <cell r="F31">
            <v>91</v>
          </cell>
          <cell r="G31">
            <v>37</v>
          </cell>
          <cell r="H31">
            <v>10.8</v>
          </cell>
          <cell r="I31" t="str">
            <v>NO</v>
          </cell>
          <cell r="J31">
            <v>25.2</v>
          </cell>
          <cell r="K31">
            <v>0</v>
          </cell>
        </row>
        <row r="32">
          <cell r="B32">
            <v>27.170833333333338</v>
          </cell>
          <cell r="C32">
            <v>36.200000000000003</v>
          </cell>
          <cell r="D32">
            <v>22.7</v>
          </cell>
          <cell r="E32">
            <v>70.333333333333329</v>
          </cell>
          <cell r="F32">
            <v>94</v>
          </cell>
          <cell r="G32">
            <v>34</v>
          </cell>
          <cell r="H32">
            <v>19.079999999999998</v>
          </cell>
          <cell r="I32" t="str">
            <v>N</v>
          </cell>
          <cell r="J32">
            <v>45</v>
          </cell>
          <cell r="K32">
            <v>20.599999999999998</v>
          </cell>
        </row>
        <row r="33">
          <cell r="B33">
            <v>25.862500000000001</v>
          </cell>
          <cell r="C33">
            <v>31.4</v>
          </cell>
          <cell r="D33">
            <v>22.9</v>
          </cell>
          <cell r="E33">
            <v>82.416666666666671</v>
          </cell>
          <cell r="F33">
            <v>95</v>
          </cell>
          <cell r="G33">
            <v>55</v>
          </cell>
          <cell r="H33">
            <v>11.16</v>
          </cell>
          <cell r="I33" t="str">
            <v>NO</v>
          </cell>
          <cell r="J33">
            <v>27.720000000000002</v>
          </cell>
          <cell r="K33">
            <v>4.4000000000000004</v>
          </cell>
        </row>
        <row r="34">
          <cell r="B34">
            <v>25.362499999999994</v>
          </cell>
          <cell r="C34">
            <v>33.799999999999997</v>
          </cell>
          <cell r="D34">
            <v>22.8</v>
          </cell>
          <cell r="E34">
            <v>83.333333333333329</v>
          </cell>
          <cell r="F34">
            <v>93</v>
          </cell>
          <cell r="G34">
            <v>50</v>
          </cell>
          <cell r="H34">
            <v>16.559999999999999</v>
          </cell>
          <cell r="I34" t="str">
            <v>SE</v>
          </cell>
          <cell r="J34">
            <v>45.36</v>
          </cell>
          <cell r="K34">
            <v>11.000000000000002</v>
          </cell>
        </row>
        <row r="35">
          <cell r="B35">
            <v>27.75</v>
          </cell>
          <cell r="C35">
            <v>34.5</v>
          </cell>
          <cell r="D35">
            <v>23.3</v>
          </cell>
          <cell r="E35">
            <v>74.5</v>
          </cell>
          <cell r="F35">
            <v>94</v>
          </cell>
          <cell r="G35">
            <v>47</v>
          </cell>
          <cell r="H35">
            <v>10.08</v>
          </cell>
          <cell r="I35" t="str">
            <v>L</v>
          </cell>
          <cell r="J35">
            <v>25.56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22.220833333333331</v>
          </cell>
        </row>
      </sheetData>
      <sheetData sheetId="9">
        <row r="5">
          <cell r="B5">
            <v>29.704166666666701</v>
          </cell>
        </row>
      </sheetData>
      <sheetData sheetId="10">
        <row r="5">
          <cell r="B5">
            <v>24.200000000000003</v>
          </cell>
        </row>
      </sheetData>
      <sheetData sheetId="11">
        <row r="5">
          <cell r="B5">
            <v>27.412500000000005</v>
          </cell>
          <cell r="C5">
            <v>34</v>
          </cell>
          <cell r="D5">
            <v>22.3</v>
          </cell>
          <cell r="E5">
            <v>79.416666666666671</v>
          </cell>
          <cell r="F5">
            <v>87</v>
          </cell>
          <cell r="G5">
            <v>68</v>
          </cell>
          <cell r="H5">
            <v>10.08</v>
          </cell>
          <cell r="I5" t="str">
            <v>SO</v>
          </cell>
          <cell r="J5">
            <v>18</v>
          </cell>
          <cell r="K5">
            <v>0</v>
          </cell>
        </row>
        <row r="6">
          <cell r="B6">
            <v>28.679166666666664</v>
          </cell>
          <cell r="C6">
            <v>34.9</v>
          </cell>
          <cell r="D6">
            <v>23</v>
          </cell>
          <cell r="E6">
            <v>77.25</v>
          </cell>
          <cell r="F6">
            <v>85</v>
          </cell>
          <cell r="G6">
            <v>69</v>
          </cell>
          <cell r="H6">
            <v>6.84</v>
          </cell>
          <cell r="I6" t="str">
            <v>NE</v>
          </cell>
          <cell r="J6">
            <v>15.48</v>
          </cell>
          <cell r="K6">
            <v>0</v>
          </cell>
        </row>
        <row r="7">
          <cell r="B7">
            <v>29.087500000000002</v>
          </cell>
          <cell r="C7">
            <v>35</v>
          </cell>
          <cell r="D7">
            <v>24.5</v>
          </cell>
          <cell r="E7">
            <v>78.291666666666671</v>
          </cell>
          <cell r="F7">
            <v>85</v>
          </cell>
          <cell r="G7">
            <v>69</v>
          </cell>
          <cell r="H7">
            <v>9.3600000000000012</v>
          </cell>
          <cell r="I7" t="str">
            <v>NE</v>
          </cell>
          <cell r="J7">
            <v>28.44</v>
          </cell>
          <cell r="K7">
            <v>0</v>
          </cell>
        </row>
        <row r="8">
          <cell r="B8">
            <v>28.845833333333342</v>
          </cell>
          <cell r="C8">
            <v>35.299999999999997</v>
          </cell>
          <cell r="D8">
            <v>23.6</v>
          </cell>
          <cell r="E8">
            <v>77.166666666666671</v>
          </cell>
          <cell r="F8">
            <v>83</v>
          </cell>
          <cell r="G8">
            <v>69</v>
          </cell>
          <cell r="H8">
            <v>9.7200000000000006</v>
          </cell>
          <cell r="I8" t="str">
            <v>NE</v>
          </cell>
          <cell r="J8">
            <v>28.8</v>
          </cell>
          <cell r="K8">
            <v>0</v>
          </cell>
        </row>
        <row r="9">
          <cell r="B9">
            <v>28.824999999999992</v>
          </cell>
          <cell r="C9">
            <v>34.799999999999997</v>
          </cell>
          <cell r="D9">
            <v>24.1</v>
          </cell>
          <cell r="E9">
            <v>76.166666666666671</v>
          </cell>
          <cell r="F9">
            <v>84</v>
          </cell>
          <cell r="G9">
            <v>64</v>
          </cell>
          <cell r="H9">
            <v>14.4</v>
          </cell>
          <cell r="I9" t="str">
            <v>N</v>
          </cell>
          <cell r="J9">
            <v>33.840000000000003</v>
          </cell>
          <cell r="K9">
            <v>0</v>
          </cell>
        </row>
        <row r="10">
          <cell r="B10">
            <v>29.070833333333329</v>
          </cell>
          <cell r="C10">
            <v>34.6</v>
          </cell>
          <cell r="D10">
            <v>23.4</v>
          </cell>
          <cell r="E10">
            <v>73.75</v>
          </cell>
          <cell r="F10">
            <v>83</v>
          </cell>
          <cell r="G10">
            <v>62</v>
          </cell>
          <cell r="H10">
            <v>19.8</v>
          </cell>
          <cell r="I10" t="str">
            <v>N</v>
          </cell>
          <cell r="J10">
            <v>39.24</v>
          </cell>
          <cell r="K10">
            <v>0</v>
          </cell>
        </row>
        <row r="11">
          <cell r="B11">
            <v>29.358333333333334</v>
          </cell>
          <cell r="C11">
            <v>35.5</v>
          </cell>
          <cell r="D11">
            <v>23.7</v>
          </cell>
          <cell r="E11">
            <v>71.875</v>
          </cell>
          <cell r="F11">
            <v>78</v>
          </cell>
          <cell r="G11">
            <v>65</v>
          </cell>
          <cell r="H11">
            <v>11.879999999999999</v>
          </cell>
          <cell r="I11" t="str">
            <v>N</v>
          </cell>
          <cell r="J11">
            <v>32.04</v>
          </cell>
          <cell r="K11">
            <v>0</v>
          </cell>
        </row>
        <row r="12">
          <cell r="B12">
            <v>27.458333333333339</v>
          </cell>
          <cell r="C12">
            <v>34</v>
          </cell>
          <cell r="D12">
            <v>24.2</v>
          </cell>
          <cell r="E12">
            <v>79.458333333333329</v>
          </cell>
          <cell r="F12">
            <v>84</v>
          </cell>
          <cell r="G12">
            <v>71</v>
          </cell>
          <cell r="H12">
            <v>18</v>
          </cell>
          <cell r="I12" t="str">
            <v>NE</v>
          </cell>
          <cell r="J12">
            <v>39.6</v>
          </cell>
          <cell r="K12">
            <v>0</v>
          </cell>
        </row>
        <row r="13">
          <cell r="B13">
            <v>26.345833333333331</v>
          </cell>
          <cell r="C13">
            <v>34.5</v>
          </cell>
          <cell r="D13">
            <v>23.2</v>
          </cell>
          <cell r="E13">
            <v>81.041666666666671</v>
          </cell>
          <cell r="F13">
            <v>87</v>
          </cell>
          <cell r="G13">
            <v>70</v>
          </cell>
          <cell r="H13">
            <v>11.520000000000001</v>
          </cell>
          <cell r="I13" t="str">
            <v>N</v>
          </cell>
          <cell r="J13">
            <v>39.96</v>
          </cell>
          <cell r="K13">
            <v>0</v>
          </cell>
        </row>
        <row r="14">
          <cell r="B14">
            <v>28.970833333333331</v>
          </cell>
          <cell r="C14">
            <v>36.4</v>
          </cell>
          <cell r="D14">
            <v>23.5</v>
          </cell>
          <cell r="E14">
            <v>76.25</v>
          </cell>
          <cell r="F14">
            <v>86</v>
          </cell>
          <cell r="G14">
            <v>56</v>
          </cell>
          <cell r="H14">
            <v>14.04</v>
          </cell>
          <cell r="I14" t="str">
            <v>N</v>
          </cell>
          <cell r="J14">
            <v>28.44</v>
          </cell>
          <cell r="K14">
            <v>0</v>
          </cell>
        </row>
        <row r="15">
          <cell r="B15">
            <v>29.783333333333331</v>
          </cell>
          <cell r="C15">
            <v>35.4</v>
          </cell>
          <cell r="D15">
            <v>24.1</v>
          </cell>
          <cell r="E15">
            <v>69.416666666666671</v>
          </cell>
          <cell r="F15">
            <v>80</v>
          </cell>
          <cell r="G15">
            <v>57</v>
          </cell>
          <cell r="H15">
            <v>16.559999999999999</v>
          </cell>
          <cell r="I15" t="str">
            <v>N</v>
          </cell>
          <cell r="J15">
            <v>32.04</v>
          </cell>
          <cell r="K15">
            <v>0</v>
          </cell>
        </row>
        <row r="16">
          <cell r="B16">
            <v>29.549999999999997</v>
          </cell>
          <cell r="C16">
            <v>36.299999999999997</v>
          </cell>
          <cell r="D16">
            <v>24.5</v>
          </cell>
          <cell r="E16">
            <v>72</v>
          </cell>
          <cell r="F16">
            <v>80</v>
          </cell>
          <cell r="G16">
            <v>61</v>
          </cell>
          <cell r="H16">
            <v>13.32</v>
          </cell>
          <cell r="I16" t="str">
            <v>N</v>
          </cell>
          <cell r="J16">
            <v>32.4</v>
          </cell>
          <cell r="K16">
            <v>0</v>
          </cell>
        </row>
        <row r="17">
          <cell r="B17">
            <v>24.491666666666674</v>
          </cell>
          <cell r="C17">
            <v>28.9</v>
          </cell>
          <cell r="D17">
            <v>19.5</v>
          </cell>
          <cell r="E17">
            <v>80.666666666666671</v>
          </cell>
          <cell r="F17">
            <v>86</v>
          </cell>
          <cell r="G17">
            <v>69</v>
          </cell>
          <cell r="H17">
            <v>23.759999999999998</v>
          </cell>
          <cell r="I17" t="str">
            <v>NE</v>
          </cell>
          <cell r="J17">
            <v>60.12</v>
          </cell>
          <cell r="K17">
            <v>0</v>
          </cell>
        </row>
        <row r="18">
          <cell r="B18">
            <v>22.541666666666668</v>
          </cell>
          <cell r="C18">
            <v>28.9</v>
          </cell>
          <cell r="D18">
            <v>19.399999999999999</v>
          </cell>
          <cell r="E18">
            <v>82.291666666666671</v>
          </cell>
          <cell r="F18">
            <v>88</v>
          </cell>
          <cell r="G18">
            <v>68</v>
          </cell>
          <cell r="H18">
            <v>12.24</v>
          </cell>
          <cell r="I18" t="str">
            <v>SO</v>
          </cell>
          <cell r="J18">
            <v>30.96</v>
          </cell>
          <cell r="K18">
            <v>0</v>
          </cell>
        </row>
        <row r="19">
          <cell r="B19">
            <v>25.075000000000003</v>
          </cell>
          <cell r="C19">
            <v>33.200000000000003</v>
          </cell>
          <cell r="D19">
            <v>19.7</v>
          </cell>
          <cell r="E19">
            <v>79.583333333333329</v>
          </cell>
          <cell r="F19">
            <v>88</v>
          </cell>
          <cell r="G19">
            <v>65</v>
          </cell>
          <cell r="H19">
            <v>11.16</v>
          </cell>
          <cell r="I19" t="str">
            <v>NE</v>
          </cell>
          <cell r="J19">
            <v>24.48</v>
          </cell>
          <cell r="K19">
            <v>0</v>
          </cell>
        </row>
        <row r="20">
          <cell r="B20">
            <v>26.070833333333329</v>
          </cell>
          <cell r="C20">
            <v>30.6</v>
          </cell>
          <cell r="D20">
            <v>23.2</v>
          </cell>
          <cell r="E20">
            <v>82.833333333333329</v>
          </cell>
          <cell r="F20">
            <v>86</v>
          </cell>
          <cell r="G20">
            <v>75</v>
          </cell>
          <cell r="H20">
            <v>16.2</v>
          </cell>
          <cell r="I20" t="str">
            <v>N</v>
          </cell>
          <cell r="J20">
            <v>38.159999999999997</v>
          </cell>
          <cell r="K20">
            <v>0</v>
          </cell>
        </row>
        <row r="21">
          <cell r="B21">
            <v>26.520833333333339</v>
          </cell>
          <cell r="C21">
            <v>30.3</v>
          </cell>
          <cell r="D21">
            <v>24</v>
          </cell>
          <cell r="E21">
            <v>82.5</v>
          </cell>
          <cell r="F21">
            <v>88</v>
          </cell>
          <cell r="G21">
            <v>76</v>
          </cell>
          <cell r="H21">
            <v>15.120000000000001</v>
          </cell>
          <cell r="I21" t="str">
            <v>N</v>
          </cell>
          <cell r="J21">
            <v>30.6</v>
          </cell>
          <cell r="K21">
            <v>0</v>
          </cell>
        </row>
        <row r="22">
          <cell r="B22">
            <v>27.741666666666671</v>
          </cell>
          <cell r="C22">
            <v>34.700000000000003</v>
          </cell>
          <cell r="D22">
            <v>22.4</v>
          </cell>
          <cell r="E22">
            <v>74.375</v>
          </cell>
          <cell r="F22">
            <v>84</v>
          </cell>
          <cell r="G22">
            <v>59</v>
          </cell>
          <cell r="H22">
            <v>18.720000000000002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29.654166666666665</v>
          </cell>
          <cell r="C23">
            <v>35.200000000000003</v>
          </cell>
          <cell r="D23">
            <v>24.6</v>
          </cell>
          <cell r="E23">
            <v>69.708333333333329</v>
          </cell>
          <cell r="F23">
            <v>80</v>
          </cell>
          <cell r="G23">
            <v>60</v>
          </cell>
          <cell r="H23">
            <v>18.720000000000002</v>
          </cell>
          <cell r="I23" t="str">
            <v>N</v>
          </cell>
          <cell r="J23">
            <v>39.6</v>
          </cell>
          <cell r="K23">
            <v>0</v>
          </cell>
        </row>
        <row r="24">
          <cell r="B24">
            <v>30.229166666666661</v>
          </cell>
          <cell r="C24">
            <v>35.5</v>
          </cell>
          <cell r="D24">
            <v>24.8</v>
          </cell>
          <cell r="E24">
            <v>60.708333333333336</v>
          </cell>
          <cell r="F24">
            <v>83</v>
          </cell>
          <cell r="G24">
            <v>40</v>
          </cell>
          <cell r="H24">
            <v>17.28</v>
          </cell>
          <cell r="I24" t="str">
            <v>N</v>
          </cell>
          <cell r="J24">
            <v>41.4</v>
          </cell>
          <cell r="K24">
            <v>0</v>
          </cell>
        </row>
        <row r="25">
          <cell r="B25">
            <v>30.249999999999996</v>
          </cell>
          <cell r="C25">
            <v>36.700000000000003</v>
          </cell>
          <cell r="D25">
            <v>24.9</v>
          </cell>
          <cell r="E25">
            <v>67.041666666666671</v>
          </cell>
          <cell r="F25">
            <v>78</v>
          </cell>
          <cell r="G25">
            <v>55</v>
          </cell>
          <cell r="H25">
            <v>14.04</v>
          </cell>
          <cell r="I25" t="str">
            <v>N</v>
          </cell>
          <cell r="J25">
            <v>40.32</v>
          </cell>
          <cell r="K25">
            <v>0</v>
          </cell>
        </row>
        <row r="26">
          <cell r="B26">
            <v>26.308333333333326</v>
          </cell>
          <cell r="C26">
            <v>33.9</v>
          </cell>
          <cell r="D26">
            <v>22</v>
          </cell>
          <cell r="E26">
            <v>79.541666666666671</v>
          </cell>
          <cell r="F26">
            <v>86</v>
          </cell>
          <cell r="G26">
            <v>66</v>
          </cell>
          <cell r="H26">
            <v>12.96</v>
          </cell>
          <cell r="I26" t="str">
            <v>S</v>
          </cell>
          <cell r="J26">
            <v>40.680000000000007</v>
          </cell>
          <cell r="K26">
            <v>0</v>
          </cell>
        </row>
        <row r="27">
          <cell r="B27">
            <v>27.75</v>
          </cell>
          <cell r="C27">
            <v>37.1</v>
          </cell>
          <cell r="D27">
            <v>22.3</v>
          </cell>
          <cell r="E27">
            <v>76.583333333333329</v>
          </cell>
          <cell r="F27">
            <v>85</v>
          </cell>
          <cell r="G27">
            <v>66</v>
          </cell>
          <cell r="H27">
            <v>13.32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29.383333333333336</v>
          </cell>
          <cell r="C28">
            <v>37.200000000000003</v>
          </cell>
          <cell r="D28">
            <v>23</v>
          </cell>
          <cell r="E28">
            <v>75.625</v>
          </cell>
          <cell r="F28">
            <v>86</v>
          </cell>
          <cell r="G28">
            <v>53</v>
          </cell>
          <cell r="H28">
            <v>14.04</v>
          </cell>
          <cell r="I28" t="str">
            <v>N</v>
          </cell>
          <cell r="J28">
            <v>50.76</v>
          </cell>
          <cell r="K28">
            <v>0</v>
          </cell>
        </row>
        <row r="29">
          <cell r="B29">
            <v>30.633333333333336</v>
          </cell>
          <cell r="C29">
            <v>36.700000000000003</v>
          </cell>
          <cell r="D29">
            <v>25.3</v>
          </cell>
          <cell r="E29">
            <v>65.375</v>
          </cell>
          <cell r="F29">
            <v>77</v>
          </cell>
          <cell r="G29">
            <v>51</v>
          </cell>
          <cell r="H29">
            <v>19.079999999999998</v>
          </cell>
          <cell r="I29" t="str">
            <v>N</v>
          </cell>
          <cell r="J29">
            <v>41.4</v>
          </cell>
          <cell r="K29">
            <v>0</v>
          </cell>
        </row>
        <row r="30">
          <cell r="B30">
            <v>29.099999999999994</v>
          </cell>
          <cell r="C30">
            <v>36.1</v>
          </cell>
          <cell r="D30">
            <v>23.7</v>
          </cell>
          <cell r="E30">
            <v>66.958333333333329</v>
          </cell>
          <cell r="F30">
            <v>76</v>
          </cell>
          <cell r="G30">
            <v>53</v>
          </cell>
          <cell r="H30">
            <v>19.079999999999998</v>
          </cell>
          <cell r="I30" t="str">
            <v>N</v>
          </cell>
          <cell r="J30">
            <v>52.56</v>
          </cell>
          <cell r="K30">
            <v>0</v>
          </cell>
        </row>
        <row r="31">
          <cell r="B31">
            <v>26.670833333333334</v>
          </cell>
          <cell r="C31">
            <v>32.4</v>
          </cell>
          <cell r="D31">
            <v>21.8</v>
          </cell>
          <cell r="E31">
            <v>74.291666666666671</v>
          </cell>
          <cell r="F31">
            <v>85</v>
          </cell>
          <cell r="G31">
            <v>61</v>
          </cell>
          <cell r="H31">
            <v>14.4</v>
          </cell>
          <cell r="I31" t="str">
            <v>O</v>
          </cell>
          <cell r="J31">
            <v>47.16</v>
          </cell>
          <cell r="K31">
            <v>0</v>
          </cell>
        </row>
        <row r="32">
          <cell r="B32">
            <v>25.795833333333334</v>
          </cell>
          <cell r="C32">
            <v>33.200000000000003</v>
          </cell>
          <cell r="D32">
            <v>21.4</v>
          </cell>
          <cell r="E32">
            <v>74.708333333333329</v>
          </cell>
          <cell r="F32">
            <v>83</v>
          </cell>
          <cell r="G32">
            <v>61</v>
          </cell>
          <cell r="H32">
            <v>18.36</v>
          </cell>
          <cell r="I32" t="str">
            <v>SO</v>
          </cell>
          <cell r="J32">
            <v>50.76</v>
          </cell>
          <cell r="K32">
            <v>0</v>
          </cell>
        </row>
        <row r="33">
          <cell r="B33">
            <v>24.566666666666674</v>
          </cell>
          <cell r="C33">
            <v>29.3</v>
          </cell>
          <cell r="D33">
            <v>22.5</v>
          </cell>
          <cell r="E33">
            <v>84.041666666666671</v>
          </cell>
          <cell r="F33">
            <v>87</v>
          </cell>
          <cell r="G33">
            <v>78</v>
          </cell>
          <cell r="H33">
            <v>11.16</v>
          </cell>
          <cell r="I33" t="str">
            <v>NE</v>
          </cell>
          <cell r="J33">
            <v>54.36</v>
          </cell>
          <cell r="K33">
            <v>0</v>
          </cell>
        </row>
        <row r="34">
          <cell r="B34">
            <v>24.879166666666666</v>
          </cell>
          <cell r="C34">
            <v>30.5</v>
          </cell>
          <cell r="D34">
            <v>23.5</v>
          </cell>
          <cell r="E34">
            <v>85.083333333333329</v>
          </cell>
          <cell r="F34">
            <v>89</v>
          </cell>
          <cell r="G34">
            <v>77</v>
          </cell>
          <cell r="H34">
            <v>15.48</v>
          </cell>
          <cell r="I34" t="str">
            <v>NE</v>
          </cell>
          <cell r="J34">
            <v>46.440000000000005</v>
          </cell>
          <cell r="K34">
            <v>0</v>
          </cell>
        </row>
        <row r="35">
          <cell r="B35">
            <v>25.912499999999994</v>
          </cell>
          <cell r="C35">
            <v>33.9</v>
          </cell>
          <cell r="D35">
            <v>22.4</v>
          </cell>
          <cell r="E35">
            <v>82.416666666666671</v>
          </cell>
          <cell r="F35">
            <v>88</v>
          </cell>
          <cell r="G35">
            <v>70</v>
          </cell>
          <cell r="H35">
            <v>12.96</v>
          </cell>
          <cell r="I35" t="str">
            <v>N</v>
          </cell>
          <cell r="J35">
            <v>27.36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26.704166666666666</v>
          </cell>
        </row>
      </sheetData>
      <sheetData sheetId="9">
        <row r="5">
          <cell r="B5">
            <v>28.320833333333329</v>
          </cell>
        </row>
      </sheetData>
      <sheetData sheetId="10">
        <row r="5">
          <cell r="B5">
            <v>25.612500000000001</v>
          </cell>
        </row>
      </sheetData>
      <sheetData sheetId="11">
        <row r="5">
          <cell r="B5">
            <v>25.566666666666666</v>
          </cell>
          <cell r="C5">
            <v>30.6</v>
          </cell>
          <cell r="D5">
            <v>21.1</v>
          </cell>
          <cell r="E5">
            <v>77.583333333333329</v>
          </cell>
          <cell r="F5">
            <v>93</v>
          </cell>
          <cell r="G5">
            <v>52</v>
          </cell>
          <cell r="H5">
            <v>17.64</v>
          </cell>
          <cell r="I5" t="str">
            <v>L</v>
          </cell>
          <cell r="J5">
            <v>28.44</v>
          </cell>
          <cell r="K5">
            <v>2</v>
          </cell>
        </row>
        <row r="6">
          <cell r="B6">
            <v>25.500000000000004</v>
          </cell>
          <cell r="C6">
            <v>31.7</v>
          </cell>
          <cell r="D6">
            <v>20.5</v>
          </cell>
          <cell r="E6">
            <v>77.458333333333329</v>
          </cell>
          <cell r="F6">
            <v>95</v>
          </cell>
          <cell r="G6">
            <v>51</v>
          </cell>
          <cell r="H6">
            <v>12.6</v>
          </cell>
          <cell r="I6" t="str">
            <v>N</v>
          </cell>
          <cell r="J6">
            <v>25.2</v>
          </cell>
          <cell r="K6">
            <v>0.8</v>
          </cell>
        </row>
        <row r="7">
          <cell r="B7">
            <v>26.516666666666666</v>
          </cell>
          <cell r="C7">
            <v>32.4</v>
          </cell>
          <cell r="D7">
            <v>21.6</v>
          </cell>
          <cell r="E7">
            <v>71.708333333333329</v>
          </cell>
          <cell r="F7">
            <v>92</v>
          </cell>
          <cell r="G7">
            <v>46</v>
          </cell>
          <cell r="H7">
            <v>13.68</v>
          </cell>
          <cell r="I7" t="str">
            <v>N</v>
          </cell>
          <cell r="J7">
            <v>37.800000000000004</v>
          </cell>
          <cell r="K7">
            <v>8.1999999999999993</v>
          </cell>
        </row>
        <row r="8">
          <cell r="B8">
            <v>26.508333333333329</v>
          </cell>
          <cell r="C8">
            <v>31.9</v>
          </cell>
          <cell r="D8">
            <v>22.1</v>
          </cell>
          <cell r="E8">
            <v>72</v>
          </cell>
          <cell r="F8">
            <v>90</v>
          </cell>
          <cell r="G8">
            <v>52</v>
          </cell>
          <cell r="H8">
            <v>18.36</v>
          </cell>
          <cell r="I8" t="str">
            <v>N</v>
          </cell>
          <cell r="J8">
            <v>33.480000000000004</v>
          </cell>
          <cell r="K8">
            <v>1</v>
          </cell>
        </row>
        <row r="9">
          <cell r="B9">
            <v>26.820833333333329</v>
          </cell>
          <cell r="C9">
            <v>32.200000000000003</v>
          </cell>
          <cell r="D9">
            <v>22.2</v>
          </cell>
          <cell r="E9">
            <v>70.666666666666671</v>
          </cell>
          <cell r="F9">
            <v>92</v>
          </cell>
          <cell r="G9">
            <v>47</v>
          </cell>
          <cell r="H9">
            <v>15.48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26.925000000000008</v>
          </cell>
          <cell r="C10">
            <v>31.7</v>
          </cell>
          <cell r="D10">
            <v>22.4</v>
          </cell>
          <cell r="E10">
            <v>65.208333333333329</v>
          </cell>
          <cell r="F10">
            <v>81</v>
          </cell>
          <cell r="G10">
            <v>45</v>
          </cell>
          <cell r="H10">
            <v>16.920000000000002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27.104166666666668</v>
          </cell>
          <cell r="C11">
            <v>32.200000000000003</v>
          </cell>
          <cell r="D11">
            <v>23.5</v>
          </cell>
          <cell r="E11">
            <v>64.5</v>
          </cell>
          <cell r="F11">
            <v>78</v>
          </cell>
          <cell r="G11">
            <v>44</v>
          </cell>
          <cell r="H11">
            <v>17.28</v>
          </cell>
          <cell r="I11" t="str">
            <v>N</v>
          </cell>
          <cell r="J11">
            <v>38.519999999999996</v>
          </cell>
          <cell r="K11">
            <v>0</v>
          </cell>
        </row>
        <row r="12">
          <cell r="B12">
            <v>27.787499999999994</v>
          </cell>
          <cell r="C12">
            <v>33.6</v>
          </cell>
          <cell r="D12">
            <v>22.5</v>
          </cell>
          <cell r="E12">
            <v>64.875</v>
          </cell>
          <cell r="F12">
            <v>86</v>
          </cell>
          <cell r="G12">
            <v>44</v>
          </cell>
          <cell r="H12">
            <v>20.88</v>
          </cell>
          <cell r="I12" t="str">
            <v>N</v>
          </cell>
          <cell r="J12">
            <v>34.56</v>
          </cell>
          <cell r="K12">
            <v>0</v>
          </cell>
        </row>
        <row r="13">
          <cell r="B13">
            <v>27.445833333333336</v>
          </cell>
          <cell r="C13">
            <v>34</v>
          </cell>
          <cell r="D13">
            <v>22.6</v>
          </cell>
          <cell r="E13">
            <v>68.791666666666671</v>
          </cell>
          <cell r="F13">
            <v>88</v>
          </cell>
          <cell r="G13">
            <v>46</v>
          </cell>
          <cell r="H13">
            <v>16.559999999999999</v>
          </cell>
          <cell r="I13" t="str">
            <v>N</v>
          </cell>
          <cell r="J13">
            <v>32.04</v>
          </cell>
          <cell r="K13">
            <v>0</v>
          </cell>
        </row>
        <row r="14">
          <cell r="B14">
            <v>28.487500000000001</v>
          </cell>
          <cell r="C14">
            <v>34</v>
          </cell>
          <cell r="D14">
            <v>22.6</v>
          </cell>
          <cell r="E14">
            <v>65.25</v>
          </cell>
          <cell r="F14">
            <v>89</v>
          </cell>
          <cell r="G14">
            <v>39</v>
          </cell>
          <cell r="H14">
            <v>14.4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26.462499999999995</v>
          </cell>
          <cell r="C15">
            <v>33</v>
          </cell>
          <cell r="D15">
            <v>22.2</v>
          </cell>
          <cell r="E15">
            <v>70.416666666666671</v>
          </cell>
          <cell r="F15">
            <v>89</v>
          </cell>
          <cell r="G15">
            <v>46</v>
          </cell>
          <cell r="H15">
            <v>27.36</v>
          </cell>
          <cell r="I15" t="str">
            <v>N</v>
          </cell>
          <cell r="J15">
            <v>58.32</v>
          </cell>
          <cell r="K15">
            <v>6.8</v>
          </cell>
        </row>
        <row r="16">
          <cell r="B16">
            <v>25.675000000000001</v>
          </cell>
          <cell r="C16">
            <v>32.1</v>
          </cell>
          <cell r="D16">
            <v>21.6</v>
          </cell>
          <cell r="E16">
            <v>72.333333333333329</v>
          </cell>
          <cell r="F16">
            <v>88</v>
          </cell>
          <cell r="G16">
            <v>50</v>
          </cell>
          <cell r="H16">
            <v>18</v>
          </cell>
          <cell r="I16" t="str">
            <v>N</v>
          </cell>
          <cell r="J16">
            <v>55.440000000000005</v>
          </cell>
          <cell r="K16">
            <v>0</v>
          </cell>
        </row>
        <row r="17">
          <cell r="B17">
            <v>24.191666666666666</v>
          </cell>
          <cell r="C17">
            <v>31.3</v>
          </cell>
          <cell r="D17">
            <v>20.6</v>
          </cell>
          <cell r="E17">
            <v>81.291666666666671</v>
          </cell>
          <cell r="F17">
            <v>95</v>
          </cell>
          <cell r="G17">
            <v>55</v>
          </cell>
          <cell r="H17">
            <v>18.36</v>
          </cell>
          <cell r="I17" t="str">
            <v>N</v>
          </cell>
          <cell r="J17">
            <v>45.72</v>
          </cell>
          <cell r="K17">
            <v>24.2</v>
          </cell>
        </row>
        <row r="18">
          <cell r="B18">
            <v>23.55</v>
          </cell>
          <cell r="C18">
            <v>30.2</v>
          </cell>
          <cell r="D18">
            <v>20</v>
          </cell>
          <cell r="E18">
            <v>86.708333333333329</v>
          </cell>
          <cell r="F18">
            <v>95</v>
          </cell>
          <cell r="G18">
            <v>58</v>
          </cell>
          <cell r="H18">
            <v>13.32</v>
          </cell>
          <cell r="I18" t="str">
            <v>N</v>
          </cell>
          <cell r="J18">
            <v>32.04</v>
          </cell>
          <cell r="K18">
            <v>1.2000000000000002</v>
          </cell>
        </row>
        <row r="19">
          <cell r="B19">
            <v>24.162500000000005</v>
          </cell>
          <cell r="C19">
            <v>28.5</v>
          </cell>
          <cell r="D19">
            <v>21.3</v>
          </cell>
          <cell r="E19">
            <v>84.75</v>
          </cell>
          <cell r="F19">
            <v>94</v>
          </cell>
          <cell r="G19">
            <v>65</v>
          </cell>
          <cell r="H19">
            <v>16.559999999999999</v>
          </cell>
          <cell r="I19" t="str">
            <v>N</v>
          </cell>
          <cell r="J19">
            <v>44.64</v>
          </cell>
          <cell r="K19">
            <v>8.7999999999999989</v>
          </cell>
        </row>
        <row r="20">
          <cell r="B20">
            <v>23.424999999999997</v>
          </cell>
          <cell r="C20">
            <v>28.2</v>
          </cell>
          <cell r="D20">
            <v>21.9</v>
          </cell>
          <cell r="E20">
            <v>87.666666666666671</v>
          </cell>
          <cell r="F20">
            <v>93</v>
          </cell>
          <cell r="G20">
            <v>69</v>
          </cell>
          <cell r="H20">
            <v>26.64</v>
          </cell>
          <cell r="I20" t="str">
            <v>N</v>
          </cell>
          <cell r="J20">
            <v>45.72</v>
          </cell>
          <cell r="K20">
            <v>4.8</v>
          </cell>
        </row>
        <row r="21">
          <cell r="B21">
            <v>22.029166666666665</v>
          </cell>
          <cell r="C21">
            <v>23.4</v>
          </cell>
          <cell r="D21">
            <v>20.7</v>
          </cell>
          <cell r="E21">
            <v>90.958333333333329</v>
          </cell>
          <cell r="F21">
            <v>94</v>
          </cell>
          <cell r="G21">
            <v>88</v>
          </cell>
          <cell r="H21">
            <v>24.48</v>
          </cell>
          <cell r="I21" t="str">
            <v>N</v>
          </cell>
          <cell r="J21">
            <v>57.6</v>
          </cell>
          <cell r="K21">
            <v>12.2</v>
          </cell>
        </row>
        <row r="22">
          <cell r="B22">
            <v>24.724999999999998</v>
          </cell>
          <cell r="C22">
            <v>31</v>
          </cell>
          <cell r="D22">
            <v>20.7</v>
          </cell>
          <cell r="E22">
            <v>74.375</v>
          </cell>
          <cell r="F22">
            <v>93</v>
          </cell>
          <cell r="G22">
            <v>50</v>
          </cell>
          <cell r="H22">
            <v>15.48</v>
          </cell>
          <cell r="I22" t="str">
            <v>N</v>
          </cell>
          <cell r="J22">
            <v>38.519999999999996</v>
          </cell>
          <cell r="K22">
            <v>1.4</v>
          </cell>
        </row>
        <row r="23">
          <cell r="B23">
            <v>26.983333333333334</v>
          </cell>
          <cell r="C23">
            <v>32.5</v>
          </cell>
          <cell r="D23">
            <v>22.6</v>
          </cell>
          <cell r="E23">
            <v>67</v>
          </cell>
          <cell r="F23">
            <v>81</v>
          </cell>
          <cell r="G23">
            <v>44</v>
          </cell>
          <cell r="H23">
            <v>21.96</v>
          </cell>
          <cell r="I23" t="str">
            <v>NE</v>
          </cell>
          <cell r="J23">
            <v>45.36</v>
          </cell>
          <cell r="K23">
            <v>0</v>
          </cell>
        </row>
        <row r="24">
          <cell r="B24">
            <v>26.887500000000003</v>
          </cell>
          <cell r="C24">
            <v>33.299999999999997</v>
          </cell>
          <cell r="D24">
            <v>22.9</v>
          </cell>
          <cell r="E24">
            <v>67.708333333333329</v>
          </cell>
          <cell r="F24">
            <v>82</v>
          </cell>
          <cell r="G24">
            <v>43</v>
          </cell>
          <cell r="H24">
            <v>21.6</v>
          </cell>
          <cell r="I24" t="str">
            <v>NE</v>
          </cell>
          <cell r="J24">
            <v>39.6</v>
          </cell>
          <cell r="K24">
            <v>0</v>
          </cell>
        </row>
        <row r="25">
          <cell r="B25">
            <v>27.841666666666672</v>
          </cell>
          <cell r="C25">
            <v>34</v>
          </cell>
          <cell r="D25">
            <v>22.4</v>
          </cell>
          <cell r="E25">
            <v>64.958333333333329</v>
          </cell>
          <cell r="F25">
            <v>87</v>
          </cell>
          <cell r="G25">
            <v>34</v>
          </cell>
          <cell r="H25">
            <v>14.76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26.137499999999992</v>
          </cell>
          <cell r="C26">
            <v>33.799999999999997</v>
          </cell>
          <cell r="D26">
            <v>21.9</v>
          </cell>
          <cell r="E26">
            <v>71.75</v>
          </cell>
          <cell r="F26">
            <v>90</v>
          </cell>
          <cell r="G26">
            <v>41</v>
          </cell>
          <cell r="H26">
            <v>19.8</v>
          </cell>
          <cell r="I26" t="str">
            <v>N</v>
          </cell>
          <cell r="J26">
            <v>40.32</v>
          </cell>
          <cell r="K26">
            <v>10.6</v>
          </cell>
        </row>
        <row r="27">
          <cell r="B27">
            <v>25.358333333333338</v>
          </cell>
          <cell r="C27">
            <v>33.5</v>
          </cell>
          <cell r="D27">
            <v>21.6</v>
          </cell>
          <cell r="E27">
            <v>75.416666666666671</v>
          </cell>
          <cell r="F27">
            <v>92</v>
          </cell>
          <cell r="G27">
            <v>44</v>
          </cell>
          <cell r="H27">
            <v>23.400000000000002</v>
          </cell>
          <cell r="I27" t="str">
            <v>L</v>
          </cell>
          <cell r="J27">
            <v>41.04</v>
          </cell>
          <cell r="K27">
            <v>9.1999999999999993</v>
          </cell>
        </row>
        <row r="28">
          <cell r="B28">
            <v>27.245833333333334</v>
          </cell>
          <cell r="C28">
            <v>33.1</v>
          </cell>
          <cell r="D28">
            <v>23.3</v>
          </cell>
          <cell r="E28">
            <v>71.583333333333329</v>
          </cell>
          <cell r="F28">
            <v>90</v>
          </cell>
          <cell r="G28">
            <v>44</v>
          </cell>
          <cell r="H28">
            <v>18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27.658333333333335</v>
          </cell>
          <cell r="C29">
            <v>32.799999999999997</v>
          </cell>
          <cell r="D29">
            <v>23.3</v>
          </cell>
          <cell r="E29">
            <v>63.791666666666664</v>
          </cell>
          <cell r="F29">
            <v>81</v>
          </cell>
          <cell r="G29">
            <v>43</v>
          </cell>
          <cell r="H29">
            <v>21.6</v>
          </cell>
          <cell r="I29" t="str">
            <v>N</v>
          </cell>
          <cell r="J29">
            <v>40.32</v>
          </cell>
          <cell r="K29">
            <v>0</v>
          </cell>
        </row>
        <row r="30">
          <cell r="B30">
            <v>27.44583333333334</v>
          </cell>
          <cell r="C30">
            <v>32.9</v>
          </cell>
          <cell r="D30">
            <v>22.6</v>
          </cell>
          <cell r="E30">
            <v>62.125</v>
          </cell>
          <cell r="F30">
            <v>79</v>
          </cell>
          <cell r="G30">
            <v>41</v>
          </cell>
          <cell r="H30">
            <v>19.079999999999998</v>
          </cell>
          <cell r="I30" t="str">
            <v>N</v>
          </cell>
          <cell r="J30">
            <v>38.519999999999996</v>
          </cell>
          <cell r="K30">
            <v>0</v>
          </cell>
        </row>
        <row r="31">
          <cell r="B31">
            <v>26.437500000000004</v>
          </cell>
          <cell r="C31">
            <v>32</v>
          </cell>
          <cell r="D31">
            <v>19.600000000000001</v>
          </cell>
          <cell r="E31">
            <v>69.5</v>
          </cell>
          <cell r="F31">
            <v>94</v>
          </cell>
          <cell r="G31">
            <v>45</v>
          </cell>
          <cell r="H31">
            <v>19.079999999999998</v>
          </cell>
          <cell r="I31" t="str">
            <v>N</v>
          </cell>
          <cell r="J31">
            <v>75.239999999999995</v>
          </cell>
          <cell r="K31">
            <v>19</v>
          </cell>
        </row>
        <row r="32">
          <cell r="B32">
            <v>25.775000000000002</v>
          </cell>
          <cell r="C32">
            <v>31.6</v>
          </cell>
          <cell r="D32">
            <v>21.8</v>
          </cell>
          <cell r="E32">
            <v>74.208333333333329</v>
          </cell>
          <cell r="F32">
            <v>93</v>
          </cell>
          <cell r="G32">
            <v>45</v>
          </cell>
          <cell r="H32">
            <v>11.520000000000001</v>
          </cell>
          <cell r="I32" t="str">
            <v>N</v>
          </cell>
          <cell r="J32">
            <v>27.720000000000002</v>
          </cell>
          <cell r="K32">
            <v>2</v>
          </cell>
        </row>
        <row r="33">
          <cell r="B33">
            <v>23.570833333333329</v>
          </cell>
          <cell r="C33">
            <v>29.4</v>
          </cell>
          <cell r="D33">
            <v>20.3</v>
          </cell>
          <cell r="E33">
            <v>82.458333333333329</v>
          </cell>
          <cell r="F33">
            <v>95</v>
          </cell>
          <cell r="G33">
            <v>57</v>
          </cell>
          <cell r="H33">
            <v>13.32</v>
          </cell>
          <cell r="I33" t="str">
            <v>N</v>
          </cell>
          <cell r="J33">
            <v>41.4</v>
          </cell>
          <cell r="K33">
            <v>46.800000000000011</v>
          </cell>
        </row>
        <row r="34">
          <cell r="B34">
            <v>24.204166666666666</v>
          </cell>
          <cell r="C34">
            <v>30.7</v>
          </cell>
          <cell r="D34">
            <v>20.6</v>
          </cell>
          <cell r="E34">
            <v>82.583333333333329</v>
          </cell>
          <cell r="F34">
            <v>94</v>
          </cell>
          <cell r="G34">
            <v>53</v>
          </cell>
          <cell r="H34">
            <v>23.040000000000003</v>
          </cell>
          <cell r="I34" t="str">
            <v>N</v>
          </cell>
          <cell r="J34">
            <v>55.440000000000005</v>
          </cell>
          <cell r="K34">
            <v>21.8</v>
          </cell>
        </row>
        <row r="35">
          <cell r="B35">
            <v>25.787500000000005</v>
          </cell>
          <cell r="C35">
            <v>31.8</v>
          </cell>
          <cell r="D35">
            <v>21.5</v>
          </cell>
          <cell r="E35">
            <v>73.375</v>
          </cell>
          <cell r="F35">
            <v>94</v>
          </cell>
          <cell r="G35">
            <v>47</v>
          </cell>
          <cell r="H35">
            <v>15.120000000000001</v>
          </cell>
          <cell r="I35" t="str">
            <v>L</v>
          </cell>
          <cell r="J35">
            <v>29.16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24.566666666666674</v>
          </cell>
        </row>
      </sheetData>
      <sheetData sheetId="9">
        <row r="5">
          <cell r="B5">
            <v>27.695833333333336</v>
          </cell>
        </row>
      </sheetData>
      <sheetData sheetId="10">
        <row r="5">
          <cell r="B5">
            <v>26.458333333333332</v>
          </cell>
        </row>
      </sheetData>
      <sheetData sheetId="11">
        <row r="5">
          <cell r="B5">
            <v>24.704166666666666</v>
          </cell>
          <cell r="C5">
            <v>33.299999999999997</v>
          </cell>
          <cell r="D5">
            <v>21.7</v>
          </cell>
          <cell r="E5">
            <v>75.583333333333329</v>
          </cell>
          <cell r="F5">
            <v>90</v>
          </cell>
          <cell r="G5">
            <v>43</v>
          </cell>
          <cell r="H5">
            <v>21.6</v>
          </cell>
          <cell r="I5" t="str">
            <v>L</v>
          </cell>
          <cell r="J5">
            <v>47.519999999999996</v>
          </cell>
          <cell r="K5">
            <v>1.4</v>
          </cell>
        </row>
        <row r="6">
          <cell r="B6">
            <v>24.616666666666664</v>
          </cell>
          <cell r="C6">
            <v>29.7</v>
          </cell>
          <cell r="D6">
            <v>21.3</v>
          </cell>
          <cell r="E6">
            <v>80.833333333333329</v>
          </cell>
          <cell r="F6">
            <v>94</v>
          </cell>
          <cell r="G6">
            <v>56</v>
          </cell>
          <cell r="H6">
            <v>14.04</v>
          </cell>
          <cell r="I6" t="str">
            <v>NE</v>
          </cell>
          <cell r="J6">
            <v>27.36</v>
          </cell>
          <cell r="K6">
            <v>5.0000000000000009</v>
          </cell>
        </row>
        <row r="7">
          <cell r="B7">
            <v>26.279166666666669</v>
          </cell>
          <cell r="C7">
            <v>33.799999999999997</v>
          </cell>
          <cell r="D7">
            <v>20.5</v>
          </cell>
          <cell r="E7">
            <v>69.041666666666671</v>
          </cell>
          <cell r="F7">
            <v>95</v>
          </cell>
          <cell r="G7">
            <v>37</v>
          </cell>
          <cell r="H7">
            <v>9</v>
          </cell>
          <cell r="I7" t="str">
            <v>L</v>
          </cell>
          <cell r="J7">
            <v>32.76</v>
          </cell>
          <cell r="K7">
            <v>0.2</v>
          </cell>
        </row>
        <row r="8">
          <cell r="B8">
            <v>26.554166666666674</v>
          </cell>
          <cell r="C8">
            <v>33.1</v>
          </cell>
          <cell r="D8">
            <v>20.8</v>
          </cell>
          <cell r="E8">
            <v>70.25</v>
          </cell>
          <cell r="F8">
            <v>92</v>
          </cell>
          <cell r="G8">
            <v>40</v>
          </cell>
          <cell r="H8">
            <v>19.079999999999998</v>
          </cell>
          <cell r="I8" t="str">
            <v>NO</v>
          </cell>
          <cell r="J8">
            <v>49.32</v>
          </cell>
          <cell r="K8">
            <v>12.000000000000002</v>
          </cell>
        </row>
        <row r="9">
          <cell r="B9">
            <v>26.124999999999996</v>
          </cell>
          <cell r="C9">
            <v>32.9</v>
          </cell>
          <cell r="D9">
            <v>20.9</v>
          </cell>
          <cell r="E9">
            <v>71.208333333333329</v>
          </cell>
          <cell r="F9">
            <v>94</v>
          </cell>
          <cell r="G9">
            <v>37</v>
          </cell>
          <cell r="H9">
            <v>9.3600000000000012</v>
          </cell>
          <cell r="I9" t="str">
            <v>NO</v>
          </cell>
          <cell r="J9">
            <v>28.44</v>
          </cell>
          <cell r="K9">
            <v>0.2</v>
          </cell>
        </row>
        <row r="10">
          <cell r="B10">
            <v>26.404166666666669</v>
          </cell>
          <cell r="C10">
            <v>33.9</v>
          </cell>
          <cell r="D10">
            <v>21.7</v>
          </cell>
          <cell r="E10">
            <v>70.083333333333329</v>
          </cell>
          <cell r="F10">
            <v>91</v>
          </cell>
          <cell r="G10">
            <v>35</v>
          </cell>
          <cell r="H10">
            <v>12.24</v>
          </cell>
          <cell r="I10" t="str">
            <v>SO</v>
          </cell>
          <cell r="J10">
            <v>35.28</v>
          </cell>
          <cell r="K10">
            <v>5.2</v>
          </cell>
        </row>
        <row r="11">
          <cell r="B11">
            <v>26.633333333333329</v>
          </cell>
          <cell r="C11">
            <v>35.299999999999997</v>
          </cell>
          <cell r="D11">
            <v>21.8</v>
          </cell>
          <cell r="E11">
            <v>71.083333333333329</v>
          </cell>
          <cell r="F11">
            <v>92</v>
          </cell>
          <cell r="G11">
            <v>33</v>
          </cell>
          <cell r="H11">
            <v>12.24</v>
          </cell>
          <cell r="I11" t="str">
            <v>NO</v>
          </cell>
          <cell r="J11">
            <v>32.76</v>
          </cell>
          <cell r="K11">
            <v>0.60000000000000009</v>
          </cell>
        </row>
        <row r="12">
          <cell r="B12">
            <v>29.454166666666666</v>
          </cell>
          <cell r="C12">
            <v>36.9</v>
          </cell>
          <cell r="D12">
            <v>23.8</v>
          </cell>
          <cell r="E12">
            <v>59.375</v>
          </cell>
          <cell r="F12">
            <v>86</v>
          </cell>
          <cell r="G12">
            <v>23</v>
          </cell>
          <cell r="H12">
            <v>7.9200000000000008</v>
          </cell>
          <cell r="I12" t="str">
            <v>NO</v>
          </cell>
          <cell r="J12">
            <v>22.68</v>
          </cell>
          <cell r="K12">
            <v>0.4</v>
          </cell>
        </row>
        <row r="13">
          <cell r="B13">
            <v>28.875</v>
          </cell>
          <cell r="C13">
            <v>34.799999999999997</v>
          </cell>
          <cell r="D13">
            <v>24.4</v>
          </cell>
          <cell r="E13">
            <v>62.916666666666664</v>
          </cell>
          <cell r="F13">
            <v>80</v>
          </cell>
          <cell r="G13">
            <v>43</v>
          </cell>
          <cell r="H13">
            <v>13.32</v>
          </cell>
          <cell r="I13" t="str">
            <v>O</v>
          </cell>
          <cell r="J13">
            <v>43.92</v>
          </cell>
          <cell r="K13">
            <v>0</v>
          </cell>
        </row>
        <row r="14">
          <cell r="B14">
            <v>26.683333333333337</v>
          </cell>
          <cell r="C14">
            <v>34.6</v>
          </cell>
          <cell r="D14">
            <v>21.1</v>
          </cell>
          <cell r="E14">
            <v>72.5</v>
          </cell>
          <cell r="F14">
            <v>94</v>
          </cell>
          <cell r="G14">
            <v>40</v>
          </cell>
          <cell r="H14">
            <v>22.68</v>
          </cell>
          <cell r="I14" t="str">
            <v>NO</v>
          </cell>
          <cell r="J14">
            <v>50.76</v>
          </cell>
          <cell r="K14">
            <v>18.600000000000001</v>
          </cell>
        </row>
        <row r="15">
          <cell r="B15">
            <v>25.274999999999995</v>
          </cell>
          <cell r="C15">
            <v>33</v>
          </cell>
          <cell r="D15">
            <v>21.6</v>
          </cell>
          <cell r="E15">
            <v>76.291666666666671</v>
          </cell>
          <cell r="F15">
            <v>93</v>
          </cell>
          <cell r="G15">
            <v>37</v>
          </cell>
          <cell r="H15">
            <v>14.4</v>
          </cell>
          <cell r="I15" t="str">
            <v>O</v>
          </cell>
          <cell r="J15">
            <v>29.880000000000003</v>
          </cell>
          <cell r="K15">
            <v>0.2</v>
          </cell>
        </row>
        <row r="16">
          <cell r="B16">
            <v>26.900000000000002</v>
          </cell>
          <cell r="C16">
            <v>33.9</v>
          </cell>
          <cell r="D16">
            <v>22</v>
          </cell>
          <cell r="E16">
            <v>72.166666666666671</v>
          </cell>
          <cell r="F16">
            <v>93</v>
          </cell>
          <cell r="G16">
            <v>38</v>
          </cell>
          <cell r="H16">
            <v>14.76</v>
          </cell>
          <cell r="I16" t="str">
            <v>NO</v>
          </cell>
          <cell r="J16">
            <v>33.119999999999997</v>
          </cell>
          <cell r="K16">
            <v>0</v>
          </cell>
        </row>
        <row r="17">
          <cell r="B17">
            <v>25.383333333333336</v>
          </cell>
          <cell r="C17">
            <v>32.799999999999997</v>
          </cell>
          <cell r="D17">
            <v>21.7</v>
          </cell>
          <cell r="E17">
            <v>79.125</v>
          </cell>
          <cell r="F17">
            <v>94</v>
          </cell>
          <cell r="G17">
            <v>45</v>
          </cell>
          <cell r="H17">
            <v>25.2</v>
          </cell>
          <cell r="I17" t="str">
            <v>NO</v>
          </cell>
          <cell r="J17">
            <v>44.28</v>
          </cell>
          <cell r="K17">
            <v>28.6</v>
          </cell>
        </row>
        <row r="18">
          <cell r="B18">
            <v>24.716666666666669</v>
          </cell>
          <cell r="C18">
            <v>29.9</v>
          </cell>
          <cell r="D18">
            <v>22.2</v>
          </cell>
          <cell r="E18">
            <v>81.916666666666671</v>
          </cell>
          <cell r="F18">
            <v>93</v>
          </cell>
          <cell r="G18">
            <v>59</v>
          </cell>
          <cell r="H18">
            <v>10.08</v>
          </cell>
          <cell r="I18" t="str">
            <v>SO</v>
          </cell>
          <cell r="J18">
            <v>34.200000000000003</v>
          </cell>
          <cell r="K18">
            <v>7.1999999999999993</v>
          </cell>
        </row>
        <row r="19">
          <cell r="B19">
            <v>25.104166666666675</v>
          </cell>
          <cell r="C19">
            <v>31.9</v>
          </cell>
          <cell r="D19">
            <v>22.1</v>
          </cell>
          <cell r="E19">
            <v>81.291666666666671</v>
          </cell>
          <cell r="F19">
            <v>95</v>
          </cell>
          <cell r="G19">
            <v>49</v>
          </cell>
          <cell r="H19">
            <v>16.559999999999999</v>
          </cell>
          <cell r="I19" t="str">
            <v>L</v>
          </cell>
          <cell r="J19">
            <v>38.880000000000003</v>
          </cell>
          <cell r="K19">
            <v>15.6</v>
          </cell>
        </row>
        <row r="20">
          <cell r="B20">
            <v>24.599999999999998</v>
          </cell>
          <cell r="C20">
            <v>31.5</v>
          </cell>
          <cell r="D20">
            <v>21.1</v>
          </cell>
          <cell r="E20">
            <v>79.5</v>
          </cell>
          <cell r="F20">
            <v>95</v>
          </cell>
          <cell r="G20">
            <v>45</v>
          </cell>
          <cell r="H20">
            <v>13.32</v>
          </cell>
          <cell r="I20" t="str">
            <v>NO</v>
          </cell>
          <cell r="J20">
            <v>35.64</v>
          </cell>
          <cell r="K20">
            <v>62.400000000000006</v>
          </cell>
        </row>
        <row r="21">
          <cell r="B21">
            <v>23.741666666666671</v>
          </cell>
          <cell r="C21">
            <v>27.1</v>
          </cell>
          <cell r="D21">
            <v>20.7</v>
          </cell>
          <cell r="E21">
            <v>81.875</v>
          </cell>
          <cell r="F21">
            <v>95</v>
          </cell>
          <cell r="G21">
            <v>61</v>
          </cell>
          <cell r="H21">
            <v>11.879999999999999</v>
          </cell>
          <cell r="I21" t="str">
            <v>O</v>
          </cell>
          <cell r="J21">
            <v>40.32</v>
          </cell>
          <cell r="K21">
            <v>21.599999999999998</v>
          </cell>
        </row>
        <row r="22">
          <cell r="B22">
            <v>24.854166666666668</v>
          </cell>
          <cell r="C22">
            <v>31.3</v>
          </cell>
          <cell r="D22">
            <v>19</v>
          </cell>
          <cell r="E22">
            <v>74.5</v>
          </cell>
          <cell r="F22">
            <v>94</v>
          </cell>
          <cell r="G22">
            <v>47</v>
          </cell>
          <cell r="H22">
            <v>11.16</v>
          </cell>
          <cell r="I22" t="str">
            <v>O</v>
          </cell>
          <cell r="J22">
            <v>44.64</v>
          </cell>
          <cell r="K22">
            <v>16.600000000000001</v>
          </cell>
        </row>
        <row r="23">
          <cell r="B23">
            <v>24.741666666666664</v>
          </cell>
          <cell r="C23">
            <v>33.200000000000003</v>
          </cell>
          <cell r="D23">
            <v>21.3</v>
          </cell>
          <cell r="E23">
            <v>79.416666666666671</v>
          </cell>
          <cell r="F23">
            <v>95</v>
          </cell>
          <cell r="G23">
            <v>39</v>
          </cell>
          <cell r="H23">
            <v>20.52</v>
          </cell>
          <cell r="I23" t="str">
            <v>SE</v>
          </cell>
          <cell r="J23">
            <v>49.680000000000007</v>
          </cell>
          <cell r="K23">
            <v>8</v>
          </cell>
        </row>
        <row r="24">
          <cell r="B24">
            <v>27.224999999999998</v>
          </cell>
          <cell r="C24">
            <v>35.9</v>
          </cell>
          <cell r="D24">
            <v>20.7</v>
          </cell>
          <cell r="E24">
            <v>67.75</v>
          </cell>
          <cell r="F24">
            <v>94</v>
          </cell>
          <cell r="G24">
            <v>32</v>
          </cell>
          <cell r="H24">
            <v>11.16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27.208333333333332</v>
          </cell>
          <cell r="C25">
            <v>35.4</v>
          </cell>
          <cell r="D25">
            <v>22.7</v>
          </cell>
          <cell r="E25">
            <v>68.833333333333329</v>
          </cell>
          <cell r="F25">
            <v>89</v>
          </cell>
          <cell r="G25">
            <v>38</v>
          </cell>
          <cell r="H25">
            <v>14.4</v>
          </cell>
          <cell r="I25" t="str">
            <v>O</v>
          </cell>
          <cell r="J25">
            <v>33.840000000000003</v>
          </cell>
          <cell r="K25">
            <v>0</v>
          </cell>
        </row>
        <row r="26">
          <cell r="B26">
            <v>26.999999999999996</v>
          </cell>
          <cell r="C26">
            <v>35.1</v>
          </cell>
          <cell r="D26">
            <v>21.6</v>
          </cell>
          <cell r="E26">
            <v>68.833333333333329</v>
          </cell>
          <cell r="F26">
            <v>93</v>
          </cell>
          <cell r="G26">
            <v>34</v>
          </cell>
          <cell r="H26">
            <v>12.24</v>
          </cell>
          <cell r="I26" t="str">
            <v>L</v>
          </cell>
          <cell r="J26">
            <v>20.52</v>
          </cell>
          <cell r="K26">
            <v>0</v>
          </cell>
        </row>
        <row r="27">
          <cell r="B27">
            <v>28.408333333333335</v>
          </cell>
          <cell r="C27">
            <v>34.9</v>
          </cell>
          <cell r="D27">
            <v>23.3</v>
          </cell>
          <cell r="E27">
            <v>63.541666666666664</v>
          </cell>
          <cell r="F27">
            <v>84</v>
          </cell>
          <cell r="G27">
            <v>37</v>
          </cell>
          <cell r="H27">
            <v>15.48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28.895833333333332</v>
          </cell>
          <cell r="C28">
            <v>35.6</v>
          </cell>
          <cell r="D28">
            <v>23.4</v>
          </cell>
          <cell r="E28">
            <v>59.916666666666664</v>
          </cell>
          <cell r="F28">
            <v>87</v>
          </cell>
          <cell r="G28">
            <v>31</v>
          </cell>
          <cell r="H28">
            <v>8.2799999999999994</v>
          </cell>
          <cell r="I28" t="str">
            <v>O</v>
          </cell>
          <cell r="J28">
            <v>21.96</v>
          </cell>
          <cell r="K28">
            <v>0</v>
          </cell>
        </row>
        <row r="29">
          <cell r="B29">
            <v>28.370833333333334</v>
          </cell>
          <cell r="C29">
            <v>35.799999999999997</v>
          </cell>
          <cell r="D29">
            <v>22.4</v>
          </cell>
          <cell r="E29">
            <v>62.375</v>
          </cell>
          <cell r="F29">
            <v>92</v>
          </cell>
          <cell r="G29">
            <v>31</v>
          </cell>
          <cell r="H29">
            <v>13.68</v>
          </cell>
          <cell r="I29" t="str">
            <v>O</v>
          </cell>
          <cell r="J29">
            <v>32.04</v>
          </cell>
          <cell r="K29">
            <v>0.6</v>
          </cell>
        </row>
        <row r="30">
          <cell r="B30">
            <v>27.845833333333335</v>
          </cell>
          <cell r="C30">
            <v>35.299999999999997</v>
          </cell>
          <cell r="D30">
            <v>22.9</v>
          </cell>
          <cell r="E30">
            <v>60.916666666666664</v>
          </cell>
          <cell r="F30">
            <v>82</v>
          </cell>
          <cell r="G30">
            <v>28</v>
          </cell>
          <cell r="H30">
            <v>9.7200000000000006</v>
          </cell>
          <cell r="I30" t="str">
            <v>SO</v>
          </cell>
          <cell r="J30">
            <v>24.12</v>
          </cell>
          <cell r="K30">
            <v>0</v>
          </cell>
        </row>
        <row r="31">
          <cell r="B31">
            <v>27.783333333333335</v>
          </cell>
          <cell r="C31">
            <v>35.4</v>
          </cell>
          <cell r="D31">
            <v>22</v>
          </cell>
          <cell r="E31">
            <v>63.625</v>
          </cell>
          <cell r="F31">
            <v>89</v>
          </cell>
          <cell r="G31">
            <v>32</v>
          </cell>
          <cell r="H31">
            <v>18.36</v>
          </cell>
          <cell r="I31" t="str">
            <v>SO</v>
          </cell>
          <cell r="J31">
            <v>41.76</v>
          </cell>
          <cell r="K31">
            <v>0.8</v>
          </cell>
        </row>
        <row r="32">
          <cell r="B32">
            <v>24.55</v>
          </cell>
          <cell r="C32">
            <v>31.4</v>
          </cell>
          <cell r="D32">
            <v>20.7</v>
          </cell>
          <cell r="E32">
            <v>75.291666666666671</v>
          </cell>
          <cell r="F32">
            <v>92</v>
          </cell>
          <cell r="G32">
            <v>47</v>
          </cell>
          <cell r="H32">
            <v>22.32</v>
          </cell>
          <cell r="I32" t="str">
            <v>L</v>
          </cell>
          <cell r="J32">
            <v>39.6</v>
          </cell>
          <cell r="K32">
            <v>8</v>
          </cell>
        </row>
        <row r="33">
          <cell r="B33">
            <v>25.454166666666666</v>
          </cell>
          <cell r="C33">
            <v>32.9</v>
          </cell>
          <cell r="D33">
            <v>20.2</v>
          </cell>
          <cell r="E33">
            <v>66.833333333333329</v>
          </cell>
          <cell r="F33">
            <v>90</v>
          </cell>
          <cell r="G33">
            <v>36</v>
          </cell>
          <cell r="H33">
            <v>10.08</v>
          </cell>
          <cell r="I33" t="str">
            <v>NO</v>
          </cell>
          <cell r="J33">
            <v>22.68</v>
          </cell>
          <cell r="K33">
            <v>0</v>
          </cell>
        </row>
        <row r="34">
          <cell r="B34">
            <v>27.208333333333332</v>
          </cell>
          <cell r="C34">
            <v>34.200000000000003</v>
          </cell>
          <cell r="D34">
            <v>22.3</v>
          </cell>
          <cell r="E34">
            <v>64.625</v>
          </cell>
          <cell r="F34">
            <v>88</v>
          </cell>
          <cell r="G34">
            <v>36</v>
          </cell>
          <cell r="H34">
            <v>9</v>
          </cell>
          <cell r="I34" t="str">
            <v>NO</v>
          </cell>
          <cell r="J34">
            <v>33.480000000000004</v>
          </cell>
          <cell r="K34">
            <v>0</v>
          </cell>
        </row>
        <row r="35">
          <cell r="B35">
            <v>26.537499999999998</v>
          </cell>
          <cell r="C35">
            <v>34</v>
          </cell>
          <cell r="D35">
            <v>22.2</v>
          </cell>
          <cell r="E35">
            <v>72.208333333333329</v>
          </cell>
          <cell r="F35">
            <v>93</v>
          </cell>
          <cell r="G35">
            <v>39</v>
          </cell>
          <cell r="H35">
            <v>11.16</v>
          </cell>
          <cell r="I35" t="str">
            <v>L</v>
          </cell>
          <cell r="J35">
            <v>23.759999999999998</v>
          </cell>
          <cell r="K35">
            <v>0.8</v>
          </cell>
        </row>
        <row r="36">
          <cell r="I36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</row>
      </sheetData>
      <sheetData sheetId="4"/>
      <sheetData sheetId="5"/>
      <sheetData sheetId="6"/>
      <sheetData sheetId="7"/>
      <sheetData sheetId="8">
        <row r="5">
          <cell r="B5">
            <v>24.687499999999996</v>
          </cell>
        </row>
      </sheetData>
      <sheetData sheetId="9">
        <row r="5">
          <cell r="B5">
            <v>26.529166666666669</v>
          </cell>
        </row>
      </sheetData>
      <sheetData sheetId="10">
        <row r="5">
          <cell r="B5">
            <v>24.704166666666666</v>
          </cell>
        </row>
      </sheetData>
      <sheetData sheetId="11">
        <row r="5">
          <cell r="B5">
            <v>24.704166666666666</v>
          </cell>
          <cell r="C5">
            <v>33.299999999999997</v>
          </cell>
          <cell r="D5">
            <v>21.7</v>
          </cell>
          <cell r="E5">
            <v>75.583333333333329</v>
          </cell>
          <cell r="F5">
            <v>90</v>
          </cell>
          <cell r="G5">
            <v>43</v>
          </cell>
          <cell r="H5">
            <v>21.6</v>
          </cell>
          <cell r="I5" t="str">
            <v>L</v>
          </cell>
          <cell r="J5">
            <v>47.519999999999996</v>
          </cell>
          <cell r="K5">
            <v>1.4</v>
          </cell>
        </row>
        <row r="6">
          <cell r="B6">
            <v>24.616666666666664</v>
          </cell>
          <cell r="C6">
            <v>29.7</v>
          </cell>
          <cell r="D6">
            <v>21.3</v>
          </cell>
          <cell r="E6">
            <v>80.833333333333329</v>
          </cell>
          <cell r="F6">
            <v>94</v>
          </cell>
          <cell r="G6">
            <v>56</v>
          </cell>
          <cell r="H6">
            <v>14.04</v>
          </cell>
          <cell r="I6" t="str">
            <v>NE</v>
          </cell>
          <cell r="J6">
            <v>27.36</v>
          </cell>
          <cell r="K6">
            <v>5.0000000000000009</v>
          </cell>
        </row>
        <row r="7">
          <cell r="B7">
            <v>26.279166666666669</v>
          </cell>
          <cell r="C7">
            <v>33.799999999999997</v>
          </cell>
          <cell r="D7">
            <v>20.5</v>
          </cell>
          <cell r="E7">
            <v>69.041666666666671</v>
          </cell>
          <cell r="F7">
            <v>95</v>
          </cell>
          <cell r="G7">
            <v>37</v>
          </cell>
          <cell r="H7">
            <v>9</v>
          </cell>
          <cell r="I7" t="str">
            <v>L</v>
          </cell>
          <cell r="J7">
            <v>32.76</v>
          </cell>
          <cell r="K7">
            <v>0.2</v>
          </cell>
        </row>
        <row r="8">
          <cell r="B8">
            <v>26.554166666666674</v>
          </cell>
          <cell r="C8">
            <v>33.1</v>
          </cell>
          <cell r="D8">
            <v>20.8</v>
          </cell>
          <cell r="E8">
            <v>70.25</v>
          </cell>
          <cell r="F8">
            <v>92</v>
          </cell>
          <cell r="G8">
            <v>40</v>
          </cell>
          <cell r="H8">
            <v>19.079999999999998</v>
          </cell>
          <cell r="I8" t="str">
            <v>NO</v>
          </cell>
          <cell r="J8">
            <v>49.32</v>
          </cell>
          <cell r="K8">
            <v>12.000000000000002</v>
          </cell>
        </row>
        <row r="9">
          <cell r="B9">
            <v>26.124999999999996</v>
          </cell>
          <cell r="C9">
            <v>32.9</v>
          </cell>
          <cell r="D9">
            <v>20.9</v>
          </cell>
          <cell r="E9">
            <v>71.208333333333329</v>
          </cell>
          <cell r="F9">
            <v>94</v>
          </cell>
          <cell r="G9">
            <v>37</v>
          </cell>
          <cell r="H9">
            <v>9.3600000000000012</v>
          </cell>
          <cell r="I9" t="str">
            <v>NO</v>
          </cell>
          <cell r="J9">
            <v>28.44</v>
          </cell>
          <cell r="K9">
            <v>0.2</v>
          </cell>
        </row>
        <row r="10">
          <cell r="B10">
            <v>26.404166666666669</v>
          </cell>
          <cell r="C10">
            <v>33.9</v>
          </cell>
          <cell r="D10">
            <v>21.7</v>
          </cell>
          <cell r="E10">
            <v>70.083333333333329</v>
          </cell>
          <cell r="F10">
            <v>91</v>
          </cell>
          <cell r="G10">
            <v>35</v>
          </cell>
          <cell r="H10">
            <v>12.24</v>
          </cell>
          <cell r="I10" t="str">
            <v>SO</v>
          </cell>
          <cell r="J10">
            <v>35.28</v>
          </cell>
          <cell r="K10">
            <v>5.2</v>
          </cell>
        </row>
        <row r="11">
          <cell r="B11">
            <v>26.633333333333329</v>
          </cell>
          <cell r="C11">
            <v>35.299999999999997</v>
          </cell>
          <cell r="D11">
            <v>21.8</v>
          </cell>
          <cell r="E11">
            <v>71.083333333333329</v>
          </cell>
          <cell r="F11">
            <v>92</v>
          </cell>
          <cell r="G11">
            <v>33</v>
          </cell>
          <cell r="H11">
            <v>12.24</v>
          </cell>
          <cell r="I11" t="str">
            <v>NO</v>
          </cell>
          <cell r="J11">
            <v>32.76</v>
          </cell>
          <cell r="K11">
            <v>0.60000000000000009</v>
          </cell>
        </row>
        <row r="12">
          <cell r="B12">
            <v>29.454166666666666</v>
          </cell>
          <cell r="C12">
            <v>36.9</v>
          </cell>
          <cell r="D12">
            <v>23.8</v>
          </cell>
          <cell r="E12">
            <v>59.375</v>
          </cell>
          <cell r="F12">
            <v>86</v>
          </cell>
          <cell r="G12">
            <v>23</v>
          </cell>
          <cell r="H12">
            <v>7.9200000000000008</v>
          </cell>
          <cell r="I12" t="str">
            <v>NO</v>
          </cell>
          <cell r="J12">
            <v>22.68</v>
          </cell>
          <cell r="K12">
            <v>0.4</v>
          </cell>
        </row>
        <row r="13">
          <cell r="B13">
            <v>28.875</v>
          </cell>
          <cell r="C13">
            <v>34.799999999999997</v>
          </cell>
          <cell r="D13">
            <v>24.4</v>
          </cell>
          <cell r="E13">
            <v>62.916666666666664</v>
          </cell>
          <cell r="F13">
            <v>80</v>
          </cell>
          <cell r="G13">
            <v>43</v>
          </cell>
          <cell r="H13">
            <v>13.32</v>
          </cell>
          <cell r="I13" t="str">
            <v>O</v>
          </cell>
          <cell r="J13">
            <v>43.92</v>
          </cell>
          <cell r="K13">
            <v>0</v>
          </cell>
        </row>
        <row r="14">
          <cell r="B14">
            <v>24.412499999999998</v>
          </cell>
          <cell r="C14">
            <v>31.8</v>
          </cell>
          <cell r="D14">
            <v>20.9</v>
          </cell>
          <cell r="E14">
            <v>76.333333333333329</v>
          </cell>
          <cell r="F14">
            <v>93</v>
          </cell>
          <cell r="G14">
            <v>48</v>
          </cell>
          <cell r="H14">
            <v>23.759999999999998</v>
          </cell>
          <cell r="I14" t="str">
            <v>O</v>
          </cell>
          <cell r="J14">
            <v>63.72</v>
          </cell>
          <cell r="K14">
            <v>7</v>
          </cell>
        </row>
        <row r="15">
          <cell r="B15">
            <v>23.745833333333326</v>
          </cell>
          <cell r="C15">
            <v>30</v>
          </cell>
          <cell r="D15">
            <v>20.3</v>
          </cell>
          <cell r="E15">
            <v>76.291666666666671</v>
          </cell>
          <cell r="F15">
            <v>95</v>
          </cell>
          <cell r="G15">
            <v>47</v>
          </cell>
          <cell r="H15">
            <v>18.36</v>
          </cell>
          <cell r="I15" t="str">
            <v>NO</v>
          </cell>
          <cell r="J15">
            <v>37.080000000000005</v>
          </cell>
          <cell r="K15">
            <v>1.4</v>
          </cell>
        </row>
        <row r="16">
          <cell r="B16">
            <v>24</v>
          </cell>
          <cell r="C16">
            <v>30.6</v>
          </cell>
          <cell r="D16">
            <v>20.7</v>
          </cell>
          <cell r="E16">
            <v>78.208333333333329</v>
          </cell>
          <cell r="F16">
            <v>92</v>
          </cell>
          <cell r="G16">
            <v>48</v>
          </cell>
          <cell r="H16">
            <v>14.04</v>
          </cell>
          <cell r="I16" t="str">
            <v>N</v>
          </cell>
          <cell r="J16">
            <v>40.32</v>
          </cell>
          <cell r="K16">
            <v>0</v>
          </cell>
        </row>
        <row r="17">
          <cell r="B17">
            <v>23.3</v>
          </cell>
          <cell r="C17">
            <v>29.5</v>
          </cell>
          <cell r="D17">
            <v>19.7</v>
          </cell>
          <cell r="E17">
            <v>82.166666666666671</v>
          </cell>
          <cell r="F17">
            <v>95</v>
          </cell>
          <cell r="G17">
            <v>55</v>
          </cell>
          <cell r="H17">
            <v>30.6</v>
          </cell>
          <cell r="I17" t="str">
            <v>N</v>
          </cell>
          <cell r="J17">
            <v>48.6</v>
          </cell>
          <cell r="K17">
            <v>0</v>
          </cell>
        </row>
        <row r="18">
          <cell r="B18">
            <v>22.608333333333331</v>
          </cell>
          <cell r="C18">
            <v>28.3</v>
          </cell>
          <cell r="D18">
            <v>19.899999999999999</v>
          </cell>
          <cell r="E18">
            <v>87.791666666666671</v>
          </cell>
          <cell r="F18">
            <v>96</v>
          </cell>
          <cell r="G18">
            <v>59</v>
          </cell>
          <cell r="H18">
            <v>18.720000000000002</v>
          </cell>
          <cell r="I18" t="str">
            <v>N</v>
          </cell>
          <cell r="J18">
            <v>41.76</v>
          </cell>
          <cell r="K18">
            <v>0</v>
          </cell>
        </row>
        <row r="19">
          <cell r="B19">
            <v>23.179166666666671</v>
          </cell>
          <cell r="C19">
            <v>29</v>
          </cell>
          <cell r="D19">
            <v>20.100000000000001</v>
          </cell>
          <cell r="E19">
            <v>84.5</v>
          </cell>
          <cell r="F19">
            <v>96</v>
          </cell>
          <cell r="G19">
            <v>56</v>
          </cell>
          <cell r="H19">
            <v>24.840000000000003</v>
          </cell>
          <cell r="I19" t="str">
            <v>N</v>
          </cell>
          <cell r="J19">
            <v>45.36</v>
          </cell>
          <cell r="K19">
            <v>0</v>
          </cell>
        </row>
        <row r="20">
          <cell r="B20">
            <v>23.108333333333331</v>
          </cell>
          <cell r="C20">
            <v>29.7</v>
          </cell>
          <cell r="D20">
            <v>19.600000000000001</v>
          </cell>
          <cell r="E20">
            <v>80.041666666666671</v>
          </cell>
          <cell r="F20">
            <v>94</v>
          </cell>
          <cell r="G20">
            <v>47</v>
          </cell>
          <cell r="H20">
            <v>29.880000000000003</v>
          </cell>
          <cell r="I20" t="str">
            <v>NO</v>
          </cell>
          <cell r="J20">
            <v>51.84</v>
          </cell>
          <cell r="K20">
            <v>0</v>
          </cell>
        </row>
        <row r="21">
          <cell r="B21">
            <v>21.204166666666669</v>
          </cell>
          <cell r="C21">
            <v>23.8</v>
          </cell>
          <cell r="D21">
            <v>19.600000000000001</v>
          </cell>
          <cell r="E21">
            <v>88.75</v>
          </cell>
          <cell r="F21">
            <v>95</v>
          </cell>
          <cell r="G21">
            <v>72</v>
          </cell>
          <cell r="H21">
            <v>27.36</v>
          </cell>
          <cell r="I21" t="str">
            <v>NO</v>
          </cell>
          <cell r="J21">
            <v>45.36</v>
          </cell>
          <cell r="K21">
            <v>0</v>
          </cell>
        </row>
        <row r="22">
          <cell r="B22">
            <v>22.145833333333339</v>
          </cell>
          <cell r="C22">
            <v>28.4</v>
          </cell>
          <cell r="D22">
            <v>18.5</v>
          </cell>
          <cell r="E22">
            <v>84.166666666666671</v>
          </cell>
          <cell r="F22">
            <v>97</v>
          </cell>
          <cell r="G22">
            <v>54</v>
          </cell>
          <cell r="H22">
            <v>13.32</v>
          </cell>
          <cell r="I22" t="str">
            <v>NE</v>
          </cell>
          <cell r="J22">
            <v>53.28</v>
          </cell>
          <cell r="K22">
            <v>0</v>
          </cell>
        </row>
        <row r="23">
          <cell r="B23">
            <v>23.204166666666669</v>
          </cell>
          <cell r="C23">
            <v>29.8</v>
          </cell>
          <cell r="D23">
            <v>19.8</v>
          </cell>
          <cell r="E23">
            <v>80.291666666666671</v>
          </cell>
          <cell r="F23">
            <v>95</v>
          </cell>
          <cell r="G23">
            <v>44</v>
          </cell>
          <cell r="H23">
            <v>14.04</v>
          </cell>
          <cell r="I23" t="str">
            <v>NE</v>
          </cell>
          <cell r="J23">
            <v>44.64</v>
          </cell>
          <cell r="K23">
            <v>0</v>
          </cell>
        </row>
        <row r="24">
          <cell r="B24">
            <v>24.908333333333335</v>
          </cell>
          <cell r="C24">
            <v>32.299999999999997</v>
          </cell>
          <cell r="D24">
            <v>18.899999999999999</v>
          </cell>
          <cell r="E24">
            <v>69.916666666666671</v>
          </cell>
          <cell r="F24">
            <v>91</v>
          </cell>
          <cell r="G24">
            <v>37</v>
          </cell>
          <cell r="H24">
            <v>19.079999999999998</v>
          </cell>
          <cell r="I24" t="str">
            <v>NE</v>
          </cell>
          <cell r="J24">
            <v>30.96</v>
          </cell>
          <cell r="K24">
            <v>0</v>
          </cell>
        </row>
        <row r="25">
          <cell r="B25">
            <v>25.095833333333331</v>
          </cell>
          <cell r="C25">
            <v>31</v>
          </cell>
          <cell r="D25">
            <v>20.399999999999999</v>
          </cell>
          <cell r="E25">
            <v>66.833333333333329</v>
          </cell>
          <cell r="F25">
            <v>88</v>
          </cell>
          <cell r="G25">
            <v>49</v>
          </cell>
          <cell r="H25">
            <v>10.08</v>
          </cell>
          <cell r="I25" t="str">
            <v>O</v>
          </cell>
          <cell r="J25">
            <v>31.680000000000003</v>
          </cell>
          <cell r="K25">
            <v>0.4</v>
          </cell>
        </row>
        <row r="26">
          <cell r="B26">
            <v>25.637499999999999</v>
          </cell>
          <cell r="C26">
            <v>31.4</v>
          </cell>
          <cell r="D26">
            <v>21.2</v>
          </cell>
          <cell r="E26">
            <v>70.916666666666671</v>
          </cell>
          <cell r="F26">
            <v>89</v>
          </cell>
          <cell r="G26">
            <v>42</v>
          </cell>
          <cell r="H26">
            <v>18.720000000000002</v>
          </cell>
          <cell r="I26" t="str">
            <v>L</v>
          </cell>
          <cell r="J26">
            <v>33.840000000000003</v>
          </cell>
          <cell r="K26">
            <v>0.60000000000000009</v>
          </cell>
        </row>
        <row r="27">
          <cell r="B27">
            <v>24.295833333333334</v>
          </cell>
          <cell r="C27">
            <v>30.7</v>
          </cell>
          <cell r="D27">
            <v>19.5</v>
          </cell>
          <cell r="E27">
            <v>81.333333333333329</v>
          </cell>
          <cell r="F27">
            <v>96</v>
          </cell>
          <cell r="G27">
            <v>54</v>
          </cell>
          <cell r="H27">
            <v>23.759999999999998</v>
          </cell>
          <cell r="I27" t="str">
            <v>L</v>
          </cell>
          <cell r="J27">
            <v>39.24</v>
          </cell>
          <cell r="K27">
            <v>9</v>
          </cell>
        </row>
        <row r="28">
          <cell r="B28">
            <v>25.599999999999994</v>
          </cell>
          <cell r="C28">
            <v>32</v>
          </cell>
          <cell r="D28">
            <v>21</v>
          </cell>
          <cell r="E28">
            <v>72.041666666666671</v>
          </cell>
          <cell r="F28">
            <v>92</v>
          </cell>
          <cell r="G28">
            <v>38</v>
          </cell>
          <cell r="H28">
            <v>13.32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24.791666666666671</v>
          </cell>
          <cell r="C29">
            <v>30.6</v>
          </cell>
          <cell r="D29">
            <v>20.6</v>
          </cell>
          <cell r="E29">
            <v>71.041666666666671</v>
          </cell>
          <cell r="F29">
            <v>87</v>
          </cell>
          <cell r="G29">
            <v>44</v>
          </cell>
          <cell r="H29">
            <v>17.28</v>
          </cell>
          <cell r="I29" t="str">
            <v>NO</v>
          </cell>
          <cell r="J29">
            <v>49.680000000000007</v>
          </cell>
          <cell r="K29">
            <v>0</v>
          </cell>
        </row>
        <row r="30">
          <cell r="B30">
            <v>25.508333333333329</v>
          </cell>
          <cell r="C30">
            <v>31.4</v>
          </cell>
          <cell r="D30">
            <v>19.899999999999999</v>
          </cell>
          <cell r="E30">
            <v>63.166666666666664</v>
          </cell>
          <cell r="F30">
            <v>86</v>
          </cell>
          <cell r="G30">
            <v>41</v>
          </cell>
          <cell r="H30">
            <v>18.36</v>
          </cell>
          <cell r="I30" t="str">
            <v>NO</v>
          </cell>
          <cell r="J30">
            <v>34.92</v>
          </cell>
          <cell r="K30">
            <v>0</v>
          </cell>
        </row>
        <row r="31">
          <cell r="B31">
            <v>24.574999999999999</v>
          </cell>
          <cell r="C31">
            <v>32.299999999999997</v>
          </cell>
          <cell r="D31">
            <v>19.5</v>
          </cell>
          <cell r="E31">
            <v>73.041666666666671</v>
          </cell>
          <cell r="F31">
            <v>96</v>
          </cell>
          <cell r="G31">
            <v>46</v>
          </cell>
          <cell r="H31">
            <v>14.4</v>
          </cell>
          <cell r="I31" t="str">
            <v>O</v>
          </cell>
          <cell r="J31">
            <v>39.6</v>
          </cell>
          <cell r="K31">
            <v>40</v>
          </cell>
        </row>
        <row r="32">
          <cell r="B32">
            <v>21.670833333333334</v>
          </cell>
          <cell r="C32">
            <v>28.6</v>
          </cell>
          <cell r="D32">
            <v>17.7</v>
          </cell>
          <cell r="E32">
            <v>83.75</v>
          </cell>
          <cell r="F32">
            <v>97</v>
          </cell>
          <cell r="G32">
            <v>56</v>
          </cell>
          <cell r="H32">
            <v>22.68</v>
          </cell>
          <cell r="I32" t="str">
            <v>L</v>
          </cell>
          <cell r="J32">
            <v>57.6</v>
          </cell>
          <cell r="K32">
            <v>26</v>
          </cell>
        </row>
        <row r="33">
          <cell r="B33">
            <v>22.858333333333334</v>
          </cell>
          <cell r="C33">
            <v>29.5</v>
          </cell>
          <cell r="D33">
            <v>17.8</v>
          </cell>
          <cell r="E33">
            <v>73.208333333333329</v>
          </cell>
          <cell r="F33">
            <v>93</v>
          </cell>
          <cell r="G33">
            <v>43</v>
          </cell>
          <cell r="H33">
            <v>15.840000000000002</v>
          </cell>
          <cell r="I33" t="str">
            <v>NO</v>
          </cell>
          <cell r="J33">
            <v>31.319999999999997</v>
          </cell>
          <cell r="K33">
            <v>0</v>
          </cell>
        </row>
        <row r="34">
          <cell r="B34">
            <v>24.408333333333331</v>
          </cell>
          <cell r="C34">
            <v>30.2</v>
          </cell>
          <cell r="D34">
            <v>20.8</v>
          </cell>
          <cell r="E34">
            <v>72.375</v>
          </cell>
          <cell r="F34">
            <v>90</v>
          </cell>
          <cell r="G34">
            <v>45</v>
          </cell>
          <cell r="H34">
            <v>10.8</v>
          </cell>
          <cell r="I34" t="str">
            <v>SO</v>
          </cell>
          <cell r="J34">
            <v>30.240000000000002</v>
          </cell>
          <cell r="K34">
            <v>0</v>
          </cell>
        </row>
        <row r="35">
          <cell r="B35">
            <v>23.870833333333334</v>
          </cell>
          <cell r="C35">
            <v>31.1</v>
          </cell>
          <cell r="D35">
            <v>19.600000000000001</v>
          </cell>
          <cell r="E35">
            <v>79.208333333333329</v>
          </cell>
          <cell r="F35">
            <v>96</v>
          </cell>
          <cell r="G35">
            <v>43</v>
          </cell>
          <cell r="H35">
            <v>15.120000000000001</v>
          </cell>
          <cell r="I35" t="str">
            <v>NE</v>
          </cell>
          <cell r="J35">
            <v>28.8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</row>
      </sheetData>
      <sheetData sheetId="4"/>
      <sheetData sheetId="5"/>
      <sheetData sheetId="6"/>
      <sheetData sheetId="7"/>
      <sheetData sheetId="8">
        <row r="5">
          <cell r="B5">
            <v>30.420833333333334</v>
          </cell>
        </row>
      </sheetData>
      <sheetData sheetId="9">
        <row r="5">
          <cell r="B5">
            <v>31.162499999999998</v>
          </cell>
        </row>
      </sheetData>
      <sheetData sheetId="10">
        <row r="5">
          <cell r="B5">
            <v>32.404166666666661</v>
          </cell>
        </row>
      </sheetData>
      <sheetData sheetId="11">
        <row r="5">
          <cell r="B5">
            <v>27.708333333333332</v>
          </cell>
          <cell r="C5">
            <v>34.200000000000003</v>
          </cell>
          <cell r="D5">
            <v>23.6</v>
          </cell>
          <cell r="E5">
            <v>73.333333333333329</v>
          </cell>
          <cell r="F5">
            <v>91</v>
          </cell>
          <cell r="G5">
            <v>43</v>
          </cell>
          <cell r="H5">
            <v>5.7600000000000007</v>
          </cell>
          <cell r="I5" t="str">
            <v>L</v>
          </cell>
          <cell r="J5">
            <v>17.64</v>
          </cell>
          <cell r="K5">
            <v>0.4</v>
          </cell>
        </row>
        <row r="6">
          <cell r="B6">
            <v>29.129166666666663</v>
          </cell>
          <cell r="C6">
            <v>34.1</v>
          </cell>
          <cell r="D6">
            <v>24.5</v>
          </cell>
          <cell r="E6">
            <v>69.833333333333329</v>
          </cell>
          <cell r="F6">
            <v>90</v>
          </cell>
          <cell r="G6">
            <v>47</v>
          </cell>
          <cell r="H6">
            <v>12.96</v>
          </cell>
          <cell r="I6" t="str">
            <v>L</v>
          </cell>
          <cell r="J6">
            <v>23.400000000000002</v>
          </cell>
          <cell r="K6">
            <v>0</v>
          </cell>
        </row>
        <row r="7">
          <cell r="B7">
            <v>29.433333333333334</v>
          </cell>
          <cell r="C7">
            <v>34</v>
          </cell>
          <cell r="D7">
            <v>25.5</v>
          </cell>
          <cell r="E7">
            <v>69.958333333333329</v>
          </cell>
          <cell r="F7">
            <v>89</v>
          </cell>
          <cell r="G7">
            <v>44</v>
          </cell>
          <cell r="H7">
            <v>12.6</v>
          </cell>
          <cell r="I7" t="str">
            <v>NE</v>
          </cell>
          <cell r="J7">
            <v>23.759999999999998</v>
          </cell>
          <cell r="K7">
            <v>0</v>
          </cell>
        </row>
        <row r="8">
          <cell r="B8">
            <v>29.208333333333339</v>
          </cell>
          <cell r="C8">
            <v>33.9</v>
          </cell>
          <cell r="D8">
            <v>25.6</v>
          </cell>
          <cell r="E8">
            <v>68.125</v>
          </cell>
          <cell r="F8">
            <v>82</v>
          </cell>
          <cell r="G8">
            <v>49</v>
          </cell>
          <cell r="H8">
            <v>17.28</v>
          </cell>
          <cell r="I8" t="str">
            <v>NE</v>
          </cell>
          <cell r="J8">
            <v>40.32</v>
          </cell>
          <cell r="K8">
            <v>0</v>
          </cell>
        </row>
        <row r="9">
          <cell r="B9">
            <v>29.187499999999996</v>
          </cell>
          <cell r="C9">
            <v>34.200000000000003</v>
          </cell>
          <cell r="D9">
            <v>25</v>
          </cell>
          <cell r="E9">
            <v>68.25</v>
          </cell>
          <cell r="F9">
            <v>86</v>
          </cell>
          <cell r="G9">
            <v>46</v>
          </cell>
          <cell r="H9">
            <v>16.2</v>
          </cell>
          <cell r="I9" t="str">
            <v>NE</v>
          </cell>
          <cell r="J9">
            <v>39.96</v>
          </cell>
          <cell r="K9">
            <v>0</v>
          </cell>
        </row>
        <row r="10">
          <cell r="B10">
            <v>29.154166666666669</v>
          </cell>
          <cell r="C10">
            <v>34.200000000000003</v>
          </cell>
          <cell r="D10">
            <v>24.7</v>
          </cell>
          <cell r="E10">
            <v>67.458333333333329</v>
          </cell>
          <cell r="F10">
            <v>84</v>
          </cell>
          <cell r="G10">
            <v>46</v>
          </cell>
          <cell r="H10">
            <v>18.720000000000002</v>
          </cell>
          <cell r="I10" t="str">
            <v>NE</v>
          </cell>
          <cell r="J10">
            <v>42.84</v>
          </cell>
          <cell r="K10">
            <v>0</v>
          </cell>
        </row>
        <row r="11">
          <cell r="B11">
            <v>29.449999999999992</v>
          </cell>
          <cell r="C11">
            <v>35.700000000000003</v>
          </cell>
          <cell r="D11">
            <v>25.3</v>
          </cell>
          <cell r="E11">
            <v>67.291666666666671</v>
          </cell>
          <cell r="F11">
            <v>83</v>
          </cell>
          <cell r="G11">
            <v>44</v>
          </cell>
          <cell r="H11">
            <v>16.920000000000002</v>
          </cell>
          <cell r="I11" t="str">
            <v>N</v>
          </cell>
          <cell r="J11">
            <v>33.840000000000003</v>
          </cell>
          <cell r="K11">
            <v>0</v>
          </cell>
        </row>
        <row r="12">
          <cell r="B12">
            <v>29.858333333333331</v>
          </cell>
          <cell r="C12">
            <v>35.4</v>
          </cell>
          <cell r="D12">
            <v>26.1</v>
          </cell>
          <cell r="E12">
            <v>66.833333333333329</v>
          </cell>
          <cell r="F12">
            <v>81</v>
          </cell>
          <cell r="G12">
            <v>46</v>
          </cell>
          <cell r="H12">
            <v>17.64</v>
          </cell>
          <cell r="I12" t="str">
            <v>L</v>
          </cell>
          <cell r="J12">
            <v>46.800000000000004</v>
          </cell>
          <cell r="K12">
            <v>0</v>
          </cell>
        </row>
        <row r="13">
          <cell r="B13">
            <v>28.691666666666663</v>
          </cell>
          <cell r="C13">
            <v>35.1</v>
          </cell>
          <cell r="D13">
            <v>24</v>
          </cell>
          <cell r="E13">
            <v>71.958333333333329</v>
          </cell>
          <cell r="F13">
            <v>92</v>
          </cell>
          <cell r="G13">
            <v>42</v>
          </cell>
          <cell r="H13">
            <v>10.8</v>
          </cell>
          <cell r="I13" t="str">
            <v>NO</v>
          </cell>
          <cell r="J13">
            <v>24.48</v>
          </cell>
          <cell r="K13">
            <v>0</v>
          </cell>
        </row>
        <row r="14">
          <cell r="B14">
            <v>30.037499999999998</v>
          </cell>
          <cell r="C14">
            <v>38.4</v>
          </cell>
          <cell r="D14">
            <v>26.6</v>
          </cell>
          <cell r="E14">
            <v>64.333333333333329</v>
          </cell>
          <cell r="F14">
            <v>85</v>
          </cell>
          <cell r="G14">
            <v>37</v>
          </cell>
          <cell r="H14">
            <v>15.48</v>
          </cell>
          <cell r="I14" t="str">
            <v>O</v>
          </cell>
          <cell r="J14">
            <v>46.080000000000005</v>
          </cell>
          <cell r="K14">
            <v>0</v>
          </cell>
        </row>
        <row r="15">
          <cell r="B15">
            <v>30.037499999999994</v>
          </cell>
          <cell r="C15">
            <v>37.299999999999997</v>
          </cell>
          <cell r="D15">
            <v>25.5</v>
          </cell>
          <cell r="E15">
            <v>65.5</v>
          </cell>
          <cell r="F15">
            <v>86</v>
          </cell>
          <cell r="G15">
            <v>38</v>
          </cell>
          <cell r="H15">
            <v>15.120000000000001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30.824999999999999</v>
          </cell>
          <cell r="C16">
            <v>37.6</v>
          </cell>
          <cell r="D16">
            <v>26.4</v>
          </cell>
          <cell r="E16">
            <v>62.666666666666664</v>
          </cell>
          <cell r="F16">
            <v>82</v>
          </cell>
          <cell r="G16">
            <v>36</v>
          </cell>
          <cell r="H16">
            <v>13.68</v>
          </cell>
          <cell r="I16" t="str">
            <v>N</v>
          </cell>
          <cell r="J16">
            <v>35.28</v>
          </cell>
          <cell r="K16">
            <v>0</v>
          </cell>
        </row>
        <row r="17">
          <cell r="B17">
            <v>28.066666666666666</v>
          </cell>
          <cell r="C17">
            <v>37.299999999999997</v>
          </cell>
          <cell r="D17">
            <v>22.7</v>
          </cell>
          <cell r="E17">
            <v>73.875</v>
          </cell>
          <cell r="F17">
            <v>93</v>
          </cell>
          <cell r="G17">
            <v>40</v>
          </cell>
          <cell r="H17">
            <v>22.32</v>
          </cell>
          <cell r="I17" t="str">
            <v>L</v>
          </cell>
          <cell r="J17">
            <v>49.680000000000007</v>
          </cell>
          <cell r="K17">
            <v>43.8</v>
          </cell>
        </row>
        <row r="18">
          <cell r="B18">
            <v>25.320833333333336</v>
          </cell>
          <cell r="C18">
            <v>29.7</v>
          </cell>
          <cell r="D18">
            <v>21.3</v>
          </cell>
          <cell r="E18">
            <v>81.875</v>
          </cell>
          <cell r="F18">
            <v>93</v>
          </cell>
          <cell r="G18">
            <v>63</v>
          </cell>
          <cell r="H18">
            <v>13.32</v>
          </cell>
          <cell r="I18" t="str">
            <v>SE</v>
          </cell>
          <cell r="J18">
            <v>24.12</v>
          </cell>
          <cell r="K18">
            <v>16.2</v>
          </cell>
        </row>
        <row r="19">
          <cell r="B19">
            <v>27.433333333333337</v>
          </cell>
          <cell r="C19">
            <v>33.200000000000003</v>
          </cell>
          <cell r="D19">
            <v>23.9</v>
          </cell>
          <cell r="E19">
            <v>77.958333333333329</v>
          </cell>
          <cell r="F19">
            <v>93</v>
          </cell>
          <cell r="G19">
            <v>52</v>
          </cell>
          <cell r="H19">
            <v>12.6</v>
          </cell>
          <cell r="I19" t="str">
            <v>NE</v>
          </cell>
          <cell r="J19">
            <v>32.76</v>
          </cell>
          <cell r="K19">
            <v>30.6</v>
          </cell>
        </row>
        <row r="20">
          <cell r="B20">
            <v>26.8</v>
          </cell>
          <cell r="C20">
            <v>31.4</v>
          </cell>
          <cell r="D20">
            <v>24.4</v>
          </cell>
          <cell r="E20">
            <v>80.375</v>
          </cell>
          <cell r="F20">
            <v>91</v>
          </cell>
          <cell r="G20">
            <v>60</v>
          </cell>
          <cell r="H20">
            <v>16.559999999999999</v>
          </cell>
          <cell r="I20" t="str">
            <v>N</v>
          </cell>
          <cell r="J20">
            <v>36.72</v>
          </cell>
          <cell r="K20">
            <v>0</v>
          </cell>
        </row>
        <row r="21">
          <cell r="B21">
            <v>26.762499999999999</v>
          </cell>
          <cell r="C21">
            <v>32.700000000000003</v>
          </cell>
          <cell r="D21">
            <v>24.3</v>
          </cell>
          <cell r="E21">
            <v>80.833333333333329</v>
          </cell>
          <cell r="F21">
            <v>90</v>
          </cell>
          <cell r="G21">
            <v>58</v>
          </cell>
          <cell r="H21">
            <v>16.920000000000002</v>
          </cell>
          <cell r="I21" t="str">
            <v>N</v>
          </cell>
          <cell r="J21">
            <v>36.36</v>
          </cell>
          <cell r="K21">
            <v>0</v>
          </cell>
        </row>
        <row r="22">
          <cell r="B22">
            <v>27.687499999999996</v>
          </cell>
          <cell r="C22">
            <v>34.200000000000003</v>
          </cell>
          <cell r="D22">
            <v>23.9</v>
          </cell>
          <cell r="E22">
            <v>74.458333333333329</v>
          </cell>
          <cell r="F22">
            <v>91</v>
          </cell>
          <cell r="G22">
            <v>52</v>
          </cell>
          <cell r="H22">
            <v>13.68</v>
          </cell>
          <cell r="I22" t="str">
            <v>N</v>
          </cell>
          <cell r="J22">
            <v>52.92</v>
          </cell>
          <cell r="K22">
            <v>0</v>
          </cell>
        </row>
        <row r="23">
          <cell r="B23">
            <v>29.241666666666671</v>
          </cell>
          <cell r="C23">
            <v>36.799999999999997</v>
          </cell>
          <cell r="D23">
            <v>24.6</v>
          </cell>
          <cell r="E23">
            <v>68.25</v>
          </cell>
          <cell r="F23">
            <v>84</v>
          </cell>
          <cell r="G23">
            <v>41</v>
          </cell>
          <cell r="H23">
            <v>14.04</v>
          </cell>
          <cell r="I23" t="str">
            <v>L</v>
          </cell>
          <cell r="J23">
            <v>38.880000000000003</v>
          </cell>
          <cell r="K23">
            <v>0</v>
          </cell>
        </row>
        <row r="24">
          <cell r="B24">
            <v>29.604166666666661</v>
          </cell>
          <cell r="C24">
            <v>36.299999999999997</v>
          </cell>
          <cell r="D24">
            <v>24.2</v>
          </cell>
          <cell r="E24">
            <v>65.5</v>
          </cell>
          <cell r="F24">
            <v>84</v>
          </cell>
          <cell r="G24">
            <v>39</v>
          </cell>
          <cell r="H24">
            <v>16.559999999999999</v>
          </cell>
          <cell r="I24" t="str">
            <v>N</v>
          </cell>
          <cell r="J24">
            <v>41.76</v>
          </cell>
          <cell r="K24">
            <v>0</v>
          </cell>
        </row>
        <row r="25">
          <cell r="B25">
            <v>30.599999999999994</v>
          </cell>
          <cell r="C25">
            <v>37.4</v>
          </cell>
          <cell r="D25">
            <v>25.5</v>
          </cell>
          <cell r="E25">
            <v>60.416666666666664</v>
          </cell>
          <cell r="F25">
            <v>81</v>
          </cell>
          <cell r="G25">
            <v>33</v>
          </cell>
          <cell r="H25">
            <v>11.520000000000001</v>
          </cell>
          <cell r="I25" t="str">
            <v>NE</v>
          </cell>
          <cell r="J25">
            <v>26.64</v>
          </cell>
          <cell r="K25">
            <v>0</v>
          </cell>
        </row>
        <row r="26">
          <cell r="B26">
            <v>28.700000000000003</v>
          </cell>
          <cell r="C26">
            <v>33.1</v>
          </cell>
          <cell r="D26">
            <v>23.6</v>
          </cell>
          <cell r="E26">
            <v>68.333333333333329</v>
          </cell>
          <cell r="F26">
            <v>90</v>
          </cell>
          <cell r="G26">
            <v>51</v>
          </cell>
          <cell r="H26">
            <v>20.88</v>
          </cell>
          <cell r="I26" t="str">
            <v>O</v>
          </cell>
          <cell r="J26">
            <v>49.32</v>
          </cell>
          <cell r="K26">
            <v>0</v>
          </cell>
        </row>
        <row r="27">
          <cell r="B27">
            <v>29.595833333333331</v>
          </cell>
          <cell r="C27">
            <v>35.700000000000003</v>
          </cell>
          <cell r="D27">
            <v>24.7</v>
          </cell>
          <cell r="E27">
            <v>69.958333333333329</v>
          </cell>
          <cell r="F27">
            <v>91</v>
          </cell>
          <cell r="G27">
            <v>44</v>
          </cell>
          <cell r="H27">
            <v>14.4</v>
          </cell>
          <cell r="I27" t="str">
            <v>L</v>
          </cell>
          <cell r="J27">
            <v>31.680000000000003</v>
          </cell>
          <cell r="K27">
            <v>0</v>
          </cell>
        </row>
        <row r="28">
          <cell r="B28">
            <v>30.525000000000002</v>
          </cell>
          <cell r="C28">
            <v>37.4</v>
          </cell>
          <cell r="D28">
            <v>25.5</v>
          </cell>
          <cell r="E28">
            <v>61.208333333333336</v>
          </cell>
          <cell r="F28">
            <v>83</v>
          </cell>
          <cell r="G28">
            <v>40</v>
          </cell>
          <cell r="H28">
            <v>15.48</v>
          </cell>
          <cell r="I28" t="str">
            <v>N</v>
          </cell>
          <cell r="J28">
            <v>43.2</v>
          </cell>
          <cell r="K28">
            <v>0</v>
          </cell>
        </row>
        <row r="29">
          <cell r="B29">
            <v>30.208333333333339</v>
          </cell>
          <cell r="C29">
            <v>36.5</v>
          </cell>
          <cell r="D29">
            <v>24.7</v>
          </cell>
          <cell r="E29">
            <v>60.583333333333336</v>
          </cell>
          <cell r="F29">
            <v>81</v>
          </cell>
          <cell r="G29">
            <v>35</v>
          </cell>
          <cell r="H29">
            <v>19.440000000000001</v>
          </cell>
          <cell r="I29" t="str">
            <v>N</v>
          </cell>
          <cell r="J29">
            <v>48.6</v>
          </cell>
          <cell r="K29">
            <v>0</v>
          </cell>
        </row>
        <row r="30">
          <cell r="B30">
            <v>29.445833333333329</v>
          </cell>
          <cell r="C30">
            <v>36.200000000000003</v>
          </cell>
          <cell r="D30">
            <v>26</v>
          </cell>
          <cell r="E30">
            <v>62.291666666666664</v>
          </cell>
          <cell r="F30">
            <v>74</v>
          </cell>
          <cell r="G30">
            <v>37</v>
          </cell>
          <cell r="H30">
            <v>15.840000000000002</v>
          </cell>
          <cell r="I30" t="str">
            <v>NO</v>
          </cell>
          <cell r="J30">
            <v>39.24</v>
          </cell>
          <cell r="K30">
            <v>0</v>
          </cell>
        </row>
        <row r="31">
          <cell r="B31">
            <v>26.908333333333328</v>
          </cell>
          <cell r="C31">
            <v>32.9</v>
          </cell>
          <cell r="D31">
            <v>23.7</v>
          </cell>
          <cell r="E31">
            <v>71.5</v>
          </cell>
          <cell r="F31">
            <v>87</v>
          </cell>
          <cell r="G31">
            <v>47</v>
          </cell>
          <cell r="H31">
            <v>17.64</v>
          </cell>
          <cell r="I31" t="str">
            <v>O</v>
          </cell>
          <cell r="J31">
            <v>45</v>
          </cell>
          <cell r="K31">
            <v>0</v>
          </cell>
        </row>
        <row r="32">
          <cell r="B32">
            <v>27.666666666666668</v>
          </cell>
          <cell r="C32">
            <v>33.6</v>
          </cell>
          <cell r="D32">
            <v>23.3</v>
          </cell>
          <cell r="E32">
            <v>67.75</v>
          </cell>
          <cell r="F32">
            <v>89</v>
          </cell>
          <cell r="G32">
            <v>41</v>
          </cell>
          <cell r="H32">
            <v>10.8</v>
          </cell>
          <cell r="I32" t="str">
            <v>NO</v>
          </cell>
          <cell r="J32">
            <v>25.2</v>
          </cell>
          <cell r="K32">
            <v>0</v>
          </cell>
        </row>
        <row r="33">
          <cell r="B33">
            <v>25.900000000000006</v>
          </cell>
          <cell r="C33">
            <v>29.9</v>
          </cell>
          <cell r="D33">
            <v>23.1</v>
          </cell>
          <cell r="E33">
            <v>81.5</v>
          </cell>
          <cell r="F33">
            <v>93</v>
          </cell>
          <cell r="G33">
            <v>60</v>
          </cell>
          <cell r="H33">
            <v>12.24</v>
          </cell>
          <cell r="I33" t="str">
            <v>L</v>
          </cell>
          <cell r="J33">
            <v>35.64</v>
          </cell>
          <cell r="K33">
            <v>54.6</v>
          </cell>
        </row>
        <row r="34">
          <cell r="B34">
            <v>26.220833333333335</v>
          </cell>
          <cell r="C34">
            <v>30.2</v>
          </cell>
          <cell r="D34">
            <v>24.3</v>
          </cell>
          <cell r="E34">
            <v>81.666666666666671</v>
          </cell>
          <cell r="F34">
            <v>91</v>
          </cell>
          <cell r="G34">
            <v>62</v>
          </cell>
          <cell r="H34">
            <v>11.16</v>
          </cell>
          <cell r="I34" t="str">
            <v>SE</v>
          </cell>
          <cell r="J34">
            <v>28.08</v>
          </cell>
          <cell r="K34">
            <v>1</v>
          </cell>
        </row>
        <row r="35">
          <cell r="B35">
            <v>27.370833333333337</v>
          </cell>
          <cell r="C35">
            <v>33.6</v>
          </cell>
          <cell r="D35">
            <v>24.7</v>
          </cell>
          <cell r="E35">
            <v>79.708333333333329</v>
          </cell>
          <cell r="F35">
            <v>90</v>
          </cell>
          <cell r="G35">
            <v>56</v>
          </cell>
          <cell r="H35">
            <v>13.68</v>
          </cell>
          <cell r="I35" t="str">
            <v>SE</v>
          </cell>
          <cell r="J35">
            <v>36</v>
          </cell>
          <cell r="K35">
            <v>3.8</v>
          </cell>
        </row>
        <row r="36">
          <cell r="I36" t="str">
            <v>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mbro"/>
    </sheetNames>
    <sheetDataSet>
      <sheetData sheetId="0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>
            <v>24.99166666666666</v>
          </cell>
          <cell r="C8">
            <v>31</v>
          </cell>
          <cell r="D8">
            <v>21.2</v>
          </cell>
          <cell r="E8">
            <v>73.416666666666671</v>
          </cell>
          <cell r="F8">
            <v>90</v>
          </cell>
          <cell r="G8">
            <v>44</v>
          </cell>
          <cell r="H8">
            <v>23.400000000000002</v>
          </cell>
          <cell r="I8" t="str">
            <v>N</v>
          </cell>
          <cell r="J8">
            <v>41.04</v>
          </cell>
          <cell r="K8">
            <v>0</v>
          </cell>
        </row>
        <row r="9">
          <cell r="B9">
            <v>24.704166666666666</v>
          </cell>
          <cell r="C9">
            <v>31.3</v>
          </cell>
          <cell r="D9">
            <v>18.600000000000001</v>
          </cell>
          <cell r="E9">
            <v>71.041666666666671</v>
          </cell>
          <cell r="F9">
            <v>95</v>
          </cell>
          <cell r="G9">
            <v>37</v>
          </cell>
          <cell r="H9">
            <v>19.8</v>
          </cell>
          <cell r="I9" t="str">
            <v>N</v>
          </cell>
          <cell r="J9">
            <v>37.800000000000004</v>
          </cell>
          <cell r="K9">
            <v>0.4</v>
          </cell>
        </row>
        <row r="10">
          <cell r="B10">
            <v>25.766666666666669</v>
          </cell>
          <cell r="C10">
            <v>32.9</v>
          </cell>
          <cell r="D10">
            <v>19.899999999999999</v>
          </cell>
          <cell r="E10">
            <v>65.25</v>
          </cell>
          <cell r="F10">
            <v>91</v>
          </cell>
          <cell r="G10">
            <v>34</v>
          </cell>
          <cell r="H10">
            <v>22.32</v>
          </cell>
          <cell r="I10" t="str">
            <v>N</v>
          </cell>
          <cell r="J10">
            <v>42.480000000000004</v>
          </cell>
          <cell r="K10">
            <v>0</v>
          </cell>
        </row>
        <row r="11">
          <cell r="B11">
            <v>25.412499999999998</v>
          </cell>
          <cell r="C11">
            <v>32.1</v>
          </cell>
          <cell r="D11">
            <v>20.8</v>
          </cell>
          <cell r="E11">
            <v>68.375</v>
          </cell>
          <cell r="F11">
            <v>88</v>
          </cell>
          <cell r="G11">
            <v>42</v>
          </cell>
          <cell r="H11">
            <v>23.759999999999998</v>
          </cell>
          <cell r="I11" t="str">
            <v>N</v>
          </cell>
          <cell r="J11">
            <v>52.92</v>
          </cell>
          <cell r="K11">
            <v>2.2000000000000002</v>
          </cell>
        </row>
        <row r="12">
          <cell r="B12">
            <v>26.987500000000001</v>
          </cell>
          <cell r="C12">
            <v>34.700000000000003</v>
          </cell>
          <cell r="D12">
            <v>21.1</v>
          </cell>
          <cell r="E12">
            <v>65.875</v>
          </cell>
          <cell r="F12">
            <v>92</v>
          </cell>
          <cell r="G12">
            <v>33</v>
          </cell>
          <cell r="H12">
            <v>19.440000000000001</v>
          </cell>
          <cell r="I12" t="str">
            <v>NE</v>
          </cell>
          <cell r="J12">
            <v>31.319999999999997</v>
          </cell>
          <cell r="K12">
            <v>1.4</v>
          </cell>
        </row>
        <row r="13">
          <cell r="B13">
            <v>25.075000000000003</v>
          </cell>
          <cell r="C13">
            <v>33.4</v>
          </cell>
          <cell r="D13">
            <v>20.3</v>
          </cell>
          <cell r="E13">
            <v>76.541666666666671</v>
          </cell>
          <cell r="F13">
            <v>96</v>
          </cell>
          <cell r="G13">
            <v>40</v>
          </cell>
          <cell r="H13">
            <v>31.680000000000003</v>
          </cell>
          <cell r="I13" t="str">
            <v>NO</v>
          </cell>
          <cell r="J13">
            <v>66.600000000000009</v>
          </cell>
          <cell r="K13">
            <v>33.6</v>
          </cell>
        </row>
        <row r="14">
          <cell r="B14">
            <v>23.908333333333331</v>
          </cell>
          <cell r="C14">
            <v>30.8</v>
          </cell>
          <cell r="D14">
            <v>21.3</v>
          </cell>
          <cell r="E14">
            <v>81.333333333333329</v>
          </cell>
          <cell r="F14">
            <v>93</v>
          </cell>
          <cell r="G14">
            <v>52</v>
          </cell>
          <cell r="H14">
            <v>21.6</v>
          </cell>
          <cell r="I14" t="str">
            <v>NO</v>
          </cell>
          <cell r="J14">
            <v>43.92</v>
          </cell>
          <cell r="K14">
            <v>6.6</v>
          </cell>
        </row>
        <row r="15">
          <cell r="B15">
            <v>24.408333333333331</v>
          </cell>
          <cell r="C15">
            <v>29.5</v>
          </cell>
          <cell r="D15">
            <v>20.8</v>
          </cell>
          <cell r="E15">
            <v>74.666666666666671</v>
          </cell>
          <cell r="F15">
            <v>93</v>
          </cell>
          <cell r="G15">
            <v>50</v>
          </cell>
          <cell r="H15">
            <v>24.12</v>
          </cell>
          <cell r="I15" t="str">
            <v>NO</v>
          </cell>
          <cell r="J15">
            <v>41.76</v>
          </cell>
          <cell r="K15">
            <v>0.4</v>
          </cell>
        </row>
        <row r="16">
          <cell r="B16">
            <v>24.341666666666669</v>
          </cell>
          <cell r="C16">
            <v>30.7</v>
          </cell>
          <cell r="D16">
            <v>20.7</v>
          </cell>
          <cell r="E16">
            <v>78.541666666666671</v>
          </cell>
          <cell r="F16">
            <v>94</v>
          </cell>
          <cell r="G16">
            <v>47</v>
          </cell>
          <cell r="H16">
            <v>18.720000000000002</v>
          </cell>
          <cell r="I16" t="str">
            <v>NO</v>
          </cell>
          <cell r="J16">
            <v>37.080000000000005</v>
          </cell>
          <cell r="K16">
            <v>0.60000000000000009</v>
          </cell>
        </row>
        <row r="17">
          <cell r="B17">
            <v>22.983333333333334</v>
          </cell>
          <cell r="C17">
            <v>30.6</v>
          </cell>
          <cell r="D17">
            <v>20.6</v>
          </cell>
          <cell r="E17">
            <v>86.333333333333329</v>
          </cell>
          <cell r="F17">
            <v>95</v>
          </cell>
          <cell r="G17">
            <v>54</v>
          </cell>
          <cell r="H17">
            <v>21.96</v>
          </cell>
          <cell r="I17" t="str">
            <v>NE</v>
          </cell>
          <cell r="J17">
            <v>50.04</v>
          </cell>
          <cell r="K17">
            <v>6.8</v>
          </cell>
        </row>
        <row r="18">
          <cell r="B18">
            <v>23.908333333333335</v>
          </cell>
          <cell r="C18">
            <v>29.9</v>
          </cell>
          <cell r="D18">
            <v>20.3</v>
          </cell>
          <cell r="E18">
            <v>82.416666666666671</v>
          </cell>
          <cell r="F18">
            <v>97</v>
          </cell>
          <cell r="G18">
            <v>54</v>
          </cell>
          <cell r="H18">
            <v>19.440000000000001</v>
          </cell>
          <cell r="I18" t="str">
            <v>O</v>
          </cell>
          <cell r="J18">
            <v>38.159999999999997</v>
          </cell>
          <cell r="K18">
            <v>6.4</v>
          </cell>
        </row>
        <row r="19">
          <cell r="B19">
            <v>23.399999999999995</v>
          </cell>
          <cell r="C19">
            <v>30.4</v>
          </cell>
          <cell r="D19">
            <v>21.1</v>
          </cell>
          <cell r="E19">
            <v>83.958333333333329</v>
          </cell>
          <cell r="F19">
            <v>95</v>
          </cell>
          <cell r="G19">
            <v>53</v>
          </cell>
          <cell r="H19">
            <v>24.840000000000003</v>
          </cell>
          <cell r="I19" t="str">
            <v>N</v>
          </cell>
          <cell r="J19">
            <v>42.12</v>
          </cell>
          <cell r="K19">
            <v>2.2000000000000002</v>
          </cell>
        </row>
        <row r="20">
          <cell r="B20">
            <v>23.233333333333338</v>
          </cell>
          <cell r="C20">
            <v>30</v>
          </cell>
          <cell r="D20">
            <v>20.2</v>
          </cell>
          <cell r="E20">
            <v>82.041666666666671</v>
          </cell>
          <cell r="F20">
            <v>94</v>
          </cell>
          <cell r="G20">
            <v>50</v>
          </cell>
          <cell r="H20">
            <v>30.6</v>
          </cell>
          <cell r="I20" t="str">
            <v>N</v>
          </cell>
          <cell r="J20">
            <v>48.96</v>
          </cell>
          <cell r="K20">
            <v>1.6</v>
          </cell>
        </row>
        <row r="21">
          <cell r="B21">
            <v>21.608333333333338</v>
          </cell>
          <cell r="C21">
            <v>23.9</v>
          </cell>
          <cell r="D21">
            <v>19.7</v>
          </cell>
          <cell r="E21">
            <v>87.916666666666671</v>
          </cell>
          <cell r="F21">
            <v>96</v>
          </cell>
          <cell r="G21">
            <v>70</v>
          </cell>
          <cell r="H21">
            <v>21.240000000000002</v>
          </cell>
          <cell r="I21" t="str">
            <v>N</v>
          </cell>
          <cell r="J21">
            <v>47.519999999999996</v>
          </cell>
          <cell r="K21">
            <v>28.799999999999997</v>
          </cell>
        </row>
        <row r="22">
          <cell r="B22">
            <v>23.120833333333334</v>
          </cell>
          <cell r="C22">
            <v>30.1</v>
          </cell>
          <cell r="D22">
            <v>19.100000000000001</v>
          </cell>
          <cell r="E22">
            <v>80.541666666666671</v>
          </cell>
          <cell r="F22">
            <v>96</v>
          </cell>
          <cell r="G22">
            <v>46</v>
          </cell>
          <cell r="H22">
            <v>27.720000000000002</v>
          </cell>
          <cell r="I22" t="str">
            <v>NE</v>
          </cell>
          <cell r="J22">
            <v>59.760000000000005</v>
          </cell>
          <cell r="K22">
            <v>15</v>
          </cell>
        </row>
        <row r="23">
          <cell r="B23">
            <v>24.358333333333331</v>
          </cell>
          <cell r="C23">
            <v>31.6</v>
          </cell>
          <cell r="D23">
            <v>20.399999999999999</v>
          </cell>
          <cell r="E23">
            <v>73.75</v>
          </cell>
          <cell r="F23">
            <v>92</v>
          </cell>
          <cell r="G23">
            <v>41</v>
          </cell>
          <cell r="H23">
            <v>18.36</v>
          </cell>
          <cell r="I23" t="str">
            <v>NE</v>
          </cell>
          <cell r="J23">
            <v>39.96</v>
          </cell>
          <cell r="K23">
            <v>1.6</v>
          </cell>
        </row>
        <row r="24">
          <cell r="B24">
            <v>24.683333333333334</v>
          </cell>
          <cell r="C24">
            <v>33.1</v>
          </cell>
          <cell r="D24">
            <v>19.600000000000001</v>
          </cell>
          <cell r="E24">
            <v>70.208333333333329</v>
          </cell>
          <cell r="F24">
            <v>91</v>
          </cell>
          <cell r="G24">
            <v>38</v>
          </cell>
          <cell r="H24">
            <v>24.12</v>
          </cell>
          <cell r="I24" t="str">
            <v>NE</v>
          </cell>
          <cell r="J24">
            <v>50.76</v>
          </cell>
          <cell r="K24">
            <v>0</v>
          </cell>
        </row>
        <row r="25">
          <cell r="B25">
            <v>24.949999999999992</v>
          </cell>
          <cell r="C25">
            <v>33.4</v>
          </cell>
          <cell r="D25">
            <v>20.9</v>
          </cell>
          <cell r="E25">
            <v>73.041666666666671</v>
          </cell>
          <cell r="F25">
            <v>94</v>
          </cell>
          <cell r="G25">
            <v>35</v>
          </cell>
          <cell r="H25">
            <v>16.920000000000002</v>
          </cell>
          <cell r="I25" t="str">
            <v>N</v>
          </cell>
          <cell r="J25">
            <v>81.360000000000014</v>
          </cell>
          <cell r="K25">
            <v>35.4</v>
          </cell>
        </row>
        <row r="26">
          <cell r="B26">
            <v>24.779166666666665</v>
          </cell>
          <cell r="C26">
            <v>32</v>
          </cell>
          <cell r="D26">
            <v>20.7</v>
          </cell>
          <cell r="E26">
            <v>77.5</v>
          </cell>
          <cell r="F26">
            <v>94</v>
          </cell>
          <cell r="G26">
            <v>45</v>
          </cell>
          <cell r="H26">
            <v>25.92</v>
          </cell>
          <cell r="I26" t="str">
            <v>NE</v>
          </cell>
          <cell r="J26">
            <v>44.64</v>
          </cell>
          <cell r="K26">
            <v>1</v>
          </cell>
        </row>
        <row r="27">
          <cell r="B27">
            <v>24.900000000000002</v>
          </cell>
          <cell r="C27">
            <v>31.9</v>
          </cell>
          <cell r="D27">
            <v>18.399999999999999</v>
          </cell>
          <cell r="E27">
            <v>76.833333333333329</v>
          </cell>
          <cell r="F27">
            <v>94</v>
          </cell>
          <cell r="G27">
            <v>50</v>
          </cell>
          <cell r="H27">
            <v>18</v>
          </cell>
          <cell r="I27" t="str">
            <v>SE</v>
          </cell>
          <cell r="J27">
            <v>70.2</v>
          </cell>
          <cell r="K27">
            <v>18.2</v>
          </cell>
        </row>
        <row r="28">
          <cell r="B28">
            <v>23.45</v>
          </cell>
          <cell r="C28">
            <v>32.5</v>
          </cell>
          <cell r="D28">
            <v>18.600000000000001</v>
          </cell>
          <cell r="E28">
            <v>79.5</v>
          </cell>
          <cell r="F28">
            <v>96</v>
          </cell>
          <cell r="G28">
            <v>43</v>
          </cell>
          <cell r="H28">
            <v>18</v>
          </cell>
          <cell r="I28" t="str">
            <v>NE</v>
          </cell>
          <cell r="J28">
            <v>61.560000000000009</v>
          </cell>
          <cell r="K28">
            <v>20.399999999999999</v>
          </cell>
        </row>
        <row r="29">
          <cell r="B29">
            <v>24.395833333333329</v>
          </cell>
          <cell r="C29">
            <v>32.200000000000003</v>
          </cell>
          <cell r="D29">
            <v>19.2</v>
          </cell>
          <cell r="E29">
            <v>72.375</v>
          </cell>
          <cell r="F29">
            <v>91</v>
          </cell>
          <cell r="G29">
            <v>41</v>
          </cell>
          <cell r="H29">
            <v>19.079999999999998</v>
          </cell>
          <cell r="I29" t="str">
            <v>NE</v>
          </cell>
          <cell r="J29">
            <v>45.36</v>
          </cell>
          <cell r="K29">
            <v>0</v>
          </cell>
        </row>
        <row r="30">
          <cell r="B30">
            <v>25.379166666666663</v>
          </cell>
          <cell r="C30">
            <v>32.200000000000003</v>
          </cell>
          <cell r="D30">
            <v>20</v>
          </cell>
          <cell r="E30">
            <v>67.416666666666671</v>
          </cell>
          <cell r="F30">
            <v>90</v>
          </cell>
          <cell r="G30">
            <v>40</v>
          </cell>
          <cell r="H30">
            <v>19.440000000000001</v>
          </cell>
          <cell r="I30" t="str">
            <v>NE</v>
          </cell>
          <cell r="J30">
            <v>34.200000000000003</v>
          </cell>
          <cell r="K30">
            <v>0</v>
          </cell>
        </row>
        <row r="31">
          <cell r="B31">
            <v>24.299999999999997</v>
          </cell>
          <cell r="C31">
            <v>32</v>
          </cell>
          <cell r="D31">
            <v>17.7</v>
          </cell>
          <cell r="E31">
            <v>75.916666666666671</v>
          </cell>
          <cell r="F31">
            <v>96</v>
          </cell>
          <cell r="G31">
            <v>45</v>
          </cell>
          <cell r="H31">
            <v>14.76</v>
          </cell>
          <cell r="I31" t="str">
            <v>N</v>
          </cell>
          <cell r="J31">
            <v>76.680000000000007</v>
          </cell>
          <cell r="K31">
            <v>23.2</v>
          </cell>
        </row>
        <row r="32">
          <cell r="B32">
            <v>22.816666666666663</v>
          </cell>
          <cell r="C32">
            <v>30.6</v>
          </cell>
          <cell r="D32">
            <v>18.899999999999999</v>
          </cell>
          <cell r="E32">
            <v>80.041666666666671</v>
          </cell>
          <cell r="F32">
            <v>95</v>
          </cell>
          <cell r="G32">
            <v>44</v>
          </cell>
          <cell r="H32">
            <v>46.800000000000004</v>
          </cell>
          <cell r="I32" t="str">
            <v>L</v>
          </cell>
          <cell r="J32">
            <v>62.639999999999993</v>
          </cell>
          <cell r="K32">
            <v>5.4</v>
          </cell>
        </row>
        <row r="33">
          <cell r="B33">
            <v>23.404166666666665</v>
          </cell>
          <cell r="C33">
            <v>30.7</v>
          </cell>
          <cell r="D33">
            <v>18</v>
          </cell>
          <cell r="E33">
            <v>71.541666666666671</v>
          </cell>
          <cell r="F33">
            <v>94</v>
          </cell>
          <cell r="G33">
            <v>37</v>
          </cell>
          <cell r="H33">
            <v>12.96</v>
          </cell>
          <cell r="I33" t="str">
            <v>NE</v>
          </cell>
          <cell r="J33">
            <v>25.2</v>
          </cell>
          <cell r="K33">
            <v>0</v>
          </cell>
        </row>
        <row r="34">
          <cell r="B34">
            <v>23.825000000000003</v>
          </cell>
          <cell r="C34">
            <v>31.4</v>
          </cell>
          <cell r="D34">
            <v>20.2</v>
          </cell>
          <cell r="E34">
            <v>76.625</v>
          </cell>
          <cell r="F34">
            <v>92</v>
          </cell>
          <cell r="G34">
            <v>44</v>
          </cell>
          <cell r="H34">
            <v>16.2</v>
          </cell>
          <cell r="I34" t="str">
            <v>NE</v>
          </cell>
          <cell r="J34">
            <v>44.28</v>
          </cell>
          <cell r="K34">
            <v>5.6</v>
          </cell>
        </row>
        <row r="35">
          <cell r="B35">
            <v>24.429166666666671</v>
          </cell>
          <cell r="C35">
            <v>31.8</v>
          </cell>
          <cell r="D35">
            <v>20.3</v>
          </cell>
          <cell r="E35">
            <v>76.791666666666671</v>
          </cell>
          <cell r="F35">
            <v>95</v>
          </cell>
          <cell r="G35">
            <v>43</v>
          </cell>
          <cell r="H35">
            <v>19.8</v>
          </cell>
          <cell r="I35" t="str">
            <v>L</v>
          </cell>
          <cell r="J35">
            <v>41.04</v>
          </cell>
          <cell r="K35">
            <v>0.2</v>
          </cell>
        </row>
        <row r="36">
          <cell r="I36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tabSelected="1" zoomScale="90" zoomScaleNormal="90" workbookViewId="0">
      <selection activeCell="L39" sqref="L3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40</v>
      </c>
      <c r="AH3" s="8"/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  <c r="AH4" s="8"/>
    </row>
    <row r="5" spans="1:34" s="5" customFormat="1" ht="20.100000000000001" customHeight="1" x14ac:dyDescent="0.2">
      <c r="A5" s="31" t="s">
        <v>47</v>
      </c>
      <c r="B5" s="23">
        <f>[1]Dezembro!$B$5</f>
        <v>26.174999999999994</v>
      </c>
      <c r="C5" s="23">
        <f>[1]Dezembro!$B$6</f>
        <v>27.674999999999997</v>
      </c>
      <c r="D5" s="23">
        <f>[1]Dezembro!$B$7</f>
        <v>28.958333333333339</v>
      </c>
      <c r="E5" s="23">
        <f>[1]Dezembro!$B$8</f>
        <v>28.708333333333332</v>
      </c>
      <c r="F5" s="23">
        <f>[1]Dezembro!$B$9</f>
        <v>28.879166666666666</v>
      </c>
      <c r="G5" s="23">
        <f>[1]Dezembro!$B$10</f>
        <v>28.741666666666671</v>
      </c>
      <c r="H5" s="23">
        <f>[1]Dezembro!$B$11</f>
        <v>27.954166666666666</v>
      </c>
      <c r="I5" s="23">
        <f>[1]Dezembro!$B$12</f>
        <v>30.041666666666668</v>
      </c>
      <c r="J5" s="23">
        <f>[1]Dezembro!$B$13</f>
        <v>29.916666666666671</v>
      </c>
      <c r="K5" s="23">
        <f>[1]Dezembro!$B$14</f>
        <v>30.154166666666669</v>
      </c>
      <c r="L5" s="23">
        <f>[1]Dezembro!$B$15</f>
        <v>27.625</v>
      </c>
      <c r="M5" s="23">
        <f>[1]Dezembro!$B$16</f>
        <v>28.637500000000003</v>
      </c>
      <c r="N5" s="23">
        <f>[1]Dezembro!$B$17</f>
        <v>26.654166666666665</v>
      </c>
      <c r="O5" s="23">
        <f>[1]Dezembro!$B$18</f>
        <v>25.608333333333338</v>
      </c>
      <c r="P5" s="23">
        <f>[1]Dezembro!$B$19</f>
        <v>26.950000000000003</v>
      </c>
      <c r="Q5" s="23">
        <f>[1]Dezembro!$B$20</f>
        <v>26.5625</v>
      </c>
      <c r="R5" s="23">
        <f>[1]Dezembro!$B$21</f>
        <v>25.024999999999995</v>
      </c>
      <c r="S5" s="23">
        <f>[1]Dezembro!$B$22</f>
        <v>24.433333333333326</v>
      </c>
      <c r="T5" s="23">
        <f>[1]Dezembro!$B$23</f>
        <v>27.245833333333334</v>
      </c>
      <c r="U5" s="23">
        <f>[1]Dezembro!$B$24</f>
        <v>28.041666666666668</v>
      </c>
      <c r="V5" s="23">
        <f>[1]Dezembro!$B$25</f>
        <v>28.299999999999994</v>
      </c>
      <c r="W5" s="23">
        <f>[1]Dezembro!$B$26</f>
        <v>28.458333333333332</v>
      </c>
      <c r="X5" s="23">
        <f>[1]Dezembro!$B$27</f>
        <v>27.154166666666669</v>
      </c>
      <c r="Y5" s="23">
        <f>[1]Dezembro!$B$28</f>
        <v>27.208333333333329</v>
      </c>
      <c r="Z5" s="23">
        <f>[1]Dezembro!$B$29</f>
        <v>28.891666666666669</v>
      </c>
      <c r="AA5" s="23">
        <f>[1]Dezembro!$B$30</f>
        <v>29.404166666666665</v>
      </c>
      <c r="AB5" s="23">
        <f>[1]Dezembro!$B$31</f>
        <v>26.445833333333336</v>
      </c>
      <c r="AC5" s="23">
        <f>[1]Dezembro!$B$32</f>
        <v>25.387500000000003</v>
      </c>
      <c r="AD5" s="23">
        <f>[1]Dezembro!$B$33</f>
        <v>26.075000000000006</v>
      </c>
      <c r="AE5" s="23">
        <f>[1]Dezembro!$B$34</f>
        <v>24.641666666666666</v>
      </c>
      <c r="AF5" s="23">
        <f>[1]Dezembro!$B$35</f>
        <v>26.287499999999994</v>
      </c>
      <c r="AG5" s="24">
        <f>AVERAGE(B5:AF5)</f>
        <v>27.491666666666667</v>
      </c>
      <c r="AH5" s="8"/>
    </row>
    <row r="6" spans="1:34" ht="17.100000000000001" customHeight="1" x14ac:dyDescent="0.2">
      <c r="A6" s="31" t="s">
        <v>0</v>
      </c>
      <c r="B6" s="26">
        <f>[2]Dezembro!$B$5</f>
        <v>25.512499999999999</v>
      </c>
      <c r="C6" s="26">
        <f>[2]Dezembro!$B$6</f>
        <v>26.945833333333329</v>
      </c>
      <c r="D6" s="26">
        <f>[2]Dezembro!$B$7</f>
        <v>27.7</v>
      </c>
      <c r="E6" s="26">
        <f>[2]Dezembro!$B$8</f>
        <v>26.541666666666675</v>
      </c>
      <c r="F6" s="26">
        <f>[2]Dezembro!$B$9</f>
        <v>26.675000000000001</v>
      </c>
      <c r="G6" s="26">
        <f>[2]Dezembro!$B$10</f>
        <v>26.837500000000002</v>
      </c>
      <c r="H6" s="26">
        <f>[2]Dezembro!$B$11</f>
        <v>27.783333333333335</v>
      </c>
      <c r="I6" s="26">
        <f>[2]Dezembro!$B$12</f>
        <v>26.841666666666665</v>
      </c>
      <c r="J6" s="26">
        <f>[2]Dezembro!$B$13</f>
        <v>25.287500000000005</v>
      </c>
      <c r="K6" s="26">
        <f>[2]Dezembro!$B$14</f>
        <v>27.383333333333329</v>
      </c>
      <c r="L6" s="26">
        <f>[2]Dezembro!$B$15</f>
        <v>28.887499999999999</v>
      </c>
      <c r="M6" s="26">
        <f>[2]Dezembro!$B$16</f>
        <v>27.979166666666668</v>
      </c>
      <c r="N6" s="26">
        <f>[2]Dezembro!$B$17</f>
        <v>23.083333333333332</v>
      </c>
      <c r="O6" s="26">
        <f>[2]Dezembro!$B$18</f>
        <v>21.362500000000001</v>
      </c>
      <c r="P6" s="26">
        <f>[2]Dezembro!$B$19</f>
        <v>22.595833333333331</v>
      </c>
      <c r="Q6" s="26">
        <f>[2]Dezembro!$B$20</f>
        <v>23.858333333333334</v>
      </c>
      <c r="R6" s="26">
        <f>[2]Dezembro!$B$21</f>
        <v>26.025000000000002</v>
      </c>
      <c r="S6" s="26">
        <f>[2]Dezembro!$B$22</f>
        <v>25.079166666666666</v>
      </c>
      <c r="T6" s="26">
        <f>[2]Dezembro!$B$23</f>
        <v>26.679166666666671</v>
      </c>
      <c r="U6" s="26">
        <f>[2]Dezembro!$B$24</f>
        <v>27.687499999999996</v>
      </c>
      <c r="V6" s="26">
        <f>[2]Dezembro!$B$25</f>
        <v>27.387500000000003</v>
      </c>
      <c r="W6" s="26">
        <f>[2]Dezembro!$B$26</f>
        <v>23.970833333333335</v>
      </c>
      <c r="X6" s="26">
        <f>[2]Dezembro!$B$27</f>
        <v>26.041666666666668</v>
      </c>
      <c r="Y6" s="26">
        <f>[2]Dezembro!$B$28</f>
        <v>27.512499999999999</v>
      </c>
      <c r="Z6" s="26">
        <f>[2]Dezembro!$B$29</f>
        <v>28.458333333333332</v>
      </c>
      <c r="AA6" s="26">
        <f>[2]Dezembro!$B$30</f>
        <v>28.545833333333331</v>
      </c>
      <c r="AB6" s="26">
        <f>[2]Dezembro!$B$31</f>
        <v>25.854166666666661</v>
      </c>
      <c r="AC6" s="26">
        <f>[2]Dezembro!$B$32</f>
        <v>23.595833333333335</v>
      </c>
      <c r="AD6" s="26">
        <f>[2]Dezembro!$B$33</f>
        <v>22.974999999999994</v>
      </c>
      <c r="AE6" s="26">
        <f>[2]Dezembro!$B$34</f>
        <v>23.404166666666665</v>
      </c>
      <c r="AF6" s="26">
        <f>[2]Dezembro!$B$35</f>
        <v>24.220833333333331</v>
      </c>
      <c r="AG6" s="27">
        <f t="shared" ref="AG6:AG18" si="1">AVERAGE(B6:AF6)</f>
        <v>25.893951612903226</v>
      </c>
    </row>
    <row r="7" spans="1:34" ht="17.100000000000001" customHeight="1" x14ac:dyDescent="0.2">
      <c r="A7" s="31" t="s">
        <v>1</v>
      </c>
      <c r="B7" s="26">
        <f>[3]Dezembro!$B$5</f>
        <v>28.245833333333334</v>
      </c>
      <c r="C7" s="26">
        <f>[3]Dezembro!$B$6</f>
        <v>27.120833333333334</v>
      </c>
      <c r="D7" s="26">
        <f>[3]Dezembro!$B$7</f>
        <v>29.220833333333328</v>
      </c>
      <c r="E7" s="26">
        <f>[3]Dezembro!$B$8</f>
        <v>29.558333333333326</v>
      </c>
      <c r="F7" s="26">
        <f>[3]Dezembro!$B$9</f>
        <v>29.474999999999998</v>
      </c>
      <c r="G7" s="26">
        <f>[3]Dezembro!$B$10</f>
        <v>29.824999999999999</v>
      </c>
      <c r="H7" s="26">
        <f>[3]Dezembro!$B$11</f>
        <v>29.970833333333331</v>
      </c>
      <c r="I7" s="26">
        <f>[3]Dezembro!$B$12</f>
        <v>30.245833333333337</v>
      </c>
      <c r="J7" s="26">
        <f>[3]Dezembro!$B$13</f>
        <v>28.120833333333326</v>
      </c>
      <c r="K7" s="26">
        <f>[3]Dezembro!$B$14</f>
        <v>30.295833333333334</v>
      </c>
      <c r="L7" s="26">
        <f>[3]Dezembro!$B$15</f>
        <v>30.320833333333336</v>
      </c>
      <c r="M7" s="26">
        <f>[3]Dezembro!$B$16</f>
        <v>28.387499999999999</v>
      </c>
      <c r="N7" s="26">
        <f>[3]Dezembro!$B$17</f>
        <v>25.783333333333335</v>
      </c>
      <c r="O7" s="26">
        <f>[3]Dezembro!$B$18</f>
        <v>25.650000000000002</v>
      </c>
      <c r="P7" s="26">
        <f>[3]Dezembro!$B$19</f>
        <v>26.620833333333334</v>
      </c>
      <c r="Q7" s="26">
        <f>[3]Dezembro!$B$20</f>
        <v>25.991666666666671</v>
      </c>
      <c r="R7" s="26">
        <f>[3]Dezembro!$B$21</f>
        <v>24.245833333333326</v>
      </c>
      <c r="S7" s="26">
        <f>[3]Dezembro!$B$22</f>
        <v>27.466666666666665</v>
      </c>
      <c r="T7" s="26">
        <f>[3]Dezembro!$B$23</f>
        <v>29.225000000000005</v>
      </c>
      <c r="U7" s="26">
        <f>[3]Dezembro!$B$24</f>
        <v>30.229166666666661</v>
      </c>
      <c r="V7" s="26">
        <f>[3]Dezembro!$B$25</f>
        <v>30.070833333333336</v>
      </c>
      <c r="W7" s="26">
        <f>[3]Dezembro!$B$26</f>
        <v>29.308333333333337</v>
      </c>
      <c r="X7" s="26">
        <f>[3]Dezembro!$B$27</f>
        <v>29.283333333333342</v>
      </c>
      <c r="Y7" s="26">
        <f>[3]Dezembro!$B$28</f>
        <v>30.5625</v>
      </c>
      <c r="Z7" s="26">
        <f>[3]Dezembro!$B$29</f>
        <v>31.245833333333326</v>
      </c>
      <c r="AA7" s="26">
        <f>[3]Dezembro!$B$30</f>
        <v>30.316666666666674</v>
      </c>
      <c r="AB7" s="26">
        <f>[3]Dezembro!$B$31</f>
        <v>29.604166666666661</v>
      </c>
      <c r="AC7" s="26">
        <f>[3]Dezembro!$B$32</f>
        <v>27.170833333333338</v>
      </c>
      <c r="AD7" s="26">
        <f>[3]Dezembro!$B$33</f>
        <v>25.862500000000001</v>
      </c>
      <c r="AE7" s="26">
        <f>[3]Dezembro!$B$34</f>
        <v>25.362499999999994</v>
      </c>
      <c r="AF7" s="26">
        <f>[3]Dezembro!$B$35</f>
        <v>27.75</v>
      </c>
      <c r="AG7" s="27">
        <f t="shared" si="1"/>
        <v>28.468951612903219</v>
      </c>
    </row>
    <row r="8" spans="1:34" ht="17.100000000000001" customHeight="1" x14ac:dyDescent="0.2">
      <c r="A8" s="31" t="s">
        <v>48</v>
      </c>
      <c r="B8" s="26">
        <f>[4]Dezembro!$B$5</f>
        <v>27.412500000000005</v>
      </c>
      <c r="C8" s="26">
        <f>[4]Dezembro!$B$6</f>
        <v>28.679166666666664</v>
      </c>
      <c r="D8" s="26">
        <f>[4]Dezembro!$B$7</f>
        <v>29.087500000000002</v>
      </c>
      <c r="E8" s="26">
        <f>[4]Dezembro!$B$8</f>
        <v>28.845833333333342</v>
      </c>
      <c r="F8" s="26">
        <f>[4]Dezembro!$B$9</f>
        <v>28.824999999999992</v>
      </c>
      <c r="G8" s="26">
        <f>[4]Dezembro!$B$10</f>
        <v>29.070833333333329</v>
      </c>
      <c r="H8" s="26">
        <f>[4]Dezembro!$B$11</f>
        <v>29.358333333333334</v>
      </c>
      <c r="I8" s="26">
        <f>[4]Dezembro!$B$12</f>
        <v>27.458333333333339</v>
      </c>
      <c r="J8" s="26">
        <f>[4]Dezembro!$B$13</f>
        <v>26.345833333333331</v>
      </c>
      <c r="K8" s="26">
        <f>[4]Dezembro!$B$14</f>
        <v>28.970833333333331</v>
      </c>
      <c r="L8" s="26">
        <f>[4]Dezembro!$B$15</f>
        <v>29.783333333333331</v>
      </c>
      <c r="M8" s="26">
        <f>[4]Dezembro!$B$16</f>
        <v>29.549999999999997</v>
      </c>
      <c r="N8" s="26">
        <f>[4]Dezembro!$B$17</f>
        <v>24.491666666666674</v>
      </c>
      <c r="O8" s="26">
        <f>[4]Dezembro!$B$18</f>
        <v>22.541666666666668</v>
      </c>
      <c r="P8" s="26">
        <f>[4]Dezembro!$B$19</f>
        <v>25.075000000000003</v>
      </c>
      <c r="Q8" s="26">
        <f>[4]Dezembro!$B$20</f>
        <v>26.070833333333329</v>
      </c>
      <c r="R8" s="26">
        <f>[4]Dezembro!$B$21</f>
        <v>26.520833333333339</v>
      </c>
      <c r="S8" s="26">
        <f>[4]Dezembro!$B$22</f>
        <v>27.741666666666671</v>
      </c>
      <c r="T8" s="26">
        <f>[4]Dezembro!$B$23</f>
        <v>29.654166666666665</v>
      </c>
      <c r="U8" s="26">
        <f>[4]Dezembro!$B$24</f>
        <v>30.229166666666661</v>
      </c>
      <c r="V8" s="26">
        <f>[4]Dezembro!$B$25</f>
        <v>30.249999999999996</v>
      </c>
      <c r="W8" s="26">
        <f>[4]Dezembro!$B$26</f>
        <v>26.308333333333326</v>
      </c>
      <c r="X8" s="26">
        <f>[4]Dezembro!$B$27</f>
        <v>27.75</v>
      </c>
      <c r="Y8" s="26">
        <f>[4]Dezembro!$B$28</f>
        <v>29.383333333333336</v>
      </c>
      <c r="Z8" s="26">
        <f>[4]Dezembro!$B$29</f>
        <v>30.633333333333336</v>
      </c>
      <c r="AA8" s="26">
        <f>[4]Dezembro!$B$30</f>
        <v>29.099999999999994</v>
      </c>
      <c r="AB8" s="26">
        <f>[4]Dezembro!$B$31</f>
        <v>26.670833333333334</v>
      </c>
      <c r="AC8" s="26">
        <f>[4]Dezembro!$B$32</f>
        <v>25.795833333333334</v>
      </c>
      <c r="AD8" s="26">
        <f>[4]Dezembro!$B$33</f>
        <v>24.566666666666674</v>
      </c>
      <c r="AE8" s="26">
        <f>[4]Dezembro!$B$34</f>
        <v>24.879166666666666</v>
      </c>
      <c r="AF8" s="26">
        <f>[4]Dezembro!$B$35</f>
        <v>25.912499999999994</v>
      </c>
      <c r="AG8" s="27">
        <f t="shared" si="1"/>
        <v>27.64395161290323</v>
      </c>
    </row>
    <row r="9" spans="1:34" ht="17.100000000000001" customHeight="1" x14ac:dyDescent="0.2">
      <c r="A9" s="31" t="s">
        <v>2</v>
      </c>
      <c r="B9" s="26">
        <f>[5]Dezembro!$B$5</f>
        <v>25.566666666666666</v>
      </c>
      <c r="C9" s="26">
        <f>[5]Dezembro!$B$6</f>
        <v>25.500000000000004</v>
      </c>
      <c r="D9" s="26">
        <f>[5]Dezembro!$B$7</f>
        <v>26.516666666666666</v>
      </c>
      <c r="E9" s="26">
        <f>[5]Dezembro!$B$8</f>
        <v>26.508333333333329</v>
      </c>
      <c r="F9" s="26">
        <f>[5]Dezembro!$B$9</f>
        <v>26.820833333333329</v>
      </c>
      <c r="G9" s="26">
        <f>[5]Dezembro!$B$10</f>
        <v>26.925000000000008</v>
      </c>
      <c r="H9" s="26">
        <f>[5]Dezembro!$B$11</f>
        <v>27.104166666666668</v>
      </c>
      <c r="I9" s="26">
        <f>[5]Dezembro!$B$12</f>
        <v>27.787499999999994</v>
      </c>
      <c r="J9" s="26">
        <f>[5]Dezembro!$B$13</f>
        <v>27.445833333333336</v>
      </c>
      <c r="K9" s="26">
        <f>[5]Dezembro!$B$14</f>
        <v>28.487500000000001</v>
      </c>
      <c r="L9" s="26">
        <f>[5]Dezembro!$B$15</f>
        <v>26.462499999999995</v>
      </c>
      <c r="M9" s="26">
        <f>[5]Dezembro!$B$16</f>
        <v>25.675000000000001</v>
      </c>
      <c r="N9" s="26">
        <f>[5]Dezembro!$B$17</f>
        <v>24.191666666666666</v>
      </c>
      <c r="O9" s="26">
        <f>[5]Dezembro!$B$18</f>
        <v>23.55</v>
      </c>
      <c r="P9" s="26">
        <f>[5]Dezembro!$B$19</f>
        <v>24.162500000000005</v>
      </c>
      <c r="Q9" s="26">
        <f>[5]Dezembro!$B$20</f>
        <v>23.424999999999997</v>
      </c>
      <c r="R9" s="26">
        <f>[5]Dezembro!$B$21</f>
        <v>22.029166666666665</v>
      </c>
      <c r="S9" s="26">
        <f>[5]Dezembro!$B$22</f>
        <v>24.724999999999998</v>
      </c>
      <c r="T9" s="26">
        <f>[5]Dezembro!$B$23</f>
        <v>26.983333333333334</v>
      </c>
      <c r="U9" s="26">
        <f>[5]Dezembro!$B$24</f>
        <v>26.887500000000003</v>
      </c>
      <c r="V9" s="26">
        <f>[5]Dezembro!$B$25</f>
        <v>27.841666666666672</v>
      </c>
      <c r="W9" s="26">
        <f>[5]Dezembro!$B$26</f>
        <v>26.137499999999992</v>
      </c>
      <c r="X9" s="26">
        <f>[5]Dezembro!$B$27</f>
        <v>25.358333333333338</v>
      </c>
      <c r="Y9" s="26">
        <f>[5]Dezembro!$B$28</f>
        <v>27.245833333333334</v>
      </c>
      <c r="Z9" s="26">
        <f>[5]Dezembro!$B$29</f>
        <v>27.658333333333335</v>
      </c>
      <c r="AA9" s="26">
        <f>[5]Dezembro!$B$30</f>
        <v>27.44583333333334</v>
      </c>
      <c r="AB9" s="26">
        <f>[5]Dezembro!$B$31</f>
        <v>26.437500000000004</v>
      </c>
      <c r="AC9" s="26">
        <f>[5]Dezembro!$B$32</f>
        <v>25.775000000000002</v>
      </c>
      <c r="AD9" s="26">
        <f>[5]Dezembro!$B$33</f>
        <v>23.570833333333329</v>
      </c>
      <c r="AE9" s="26">
        <f>[5]Dezembro!$B$34</f>
        <v>24.204166666666666</v>
      </c>
      <c r="AF9" s="26">
        <f>[5]Dezembro!$B$35</f>
        <v>25.787500000000005</v>
      </c>
      <c r="AG9" s="27">
        <f t="shared" si="1"/>
        <v>25.942473118279572</v>
      </c>
    </row>
    <row r="10" spans="1:34" ht="17.100000000000001" customHeight="1" x14ac:dyDescent="0.2">
      <c r="A10" s="31" t="s">
        <v>3</v>
      </c>
      <c r="B10" s="26">
        <f>[6]Dezembro!$B$5</f>
        <v>24.704166666666666</v>
      </c>
      <c r="C10" s="26">
        <f>[6]Dezembro!$B$6</f>
        <v>24.616666666666664</v>
      </c>
      <c r="D10" s="26">
        <f>[6]Dezembro!$B$7</f>
        <v>26.279166666666669</v>
      </c>
      <c r="E10" s="26">
        <f>[6]Dezembro!$B$8</f>
        <v>26.554166666666674</v>
      </c>
      <c r="F10" s="26">
        <f>[6]Dezembro!$B$9</f>
        <v>26.124999999999996</v>
      </c>
      <c r="G10" s="26">
        <f>[6]Dezembro!$B$10</f>
        <v>26.404166666666669</v>
      </c>
      <c r="H10" s="26">
        <f>[6]Dezembro!$B$11</f>
        <v>26.633333333333329</v>
      </c>
      <c r="I10" s="26">
        <f>[6]Dezembro!$B$12</f>
        <v>29.454166666666666</v>
      </c>
      <c r="J10" s="26">
        <f>[6]Dezembro!$B$13</f>
        <v>28.875</v>
      </c>
      <c r="K10" s="26">
        <f>[6]Dezembro!$B$14</f>
        <v>26.683333333333337</v>
      </c>
      <c r="L10" s="26">
        <f>[6]Dezembro!$B$15</f>
        <v>25.274999999999995</v>
      </c>
      <c r="M10" s="26">
        <f>[6]Dezembro!$B$16</f>
        <v>26.900000000000002</v>
      </c>
      <c r="N10" s="26">
        <f>[6]Dezembro!$B$17</f>
        <v>25.383333333333336</v>
      </c>
      <c r="O10" s="26">
        <f>[6]Dezembro!$B$18</f>
        <v>24.716666666666669</v>
      </c>
      <c r="P10" s="26">
        <f>[6]Dezembro!$B$19</f>
        <v>25.104166666666675</v>
      </c>
      <c r="Q10" s="26">
        <f>[6]Dezembro!$B$20</f>
        <v>24.599999999999998</v>
      </c>
      <c r="R10" s="26">
        <f>[6]Dezembro!$B$21</f>
        <v>23.741666666666671</v>
      </c>
      <c r="S10" s="26">
        <f>[6]Dezembro!$B$22</f>
        <v>24.854166666666668</v>
      </c>
      <c r="T10" s="26">
        <f>[6]Dezembro!$B$23</f>
        <v>24.741666666666664</v>
      </c>
      <c r="U10" s="26">
        <f>[6]Dezembro!$B$24</f>
        <v>27.224999999999998</v>
      </c>
      <c r="V10" s="26">
        <f>[6]Dezembro!$B$25</f>
        <v>27.208333333333332</v>
      </c>
      <c r="W10" s="26">
        <f>[6]Dezembro!$B$26</f>
        <v>26.999999999999996</v>
      </c>
      <c r="X10" s="26">
        <f>[6]Dezembro!$B$27</f>
        <v>28.408333333333335</v>
      </c>
      <c r="Y10" s="26">
        <f>[6]Dezembro!$B$28</f>
        <v>28.895833333333332</v>
      </c>
      <c r="Z10" s="26">
        <f>[6]Dezembro!$B$29</f>
        <v>28.370833333333334</v>
      </c>
      <c r="AA10" s="26">
        <f>[6]Dezembro!$B$30</f>
        <v>27.845833333333335</v>
      </c>
      <c r="AB10" s="26">
        <f>[6]Dezembro!$B$31</f>
        <v>27.783333333333335</v>
      </c>
      <c r="AC10" s="26">
        <f>[6]Dezembro!$B$32</f>
        <v>24.55</v>
      </c>
      <c r="AD10" s="26">
        <f>[6]Dezembro!$B$33</f>
        <v>25.454166666666666</v>
      </c>
      <c r="AE10" s="26">
        <f>[6]Dezembro!$B$34</f>
        <v>27.208333333333332</v>
      </c>
      <c r="AF10" s="26">
        <f>[6]Dezembro!$B$35</f>
        <v>26.537499999999998</v>
      </c>
      <c r="AG10" s="27">
        <f t="shared" si="1"/>
        <v>26.391397849462365</v>
      </c>
    </row>
    <row r="11" spans="1:34" ht="17.100000000000001" customHeight="1" x14ac:dyDescent="0.2">
      <c r="A11" s="31" t="s">
        <v>4</v>
      </c>
      <c r="B11" s="26">
        <f>[7]Dezembro!$B$5</f>
        <v>24.704166666666666</v>
      </c>
      <c r="C11" s="26">
        <f>[7]Dezembro!$B$6</f>
        <v>24.616666666666664</v>
      </c>
      <c r="D11" s="26">
        <f>[7]Dezembro!$B$7</f>
        <v>26.279166666666669</v>
      </c>
      <c r="E11" s="26">
        <f>[7]Dezembro!$B$8</f>
        <v>26.554166666666674</v>
      </c>
      <c r="F11" s="26">
        <f>[7]Dezembro!$B$9</f>
        <v>26.124999999999996</v>
      </c>
      <c r="G11" s="26">
        <f>[7]Dezembro!$B$10</f>
        <v>26.404166666666669</v>
      </c>
      <c r="H11" s="26">
        <f>[7]Dezembro!$B$11</f>
        <v>26.633333333333329</v>
      </c>
      <c r="I11" s="26">
        <f>[7]Dezembro!$B$12</f>
        <v>29.454166666666666</v>
      </c>
      <c r="J11" s="26">
        <f>[7]Dezembro!$B$13</f>
        <v>28.875</v>
      </c>
      <c r="K11" s="26">
        <f>[7]Dezembro!$B$14</f>
        <v>24.412499999999998</v>
      </c>
      <c r="L11" s="26">
        <f>[7]Dezembro!$B$15</f>
        <v>23.745833333333326</v>
      </c>
      <c r="M11" s="26">
        <f>[7]Dezembro!$B$16</f>
        <v>24</v>
      </c>
      <c r="N11" s="26">
        <f>[7]Dezembro!$B$17</f>
        <v>23.3</v>
      </c>
      <c r="O11" s="26">
        <f>[7]Dezembro!$B$18</f>
        <v>22.608333333333331</v>
      </c>
      <c r="P11" s="26">
        <f>[7]Dezembro!$B$19</f>
        <v>23.179166666666671</v>
      </c>
      <c r="Q11" s="26">
        <f>[7]Dezembro!$B$20</f>
        <v>23.108333333333331</v>
      </c>
      <c r="R11" s="26">
        <f>[7]Dezembro!$B$21</f>
        <v>21.204166666666669</v>
      </c>
      <c r="S11" s="26">
        <f>[7]Dezembro!$B$22</f>
        <v>22.145833333333339</v>
      </c>
      <c r="T11" s="26">
        <f>[7]Dezembro!$B$23</f>
        <v>23.204166666666669</v>
      </c>
      <c r="U11" s="26">
        <f>[7]Dezembro!$B$24</f>
        <v>24.908333333333335</v>
      </c>
      <c r="V11" s="26">
        <f>[7]Dezembro!$B$25</f>
        <v>25.095833333333331</v>
      </c>
      <c r="W11" s="26">
        <f>[7]Dezembro!$B$26</f>
        <v>25.637499999999999</v>
      </c>
      <c r="X11" s="26">
        <f>[7]Dezembro!$B$27</f>
        <v>24.295833333333334</v>
      </c>
      <c r="Y11" s="26">
        <f>[7]Dezembro!$B$28</f>
        <v>25.599999999999994</v>
      </c>
      <c r="Z11" s="26">
        <f>[7]Dezembro!$B$29</f>
        <v>24.791666666666671</v>
      </c>
      <c r="AA11" s="26">
        <f>[7]Dezembro!$B$30</f>
        <v>25.508333333333329</v>
      </c>
      <c r="AB11" s="26">
        <f>[7]Dezembro!$B$31</f>
        <v>24.574999999999999</v>
      </c>
      <c r="AC11" s="26">
        <f>[7]Dezembro!$B$32</f>
        <v>21.670833333333334</v>
      </c>
      <c r="AD11" s="26">
        <f>[7]Dezembro!$B$33</f>
        <v>22.858333333333334</v>
      </c>
      <c r="AE11" s="26">
        <f>[7]Dezembro!$B$34</f>
        <v>24.408333333333331</v>
      </c>
      <c r="AF11" s="26">
        <f>[7]Dezembro!$B$35</f>
        <v>23.870833333333334</v>
      </c>
      <c r="AG11" s="27">
        <f t="shared" si="1"/>
        <v>24.637903225806454</v>
      </c>
    </row>
    <row r="12" spans="1:34" ht="17.100000000000001" customHeight="1" x14ac:dyDescent="0.2">
      <c r="A12" s="31" t="s">
        <v>5</v>
      </c>
      <c r="B12" s="26">
        <f>[8]Dezembro!$B$5</f>
        <v>27.708333333333332</v>
      </c>
      <c r="C12" s="26">
        <f>[8]Dezembro!$B$6</f>
        <v>29.129166666666663</v>
      </c>
      <c r="D12" s="26">
        <f>[8]Dezembro!$B$7</f>
        <v>29.433333333333334</v>
      </c>
      <c r="E12" s="26">
        <f>[8]Dezembro!$B$8</f>
        <v>29.208333333333339</v>
      </c>
      <c r="F12" s="26">
        <f>[8]Dezembro!$B$9</f>
        <v>29.187499999999996</v>
      </c>
      <c r="G12" s="26">
        <f>[8]Dezembro!$B$10</f>
        <v>29.154166666666669</v>
      </c>
      <c r="H12" s="26">
        <f>[8]Dezembro!$B$11</f>
        <v>29.449999999999992</v>
      </c>
      <c r="I12" s="26">
        <f>[8]Dezembro!$B$12</f>
        <v>29.858333333333331</v>
      </c>
      <c r="J12" s="26">
        <f>[8]Dezembro!$B$13</f>
        <v>28.691666666666663</v>
      </c>
      <c r="K12" s="26">
        <f>[8]Dezembro!$B$14</f>
        <v>30.037499999999998</v>
      </c>
      <c r="L12" s="26">
        <f>[8]Dezembro!$B$15</f>
        <v>30.037499999999994</v>
      </c>
      <c r="M12" s="26">
        <f>[8]Dezembro!$B$16</f>
        <v>30.824999999999999</v>
      </c>
      <c r="N12" s="26">
        <f>[8]Dezembro!$B$17</f>
        <v>28.066666666666666</v>
      </c>
      <c r="O12" s="26">
        <f>[8]Dezembro!$B$18</f>
        <v>25.320833333333336</v>
      </c>
      <c r="P12" s="26">
        <f>[8]Dezembro!$B$19</f>
        <v>27.433333333333337</v>
      </c>
      <c r="Q12" s="26">
        <f>[8]Dezembro!$B$20</f>
        <v>26.8</v>
      </c>
      <c r="R12" s="26">
        <f>[8]Dezembro!$B$21</f>
        <v>26.762499999999999</v>
      </c>
      <c r="S12" s="26">
        <f>[8]Dezembro!$B$22</f>
        <v>27.687499999999996</v>
      </c>
      <c r="T12" s="26">
        <f>[8]Dezembro!$B$23</f>
        <v>29.241666666666671</v>
      </c>
      <c r="U12" s="26">
        <f>[8]Dezembro!$B$24</f>
        <v>29.604166666666661</v>
      </c>
      <c r="V12" s="26">
        <f>[8]Dezembro!$B$25</f>
        <v>30.599999999999994</v>
      </c>
      <c r="W12" s="26">
        <f>[8]Dezembro!$B$26</f>
        <v>28.700000000000003</v>
      </c>
      <c r="X12" s="26">
        <f>[8]Dezembro!$B$27</f>
        <v>29.595833333333331</v>
      </c>
      <c r="Y12" s="26">
        <f>[8]Dezembro!$B$28</f>
        <v>30.525000000000002</v>
      </c>
      <c r="Z12" s="26">
        <f>[8]Dezembro!$B$29</f>
        <v>30.208333333333339</v>
      </c>
      <c r="AA12" s="26">
        <f>[8]Dezembro!$B$30</f>
        <v>29.445833333333329</v>
      </c>
      <c r="AB12" s="26">
        <f>[8]Dezembro!$B$31</f>
        <v>26.908333333333328</v>
      </c>
      <c r="AC12" s="26">
        <f>[8]Dezembro!$B$32</f>
        <v>27.666666666666668</v>
      </c>
      <c r="AD12" s="26">
        <f>[8]Dezembro!$B$33</f>
        <v>25.900000000000006</v>
      </c>
      <c r="AE12" s="26">
        <f>[8]Dezembro!$B$34</f>
        <v>26.220833333333335</v>
      </c>
      <c r="AF12" s="26">
        <f>[8]Dezembro!$B$35</f>
        <v>27.370833333333337</v>
      </c>
      <c r="AG12" s="27">
        <f t="shared" si="1"/>
        <v>28.605779569892466</v>
      </c>
    </row>
    <row r="13" spans="1:34" ht="17.100000000000001" customHeight="1" x14ac:dyDescent="0.2">
      <c r="A13" s="31" t="s">
        <v>51</v>
      </c>
      <c r="B13" s="26" t="str">
        <f>[9]Dezembro!$B$5</f>
        <v>**</v>
      </c>
      <c r="C13" s="26" t="str">
        <f>[9]Dezembro!$B$6</f>
        <v>**</v>
      </c>
      <c r="D13" s="26" t="str">
        <f>[9]Dezembro!$B$7</f>
        <v>**</v>
      </c>
      <c r="E13" s="26">
        <f>[9]Dezembro!$B$8</f>
        <v>24.99166666666666</v>
      </c>
      <c r="F13" s="26">
        <f>[9]Dezembro!$B$9</f>
        <v>24.704166666666666</v>
      </c>
      <c r="G13" s="26">
        <f>[9]Dezembro!$B$10</f>
        <v>25.766666666666669</v>
      </c>
      <c r="H13" s="26">
        <f>[9]Dezembro!$B$11</f>
        <v>25.412499999999998</v>
      </c>
      <c r="I13" s="26">
        <f>[9]Dezembro!$B$12</f>
        <v>26.987500000000001</v>
      </c>
      <c r="J13" s="26">
        <f>[9]Dezembro!$B$13</f>
        <v>25.075000000000003</v>
      </c>
      <c r="K13" s="26">
        <f>[9]Dezembro!$B$14</f>
        <v>23.908333333333331</v>
      </c>
      <c r="L13" s="26">
        <f>[9]Dezembro!$B$15</f>
        <v>24.408333333333331</v>
      </c>
      <c r="M13" s="26">
        <f>[9]Dezembro!$B$16</f>
        <v>24.341666666666669</v>
      </c>
      <c r="N13" s="26">
        <f>[9]Dezembro!$B$17</f>
        <v>22.983333333333334</v>
      </c>
      <c r="O13" s="26">
        <f>[9]Dezembro!$B$18</f>
        <v>23.908333333333335</v>
      </c>
      <c r="P13" s="26">
        <f>[9]Dezembro!$B$19</f>
        <v>23.399999999999995</v>
      </c>
      <c r="Q13" s="26">
        <f>[9]Dezembro!$B$20</f>
        <v>23.233333333333338</v>
      </c>
      <c r="R13" s="26">
        <f>[9]Dezembro!$B$21</f>
        <v>21.608333333333338</v>
      </c>
      <c r="S13" s="26">
        <f>[9]Dezembro!$B$22</f>
        <v>23.120833333333334</v>
      </c>
      <c r="T13" s="26">
        <f>[9]Dezembro!$B$23</f>
        <v>24.358333333333331</v>
      </c>
      <c r="U13" s="26">
        <f>[9]Dezembro!$B$24</f>
        <v>24.683333333333334</v>
      </c>
      <c r="V13" s="26">
        <f>[9]Dezembro!$B$25</f>
        <v>24.949999999999992</v>
      </c>
      <c r="W13" s="26">
        <f>[9]Dezembro!$B$26</f>
        <v>24.779166666666665</v>
      </c>
      <c r="X13" s="26">
        <f>[9]Dezembro!$B$27</f>
        <v>24.900000000000002</v>
      </c>
      <c r="Y13" s="26">
        <f>[9]Dezembro!$B$28</f>
        <v>23.45</v>
      </c>
      <c r="Z13" s="26">
        <f>[9]Dezembro!$B$29</f>
        <v>24.395833333333329</v>
      </c>
      <c r="AA13" s="26">
        <f>[9]Dezembro!$B$30</f>
        <v>25.379166666666663</v>
      </c>
      <c r="AB13" s="26">
        <f>[9]Dezembro!$B$31</f>
        <v>24.299999999999997</v>
      </c>
      <c r="AC13" s="26">
        <f>[9]Dezembro!$B$32</f>
        <v>22.816666666666663</v>
      </c>
      <c r="AD13" s="26">
        <f>[9]Dezembro!$B$33</f>
        <v>23.404166666666665</v>
      </c>
      <c r="AE13" s="26">
        <f>[9]Dezembro!$B$34</f>
        <v>23.825000000000003</v>
      </c>
      <c r="AF13" s="26">
        <f>[9]Dezembro!$B$35</f>
        <v>24.429166666666671</v>
      </c>
      <c r="AG13" s="27">
        <f>AVERAGE(B13:AF13)</f>
        <v>24.268601190476193</v>
      </c>
    </row>
    <row r="14" spans="1:34" ht="17.100000000000001" customHeight="1" x14ac:dyDescent="0.2">
      <c r="A14" s="31" t="s">
        <v>6</v>
      </c>
      <c r="B14" s="26">
        <f>[10]Dezembro!$B$5</f>
        <v>27.321739130434782</v>
      </c>
      <c r="C14" s="26">
        <f>[10]Dezembro!$B$6</f>
        <v>26.108333333333331</v>
      </c>
      <c r="D14" s="26">
        <f>[10]Dezembro!$B$7</f>
        <v>27.074999999999999</v>
      </c>
      <c r="E14" s="26">
        <f>[10]Dezembro!$B$8</f>
        <v>28.24166666666666</v>
      </c>
      <c r="F14" s="26">
        <f>[10]Dezembro!$B$9</f>
        <v>27.179166666666664</v>
      </c>
      <c r="G14" s="26">
        <f>[10]Dezembro!$B$10</f>
        <v>27.833333333333339</v>
      </c>
      <c r="H14" s="26">
        <f>[10]Dezembro!$B$11</f>
        <v>28.666666666666671</v>
      </c>
      <c r="I14" s="26">
        <f>[10]Dezembro!$B$12</f>
        <v>29.45</v>
      </c>
      <c r="J14" s="26">
        <f>[10]Dezembro!$B$13</f>
        <v>27.716666666666665</v>
      </c>
      <c r="K14" s="26">
        <f>[10]Dezembro!$B$14</f>
        <v>27.854166666666668</v>
      </c>
      <c r="L14" s="26">
        <f>[10]Dezembro!$B$15</f>
        <v>25.137500000000006</v>
      </c>
      <c r="M14" s="26">
        <f>[10]Dezembro!$B$16</f>
        <v>26.370833333333337</v>
      </c>
      <c r="N14" s="26">
        <f>[10]Dezembro!$B$17</f>
        <v>26.158333333333331</v>
      </c>
      <c r="O14" s="26">
        <f>[10]Dezembro!$B$18</f>
        <v>26.174999999999997</v>
      </c>
      <c r="P14" s="26">
        <f>[10]Dezembro!$B$19</f>
        <v>26.150000000000002</v>
      </c>
      <c r="Q14" s="26">
        <f>[10]Dezembro!$B$20</f>
        <v>26.091666666666669</v>
      </c>
      <c r="R14" s="26">
        <f>[10]Dezembro!$B$21</f>
        <v>23.012499999999999</v>
      </c>
      <c r="S14" s="26">
        <f>[10]Dezembro!$B$22</f>
        <v>25.487500000000001</v>
      </c>
      <c r="T14" s="26">
        <f>[10]Dezembro!$B$23</f>
        <v>26.875000000000004</v>
      </c>
      <c r="U14" s="26">
        <f>[10]Dezembro!$B$24</f>
        <v>28.304166666666664</v>
      </c>
      <c r="V14" s="26">
        <f>[10]Dezembro!$B$25</f>
        <v>28.104166666666668</v>
      </c>
      <c r="W14" s="26">
        <f>[10]Dezembro!$B$26</f>
        <v>26.320833333333336</v>
      </c>
      <c r="X14" s="26">
        <f>[10]Dezembro!$B$27</f>
        <v>26.737500000000001</v>
      </c>
      <c r="Y14" s="26">
        <f>[10]Dezembro!$B$28</f>
        <v>27.391666666666662</v>
      </c>
      <c r="Z14" s="26">
        <f>[10]Dezembro!$B$29</f>
        <v>27.150000000000002</v>
      </c>
      <c r="AA14" s="26">
        <f>[10]Dezembro!$B$30</f>
        <v>27.795833333333331</v>
      </c>
      <c r="AB14" s="26">
        <f>[10]Dezembro!$B$31</f>
        <v>28.391666666666669</v>
      </c>
      <c r="AC14" s="26">
        <f>[10]Dezembro!$B$32</f>
        <v>26.862499999999994</v>
      </c>
      <c r="AD14" s="26">
        <f>[10]Dezembro!$B$33</f>
        <v>25.470833333333331</v>
      </c>
      <c r="AE14" s="26">
        <f>[10]Dezembro!$B$34</f>
        <v>26.862499999999994</v>
      </c>
      <c r="AF14" s="26">
        <f>[10]Dezembro!$B$35</f>
        <v>25.908333333333331</v>
      </c>
      <c r="AG14" s="27">
        <f t="shared" si="1"/>
        <v>26.909841047218315</v>
      </c>
    </row>
    <row r="15" spans="1:34" ht="17.100000000000001" customHeight="1" x14ac:dyDescent="0.2">
      <c r="A15" s="31" t="s">
        <v>7</v>
      </c>
      <c r="B15" s="26">
        <f>[11]Dezembro!$B$5</f>
        <v>25.691666666666666</v>
      </c>
      <c r="C15" s="26">
        <f>[11]Dezembro!$B$6</f>
        <v>26.770833333333332</v>
      </c>
      <c r="D15" s="26">
        <f>[11]Dezembro!$B$7</f>
        <v>28.329166666666669</v>
      </c>
      <c r="E15" s="26">
        <f>[11]Dezembro!$B$8</f>
        <v>28.104166666666668</v>
      </c>
      <c r="F15" s="26">
        <f>[11]Dezembro!$B$9</f>
        <v>26.716666666666665</v>
      </c>
      <c r="G15" s="26">
        <f>[11]Dezembro!$B$10</f>
        <v>27.283333333333331</v>
      </c>
      <c r="H15" s="26">
        <f>[11]Dezembro!$B$11</f>
        <v>27.775000000000006</v>
      </c>
      <c r="I15" s="26">
        <f>[11]Dezembro!$B$12</f>
        <v>28.837499999999995</v>
      </c>
      <c r="J15" s="26">
        <f>[11]Dezembro!$B$13</f>
        <v>25.687499999999996</v>
      </c>
      <c r="K15" s="26">
        <f>[11]Dezembro!$B$14</f>
        <v>28.104166666666668</v>
      </c>
      <c r="L15" s="26">
        <f>[11]Dezembro!$B$15</f>
        <v>28.350000000000005</v>
      </c>
      <c r="M15" s="26">
        <f>[11]Dezembro!$B$16</f>
        <v>27.541666666666668</v>
      </c>
      <c r="N15" s="26">
        <f>[11]Dezembro!$B$17</f>
        <v>24.795833333333334</v>
      </c>
      <c r="O15" s="26">
        <f>[11]Dezembro!$B$18</f>
        <v>22.754166666666666</v>
      </c>
      <c r="P15" s="26">
        <f>[11]Dezembro!$B$19</f>
        <v>24.904166666666665</v>
      </c>
      <c r="Q15" s="26">
        <f>[11]Dezembro!$B$20</f>
        <v>24.324999999999999</v>
      </c>
      <c r="R15" s="26">
        <f>[11]Dezembro!$B$21</f>
        <v>24.324999999999999</v>
      </c>
      <c r="S15" s="26">
        <f>[11]Dezembro!$B$22</f>
        <v>23.933333333333334</v>
      </c>
      <c r="T15" s="26">
        <f>[11]Dezembro!$B$23</f>
        <v>26.470833333333299</v>
      </c>
      <c r="U15" s="26">
        <f>[11]Dezembro!$B$24</f>
        <v>27.675000000000001</v>
      </c>
      <c r="V15" s="26">
        <f>[11]Dezembro!$B$25</f>
        <v>28.145833333333339</v>
      </c>
      <c r="W15" s="26">
        <f>[11]Dezembro!$B$26</f>
        <v>26.220833333333331</v>
      </c>
      <c r="X15" s="26">
        <f>[11]Dezembro!$B$27</f>
        <v>26.858333333333334</v>
      </c>
      <c r="Y15" s="26">
        <f>[11]Dezembro!$B$28</f>
        <v>27.804166666666671</v>
      </c>
      <c r="Z15" s="26">
        <f>[11]Dezembro!$B$29</f>
        <v>27.933333333333334</v>
      </c>
      <c r="AA15" s="26">
        <f>[11]Dezembro!$B$30</f>
        <v>27.787499999999998</v>
      </c>
      <c r="AB15" s="26">
        <f>[11]Dezembro!$B$31</f>
        <v>25.783333333333331</v>
      </c>
      <c r="AC15" s="26">
        <f>[11]Dezembro!$B$32</f>
        <v>24.108333333333331</v>
      </c>
      <c r="AD15" s="26">
        <f>[11]Dezembro!$B$33</f>
        <v>22.983333333333334</v>
      </c>
      <c r="AE15" s="26">
        <f>[11]Dezembro!$B$34</f>
        <v>23.791666666666668</v>
      </c>
      <c r="AF15" s="26">
        <f>[11]Dezembro!$B$35</f>
        <v>24.833333333333329</v>
      </c>
      <c r="AG15" s="27">
        <f t="shared" si="1"/>
        <v>26.278225806451612</v>
      </c>
    </row>
    <row r="16" spans="1:34" ht="17.100000000000001" customHeight="1" x14ac:dyDescent="0.2">
      <c r="A16" s="31" t="s">
        <v>8</v>
      </c>
      <c r="B16" s="26">
        <f>[12]Dezembro!$B$5</f>
        <v>26.016666666666669</v>
      </c>
      <c r="C16" s="26">
        <f>[12]Dezembro!$B$6</f>
        <v>28.075000000000003</v>
      </c>
      <c r="D16" s="26">
        <f>[12]Dezembro!$B$7</f>
        <v>28.4375</v>
      </c>
      <c r="E16" s="26">
        <f>[12]Dezembro!$B$8</f>
        <v>28.016666666666666</v>
      </c>
      <c r="F16" s="26">
        <f>[12]Dezembro!$B$9</f>
        <v>27.666666666666671</v>
      </c>
      <c r="G16" s="26">
        <f>[12]Dezembro!$B$10</f>
        <v>27.354166666666668</v>
      </c>
      <c r="H16" s="26">
        <f>[12]Dezembro!$B$11</f>
        <v>29.270833333333332</v>
      </c>
      <c r="I16" s="26">
        <f>[12]Dezembro!$B$12</f>
        <v>27.604166666666668</v>
      </c>
      <c r="J16" s="26">
        <f>[12]Dezembro!$B$13</f>
        <v>26.349999999999998</v>
      </c>
      <c r="K16" s="26">
        <f>[12]Dezembro!$B$14</f>
        <v>28.341666666666669</v>
      </c>
      <c r="L16" s="26">
        <f>[12]Dezembro!$B$15</f>
        <v>28.441666666666666</v>
      </c>
      <c r="M16" s="26">
        <f>[12]Dezembro!$B$16</f>
        <v>26.75</v>
      </c>
      <c r="N16" s="26">
        <f>[12]Dezembro!$B$17</f>
        <v>24.166666666666671</v>
      </c>
      <c r="O16" s="26">
        <f>[12]Dezembro!$B$18</f>
        <v>23.637499999999999</v>
      </c>
      <c r="P16" s="26">
        <f>[12]Dezembro!$B$19</f>
        <v>26.520833333333329</v>
      </c>
      <c r="Q16" s="26">
        <f>[12]Dezembro!$B$20</f>
        <v>24.891666666666662</v>
      </c>
      <c r="R16" s="26">
        <f>[12]Dezembro!$B$21</f>
        <v>25.704166666666669</v>
      </c>
      <c r="S16" s="26">
        <f>[12]Dezembro!$B$22</f>
        <v>23.516666666666666</v>
      </c>
      <c r="T16" s="26">
        <f>[12]Dezembro!$B$23</f>
        <v>26.429166666666664</v>
      </c>
      <c r="U16" s="26">
        <f>[12]Dezembro!$B$24</f>
        <v>28.025000000000002</v>
      </c>
      <c r="V16" s="26">
        <f>[12]Dezembro!$B$25</f>
        <v>28.554166666666674</v>
      </c>
      <c r="W16" s="26">
        <f>[12]Dezembro!$B$26</f>
        <v>25.574999999999992</v>
      </c>
      <c r="X16" s="26">
        <f>[12]Dezembro!$B$27</f>
        <v>27.8125</v>
      </c>
      <c r="Y16" s="26">
        <f>[12]Dezembro!$B$28</f>
        <v>28.266666666666669</v>
      </c>
      <c r="Z16" s="26">
        <f>[12]Dezembro!$B$29</f>
        <v>29.516666666666666</v>
      </c>
      <c r="AA16" s="26">
        <f>[12]Dezembro!$B$30</f>
        <v>28.479166666666668</v>
      </c>
      <c r="AB16" s="26">
        <f>[12]Dezembro!$B$31</f>
        <v>25.254166666666666</v>
      </c>
      <c r="AC16" s="26">
        <f>[12]Dezembro!$B$32</f>
        <v>23.995833333333334</v>
      </c>
      <c r="AD16" s="26">
        <f>[12]Dezembro!$B$33</f>
        <v>24.283333333333331</v>
      </c>
      <c r="AE16" s="26">
        <f>[12]Dezembro!$B$34</f>
        <v>24.05416666666666</v>
      </c>
      <c r="AF16" s="26">
        <f>[12]Dezembro!$B$35</f>
        <v>24.283333333333331</v>
      </c>
      <c r="AG16" s="27">
        <f t="shared" si="1"/>
        <v>26.622311827956985</v>
      </c>
    </row>
    <row r="17" spans="1:34" ht="17.100000000000001" customHeight="1" x14ac:dyDescent="0.2">
      <c r="A17" s="31" t="s">
        <v>9</v>
      </c>
      <c r="B17" s="26">
        <f>[13]Dezembro!$B$5</f>
        <v>26.241666666666664</v>
      </c>
      <c r="C17" s="26">
        <f>[13]Dezembro!$B$6</f>
        <v>27.858333333333345</v>
      </c>
      <c r="D17" s="26">
        <f>[13]Dezembro!$B$7</f>
        <v>29.045833333333331</v>
      </c>
      <c r="E17" s="26">
        <f>[13]Dezembro!$B$8</f>
        <v>29.158333333333335</v>
      </c>
      <c r="F17" s="26">
        <f>[13]Dezembro!$B$9</f>
        <v>27.554166666666671</v>
      </c>
      <c r="G17" s="26">
        <f>[13]Dezembro!$B$10</f>
        <v>28.829166666666666</v>
      </c>
      <c r="H17" s="26">
        <f>[13]Dezembro!$B$11</f>
        <v>28.583333333333332</v>
      </c>
      <c r="I17" s="26">
        <f>[13]Dezembro!$B$12</f>
        <v>29.387499999999999</v>
      </c>
      <c r="J17" s="26">
        <f>[13]Dezembro!$B$13</f>
        <v>26.808333333333326</v>
      </c>
      <c r="K17" s="26">
        <f>[13]Dezembro!$B$14</f>
        <v>29.037500000000005</v>
      </c>
      <c r="L17" s="26">
        <f>[13]Dezembro!$B$15</f>
        <v>28.804166666666671</v>
      </c>
      <c r="M17" s="26">
        <f>[13]Dezembro!$B$16</f>
        <v>27.704166666666662</v>
      </c>
      <c r="N17" s="26">
        <f>[13]Dezembro!$B$17</f>
        <v>25.208333333333339</v>
      </c>
      <c r="O17" s="26">
        <f>[13]Dezembro!$B$18</f>
        <v>24.241666666666671</v>
      </c>
      <c r="P17" s="26">
        <f>[13]Dezembro!$B$19</f>
        <v>25.766666666666662</v>
      </c>
      <c r="Q17" s="26">
        <f>[13]Dezembro!$B$20</f>
        <v>25.291666666666671</v>
      </c>
      <c r="R17" s="26">
        <f>[13]Dezembro!$B$21</f>
        <v>24.116666666666664</v>
      </c>
      <c r="S17" s="26">
        <f>[13]Dezembro!$B$22</f>
        <v>23.912499999999998</v>
      </c>
      <c r="T17" s="26">
        <f>[13]Dezembro!$B$23</f>
        <v>24.891666666666666</v>
      </c>
      <c r="U17" s="26">
        <f>[13]Dezembro!$B$24</f>
        <v>27.266666666666669</v>
      </c>
      <c r="V17" s="26">
        <f>[13]Dezembro!$B$25</f>
        <v>28.791666666666675</v>
      </c>
      <c r="W17" s="26">
        <f>[13]Dezembro!$B$26</f>
        <v>28.262500000000006</v>
      </c>
      <c r="X17" s="26">
        <f>[13]Dezembro!$B$27</f>
        <v>27.166666666666671</v>
      </c>
      <c r="Y17" s="26">
        <f>[13]Dezembro!$B$28</f>
        <v>26.579166666666662</v>
      </c>
      <c r="Z17" s="26">
        <f>[13]Dezembro!$B$29</f>
        <v>28.066666666666674</v>
      </c>
      <c r="AA17" s="26">
        <f>[13]Dezembro!$B$30</f>
        <v>29.233333333333331</v>
      </c>
      <c r="AB17" s="26">
        <f>[13]Dezembro!$B$31</f>
        <v>26.733333333333331</v>
      </c>
      <c r="AC17" s="26">
        <f>[13]Dezembro!$B$32</f>
        <v>24.529166666666665</v>
      </c>
      <c r="AD17" s="26">
        <f>[13]Dezembro!$B$33</f>
        <v>24.450000000000003</v>
      </c>
      <c r="AE17" s="26">
        <f>[13]Dezembro!$B$34</f>
        <v>24.804166666666664</v>
      </c>
      <c r="AF17" s="26">
        <f>[13]Dezembro!$B$35</f>
        <v>25.120833333333334</v>
      </c>
      <c r="AG17" s="27">
        <f t="shared" si="1"/>
        <v>26.885349462365596</v>
      </c>
    </row>
    <row r="18" spans="1:34" ht="17.100000000000001" customHeight="1" x14ac:dyDescent="0.2">
      <c r="A18" s="31" t="s">
        <v>49</v>
      </c>
      <c r="B18" s="26">
        <f>[14]Dezembro!$B$5</f>
        <v>27.900000000000002</v>
      </c>
      <c r="C18" s="26">
        <f>[14]Dezembro!$B$6</f>
        <v>28.329166666666662</v>
      </c>
      <c r="D18" s="26">
        <f>[14]Dezembro!$B$7</f>
        <v>29.195833333333336</v>
      </c>
      <c r="E18" s="26">
        <f>[14]Dezembro!$B$8</f>
        <v>29.416666666666671</v>
      </c>
      <c r="F18" s="26">
        <f>[14]Dezembro!$B$9</f>
        <v>28.987500000000001</v>
      </c>
      <c r="G18" s="26">
        <f>[14]Dezembro!$B$10</f>
        <v>29.495833333333334</v>
      </c>
      <c r="H18" s="26">
        <f>[14]Dezembro!$B$11</f>
        <v>29.700000000000006</v>
      </c>
      <c r="I18" s="26">
        <f>[14]Dezembro!$B$12</f>
        <v>29.054166666666671</v>
      </c>
      <c r="J18" s="26">
        <f>[14]Dezembro!$B$13</f>
        <v>27.620833333333337</v>
      </c>
      <c r="K18" s="26">
        <f>[14]Dezembro!$B$14</f>
        <v>29.670833333333334</v>
      </c>
      <c r="L18" s="26">
        <f>[14]Dezembro!$B$15</f>
        <v>30.258333333333329</v>
      </c>
      <c r="M18" s="26">
        <f>[14]Dezembro!$B$16</f>
        <v>28.654166666666669</v>
      </c>
      <c r="N18" s="26">
        <f>[14]Dezembro!$B$17</f>
        <v>24.266666666666666</v>
      </c>
      <c r="O18" s="26">
        <f>[14]Dezembro!$B$18</f>
        <v>24.079166666666669</v>
      </c>
      <c r="P18" s="26">
        <f>[14]Dezembro!$B$19</f>
        <v>26.454166666666676</v>
      </c>
      <c r="Q18" s="26">
        <f>[14]Dezembro!$B$20</f>
        <v>25.554166666666671</v>
      </c>
      <c r="R18" s="26">
        <f>[14]Dezembro!$B$21</f>
        <v>25.312499999999996</v>
      </c>
      <c r="S18" s="26">
        <f>[14]Dezembro!$B$22</f>
        <v>26.879166666666663</v>
      </c>
      <c r="T18" s="26">
        <f>[14]Dezembro!$B$23</f>
        <v>29.275000000000002</v>
      </c>
      <c r="U18" s="26">
        <f>[14]Dezembro!$B$24</f>
        <v>30.141666666666669</v>
      </c>
      <c r="V18" s="26">
        <f>[14]Dezembro!$B$25</f>
        <v>30.641666666666676</v>
      </c>
      <c r="W18" s="26">
        <f>[14]Dezembro!$B$26</f>
        <v>29.095833333333331</v>
      </c>
      <c r="X18" s="26">
        <f>[14]Dezembro!$B$27</f>
        <v>29.245833333333337</v>
      </c>
      <c r="Y18" s="26">
        <f>[14]Dezembro!$B$28</f>
        <v>30.574999999999992</v>
      </c>
      <c r="Z18" s="26">
        <f>[14]Dezembro!$B$29</f>
        <v>30.954166666666666</v>
      </c>
      <c r="AA18" s="26">
        <f>[14]Dezembro!$B$30</f>
        <v>29.204166666666666</v>
      </c>
      <c r="AB18" s="26">
        <f>[14]Dezembro!$B$31</f>
        <v>28.900000000000006</v>
      </c>
      <c r="AC18" s="26">
        <f>[14]Dezembro!$B$32</f>
        <v>26.920833333333334</v>
      </c>
      <c r="AD18" s="26">
        <f>[14]Dezembro!$B$33</f>
        <v>24.654166666666672</v>
      </c>
      <c r="AE18" s="26">
        <f>[14]Dezembro!$B$34</f>
        <v>24.395833333333339</v>
      </c>
      <c r="AF18" s="26">
        <f>[14]Dezembro!$B$35</f>
        <v>26.325000000000003</v>
      </c>
      <c r="AG18" s="27">
        <f t="shared" si="1"/>
        <v>28.101881720430114</v>
      </c>
    </row>
    <row r="19" spans="1:34" ht="17.100000000000001" customHeight="1" x14ac:dyDescent="0.2">
      <c r="A19" s="31" t="s">
        <v>10</v>
      </c>
      <c r="B19" s="26">
        <f>[15]Dezembro!$B$5</f>
        <v>26.375</v>
      </c>
      <c r="C19" s="26">
        <f>[15]Dezembro!$B$6</f>
        <v>28.083333333333332</v>
      </c>
      <c r="D19" s="26">
        <f>[15]Dezembro!$B$7</f>
        <v>29.241666666666674</v>
      </c>
      <c r="E19" s="26">
        <f>[15]Dezembro!$B$8</f>
        <v>28.629166666666674</v>
      </c>
      <c r="F19" s="26">
        <f>[15]Dezembro!$B$9</f>
        <v>28.254166666666674</v>
      </c>
      <c r="G19" s="26">
        <f>[15]Dezembro!$B$10</f>
        <v>29.054166666666671</v>
      </c>
      <c r="H19" s="26">
        <f>[15]Dezembro!$B$11</f>
        <v>29.504166666666663</v>
      </c>
      <c r="I19" s="26">
        <f>[15]Dezembro!$B$12</f>
        <v>29.145833333333332</v>
      </c>
      <c r="J19" s="26">
        <f>[15]Dezembro!$B$13</f>
        <v>27.183333333333326</v>
      </c>
      <c r="K19" s="26">
        <f>[15]Dezembro!$B$14</f>
        <v>29.170833333333334</v>
      </c>
      <c r="L19" s="26">
        <f>[15]Dezembro!$B$15</f>
        <v>29.833333333333329</v>
      </c>
      <c r="M19" s="26">
        <f>[15]Dezembro!$B$16</f>
        <v>29.095833333333342</v>
      </c>
      <c r="N19" s="26">
        <f>[15]Dezembro!$B$17</f>
        <v>25.095833333333331</v>
      </c>
      <c r="O19" s="26">
        <f>[15]Dezembro!$B$18</f>
        <v>22.900000000000002</v>
      </c>
      <c r="P19" s="26">
        <f>[15]Dezembro!$B$19</f>
        <v>25.120833333333334</v>
      </c>
      <c r="Q19" s="26">
        <f>[15]Dezembro!$B$20</f>
        <v>25.112500000000001</v>
      </c>
      <c r="R19" s="26">
        <f>[15]Dezembro!$B$21</f>
        <v>25.100000000000005</v>
      </c>
      <c r="S19" s="26">
        <f>[15]Dezembro!$B$22</f>
        <v>24.633333333333329</v>
      </c>
      <c r="T19" s="26">
        <f>[15]Dezembro!$B$23</f>
        <v>27.487499999999994</v>
      </c>
      <c r="U19" s="26">
        <f>[15]Dezembro!$B$24</f>
        <v>28.966666666666658</v>
      </c>
      <c r="V19" s="26">
        <f>[15]Dezembro!$B$25</f>
        <v>29.483333333333331</v>
      </c>
      <c r="W19" s="26">
        <f>[15]Dezembro!$B$26</f>
        <v>26.154166666666665</v>
      </c>
      <c r="X19" s="26">
        <f>[15]Dezembro!$B$27</f>
        <v>27.720833333333331</v>
      </c>
      <c r="Y19" s="26">
        <f>[15]Dezembro!$B$28</f>
        <v>28.995833333333334</v>
      </c>
      <c r="Z19" s="26">
        <f>[15]Dezembro!$B$29</f>
        <v>29.641666666666662</v>
      </c>
      <c r="AA19" s="26">
        <f>[15]Dezembro!$B$30</f>
        <v>29.841666666666669</v>
      </c>
      <c r="AB19" s="26">
        <f>[15]Dezembro!$B$31</f>
        <v>27.237500000000008</v>
      </c>
      <c r="AC19" s="26">
        <f>[15]Dezembro!$B$32</f>
        <v>25.0625</v>
      </c>
      <c r="AD19" s="26">
        <f>[15]Dezembro!$B$33</f>
        <v>24.033333333333335</v>
      </c>
      <c r="AE19" s="26">
        <f>[15]Dezembro!$B$34</f>
        <v>25.166666666666668</v>
      </c>
      <c r="AF19" s="26">
        <f>[15]Dezembro!$B$35</f>
        <v>25.795833333333334</v>
      </c>
      <c r="AG19" s="27">
        <f t="shared" ref="AG19:AG31" si="2">AVERAGE(B19:AF19)</f>
        <v>27.326478494623654</v>
      </c>
    </row>
    <row r="20" spans="1:34" ht="17.100000000000001" customHeight="1" x14ac:dyDescent="0.2">
      <c r="A20" s="31" t="s">
        <v>11</v>
      </c>
      <c r="B20" s="26">
        <f>[16]Dezembro!$B$5</f>
        <v>26.237499999999994</v>
      </c>
      <c r="C20" s="26">
        <f>[16]Dezembro!$B$6</f>
        <v>26.829166666666676</v>
      </c>
      <c r="D20" s="26">
        <f>[16]Dezembro!$B$7</f>
        <v>27.820833333333336</v>
      </c>
      <c r="E20" s="26">
        <f>[16]Dezembro!$B$8</f>
        <v>27.447999999999997</v>
      </c>
      <c r="F20" s="26">
        <f>[16]Dezembro!$B$9</f>
        <v>27.173913043478262</v>
      </c>
      <c r="G20" s="26">
        <f>[16]Dezembro!$B$10</f>
        <v>27.345833333333328</v>
      </c>
      <c r="H20" s="26">
        <f>[16]Dezembro!$B$11</f>
        <v>27.900000000000002</v>
      </c>
      <c r="I20" s="26">
        <f>[16]Dezembro!$B$12</f>
        <v>28.245833333333337</v>
      </c>
      <c r="J20" s="26">
        <f>[16]Dezembro!$B$13</f>
        <v>26.954166666666662</v>
      </c>
      <c r="K20" s="26">
        <f>[16]Dezembro!$B$14</f>
        <v>28.704166666666669</v>
      </c>
      <c r="L20" s="26">
        <f>[16]Dezembro!$B$15</f>
        <v>28.929166666666671</v>
      </c>
      <c r="M20" s="26">
        <f>[16]Dezembro!$B$16</f>
        <v>27.791666666666657</v>
      </c>
      <c r="N20" s="26">
        <f>[16]Dezembro!$B$17</f>
        <v>24.791666666666668</v>
      </c>
      <c r="O20" s="26">
        <f>[16]Dezembro!$B$18</f>
        <v>24.695833333333336</v>
      </c>
      <c r="P20" s="26">
        <f>[16]Dezembro!$B$19</f>
        <v>26.645833333333332</v>
      </c>
      <c r="Q20" s="26">
        <f>[16]Dezembro!$B$20</f>
        <v>24.779166666666672</v>
      </c>
      <c r="R20" s="26">
        <f>[16]Dezembro!$B$21</f>
        <v>24.212500000000006</v>
      </c>
      <c r="S20" s="26">
        <f>[16]Dezembro!$B$22</f>
        <v>25.49166666666666</v>
      </c>
      <c r="T20" s="26">
        <f>[16]Dezembro!$B$23</f>
        <v>27.466666666666665</v>
      </c>
      <c r="U20" s="26">
        <f>[16]Dezembro!$B$24</f>
        <v>28.112499999999994</v>
      </c>
      <c r="V20" s="26">
        <f>[16]Dezembro!$B$25</f>
        <v>28.062499999999996</v>
      </c>
      <c r="W20" s="26">
        <f>[16]Dezembro!$B$26</f>
        <v>26.320833333333329</v>
      </c>
      <c r="X20" s="26">
        <f>[16]Dezembro!$B$27</f>
        <v>26.600000000000005</v>
      </c>
      <c r="Y20" s="26">
        <f>[16]Dezembro!$B$28</f>
        <v>28.529166666666669</v>
      </c>
      <c r="Z20" s="26">
        <f>[16]Dezembro!$B$29</f>
        <v>29.116666666666671</v>
      </c>
      <c r="AA20" s="26">
        <f>[16]Dezembro!$B$30</f>
        <v>27.891666666666662</v>
      </c>
      <c r="AB20" s="26">
        <f>[16]Dezembro!$B$31</f>
        <v>27.870833333333323</v>
      </c>
      <c r="AC20" s="26">
        <f>[16]Dezembro!$B$32</f>
        <v>24.879166666666666</v>
      </c>
      <c r="AD20" s="26">
        <f>[16]Dezembro!$B$33</f>
        <v>23.791666666666668</v>
      </c>
      <c r="AE20" s="26">
        <f>[16]Dezembro!$B$34</f>
        <v>24.049999999999997</v>
      </c>
      <c r="AF20" s="26">
        <f>[16]Dezembro!$B$35</f>
        <v>25.737499999999997</v>
      </c>
      <c r="AG20" s="27">
        <f t="shared" si="2"/>
        <v>26.787938055165959</v>
      </c>
    </row>
    <row r="21" spans="1:34" ht="17.100000000000001" customHeight="1" x14ac:dyDescent="0.2">
      <c r="A21" s="31" t="s">
        <v>12</v>
      </c>
      <c r="B21" s="26">
        <f>[17]Dezembro!$B$5</f>
        <v>27.520833333333329</v>
      </c>
      <c r="C21" s="26">
        <f>[17]Dezembro!$B$6</f>
        <v>28.133333333333336</v>
      </c>
      <c r="D21" s="26">
        <f>[17]Dezembro!$B$7</f>
        <v>29.183333333333334</v>
      </c>
      <c r="E21" s="26">
        <f>[17]Dezembro!$B$8</f>
        <v>28.837500000000002</v>
      </c>
      <c r="F21" s="26">
        <f>[17]Dezembro!$B$9</f>
        <v>28.558333333333337</v>
      </c>
      <c r="G21" s="26">
        <f>[17]Dezembro!$B$10</f>
        <v>28.875</v>
      </c>
      <c r="H21" s="26">
        <f>[17]Dezembro!$B$11</f>
        <v>29.645833333333329</v>
      </c>
      <c r="I21" s="26">
        <f>[17]Dezembro!$B$12</f>
        <v>30.099999999999998</v>
      </c>
      <c r="J21" s="26">
        <f>[17]Dezembro!$B$13</f>
        <v>29.083333333333329</v>
      </c>
      <c r="K21" s="26">
        <f>[17]Dezembro!$B$14</f>
        <v>30.166666666666668</v>
      </c>
      <c r="L21" s="26">
        <f>[17]Dezembro!$B$15</f>
        <v>29.683333333333326</v>
      </c>
      <c r="M21" s="26">
        <f>[17]Dezembro!$B$16</f>
        <v>27.995833333333337</v>
      </c>
      <c r="N21" s="26">
        <f>[17]Dezembro!$B$17</f>
        <v>24.120833333333341</v>
      </c>
      <c r="O21" s="26">
        <f>[17]Dezembro!$B$18</f>
        <v>24.704166666666666</v>
      </c>
      <c r="P21" s="26">
        <f>[17]Dezembro!$B$19</f>
        <v>26.558333333333334</v>
      </c>
      <c r="Q21" s="26">
        <f>[17]Dezembro!$B$20</f>
        <v>25.337499999999995</v>
      </c>
      <c r="R21" s="26">
        <f>[17]Dezembro!$B$21</f>
        <v>24.891666666666669</v>
      </c>
      <c r="S21" s="26">
        <f>[17]Dezembro!$B$22</f>
        <v>27.075000000000003</v>
      </c>
      <c r="T21" s="26">
        <f>[17]Dezembro!$B$23</f>
        <v>28.970833333333321</v>
      </c>
      <c r="U21" s="26">
        <f>[17]Dezembro!$B$24</f>
        <v>29.695833333333336</v>
      </c>
      <c r="V21" s="26">
        <f>[17]Dezembro!$B$25</f>
        <v>30.095833333333335</v>
      </c>
      <c r="W21" s="26">
        <f>[17]Dezembro!$B$26</f>
        <v>29.504166666666666</v>
      </c>
      <c r="X21" s="26">
        <f>[17]Dezembro!$B$27</f>
        <v>29.349999999999994</v>
      </c>
      <c r="Y21" s="26">
        <f>[17]Dezembro!$B$28</f>
        <v>30.308333333333334</v>
      </c>
      <c r="Z21" s="26">
        <f>[17]Dezembro!$B$29</f>
        <v>30.220833333333328</v>
      </c>
      <c r="AA21" s="26">
        <f>[17]Dezembro!$B$30</f>
        <v>29.154166666666672</v>
      </c>
      <c r="AB21" s="26">
        <f>[17]Dezembro!$B$31</f>
        <v>28.266666666666666</v>
      </c>
      <c r="AC21" s="26">
        <f>[17]Dezembro!$B$32</f>
        <v>26.016666666666669</v>
      </c>
      <c r="AD21" s="26">
        <f>[17]Dezembro!$B$33</f>
        <v>25.041666666666668</v>
      </c>
      <c r="AE21" s="26">
        <f>[17]Dezembro!$B$34</f>
        <v>24.95</v>
      </c>
      <c r="AF21" s="26">
        <f>[17]Dezembro!$B$35</f>
        <v>26.258333333333329</v>
      </c>
      <c r="AG21" s="27">
        <f t="shared" si="2"/>
        <v>28.009811827956987</v>
      </c>
    </row>
    <row r="22" spans="1:34" ht="17.100000000000001" customHeight="1" x14ac:dyDescent="0.2">
      <c r="A22" s="31" t="s">
        <v>13</v>
      </c>
      <c r="B22" s="26">
        <f>[18]Dezembro!$B$5</f>
        <v>27.520833333333329</v>
      </c>
      <c r="C22" s="26">
        <f>[18]Dezembro!$B$6</f>
        <v>28.133333333333336</v>
      </c>
      <c r="D22" s="26">
        <f>[18]Dezembro!$B$7</f>
        <v>29.183333333333334</v>
      </c>
      <c r="E22" s="26">
        <f>[18]Dezembro!$B$8</f>
        <v>28.837500000000002</v>
      </c>
      <c r="F22" s="26">
        <f>[18]Dezembro!$B$9</f>
        <v>28.558333333333337</v>
      </c>
      <c r="G22" s="26">
        <f>[18]Dezembro!$B$10</f>
        <v>28.875</v>
      </c>
      <c r="H22" s="26">
        <f>[18]Dezembro!$B$11</f>
        <v>29.645833333333329</v>
      </c>
      <c r="I22" s="26">
        <f>[18]Dezembro!$B$12</f>
        <v>30.099999999999998</v>
      </c>
      <c r="J22" s="26">
        <f>[18]Dezembro!$B$13</f>
        <v>29.083333333333329</v>
      </c>
      <c r="K22" s="26">
        <f>[18]Dezembro!$B$14</f>
        <v>29.533333333333328</v>
      </c>
      <c r="L22" s="26">
        <f>[18]Dezembro!$B$15</f>
        <v>29.833333333333329</v>
      </c>
      <c r="M22" s="26">
        <f>[18]Dezembro!$B$16</f>
        <v>28.604166666666668</v>
      </c>
      <c r="N22" s="26">
        <f>[18]Dezembro!$B$17</f>
        <v>25.904166666666669</v>
      </c>
      <c r="O22" s="26">
        <f>[18]Dezembro!$B$18</f>
        <v>25.249999999999996</v>
      </c>
      <c r="P22" s="26">
        <f>[18]Dezembro!$B$19</f>
        <v>27.470833333333335</v>
      </c>
      <c r="Q22" s="26">
        <f>[18]Dezembro!$B$20</f>
        <v>26.420833333333334</v>
      </c>
      <c r="R22" s="26">
        <f>[18]Dezembro!$B$21</f>
        <v>24.429166666666664</v>
      </c>
      <c r="S22" s="26">
        <f>[18]Dezembro!$B$22</f>
        <v>27.954166666666669</v>
      </c>
      <c r="T22" s="26">
        <f>[18]Dezembro!$B$23</f>
        <v>29.037499999999994</v>
      </c>
      <c r="U22" s="26">
        <f>[18]Dezembro!$B$24</f>
        <v>30.166666666666668</v>
      </c>
      <c r="V22" s="26">
        <f>[18]Dezembro!$B$25</f>
        <v>30.262500000000006</v>
      </c>
      <c r="W22" s="26">
        <f>[18]Dezembro!$B$26</f>
        <v>28.541666666666671</v>
      </c>
      <c r="X22" s="26">
        <f>[18]Dezembro!$B$27</f>
        <v>29.224999999999998</v>
      </c>
      <c r="Y22" s="26">
        <f>[18]Dezembro!$B$28</f>
        <v>30.287500000000005</v>
      </c>
      <c r="Z22" s="26">
        <f>[18]Dezembro!$B$29</f>
        <v>30.216666666666669</v>
      </c>
      <c r="AA22" s="26">
        <f>[18]Dezembro!$B$30</f>
        <v>30.274999999999995</v>
      </c>
      <c r="AB22" s="26">
        <f>[18]Dezembro!$B$31</f>
        <v>28.758333333333336</v>
      </c>
      <c r="AC22" s="26">
        <f>[18]Dezembro!$B$32</f>
        <v>25.933333333333337</v>
      </c>
      <c r="AD22" s="26">
        <f>[18]Dezembro!$B$33</f>
        <v>24.304166666666664</v>
      </c>
      <c r="AE22" s="26">
        <f>[18]Dezembro!$B$34</f>
        <v>25.466666666666665</v>
      </c>
      <c r="AF22" s="26">
        <f>[18]Dezembro!$B$35</f>
        <v>27.820833333333336</v>
      </c>
      <c r="AG22" s="27">
        <f t="shared" si="2"/>
        <v>28.246236559139788</v>
      </c>
    </row>
    <row r="23" spans="1:34" ht="17.100000000000001" customHeight="1" x14ac:dyDescent="0.2">
      <c r="A23" s="31" t="s">
        <v>14</v>
      </c>
      <c r="B23" s="26">
        <f>[19]Dezembro!$B$5</f>
        <v>25.8</v>
      </c>
      <c r="C23" s="26">
        <f>[19]Dezembro!$B$6</f>
        <v>25.662499999999998</v>
      </c>
      <c r="D23" s="26">
        <f>[19]Dezembro!$B$7</f>
        <v>27.491666666666671</v>
      </c>
      <c r="E23" s="26">
        <f>[19]Dezembro!$B$8</f>
        <v>28.283333333333335</v>
      </c>
      <c r="F23" s="26">
        <f>[19]Dezembro!$B$9</f>
        <v>28.275000000000002</v>
      </c>
      <c r="G23" s="26">
        <f>[19]Dezembro!$B$10</f>
        <v>29.020833333333332</v>
      </c>
      <c r="H23" s="26">
        <f>[19]Dezembro!$B$11</f>
        <v>29.529166666666665</v>
      </c>
      <c r="I23" s="26">
        <f>[19]Dezembro!$B$12</f>
        <v>31.358333333333334</v>
      </c>
      <c r="J23" s="26">
        <f>[19]Dezembro!$B$13</f>
        <v>29.804166666666671</v>
      </c>
      <c r="K23" s="26">
        <f>[19]Dezembro!$B$14</f>
        <v>28.245833333333326</v>
      </c>
      <c r="L23" s="26">
        <f>[19]Dezembro!$B$15</f>
        <v>26.762500000000003</v>
      </c>
      <c r="M23" s="26">
        <f>[19]Dezembro!$B$16</f>
        <v>27.679166666666664</v>
      </c>
      <c r="N23" s="26">
        <f>[19]Dezembro!$B$17</f>
        <v>26.020833333333329</v>
      </c>
      <c r="O23" s="26">
        <f>[19]Dezembro!$B$18</f>
        <v>25.108333333333324</v>
      </c>
      <c r="P23" s="26">
        <f>[19]Dezembro!$B$19</f>
        <v>25.11666666666666</v>
      </c>
      <c r="Q23" s="26">
        <f>[19]Dezembro!$B$20</f>
        <v>24.195833333333336</v>
      </c>
      <c r="R23" s="26">
        <f>[19]Dezembro!$B$21</f>
        <v>24.091666666666665</v>
      </c>
      <c r="S23" s="26">
        <f>[19]Dezembro!$B$22</f>
        <v>24.512499999999999</v>
      </c>
      <c r="T23" s="26">
        <f>[19]Dezembro!$B$23</f>
        <v>26.362499999999997</v>
      </c>
      <c r="U23" s="26">
        <f>[19]Dezembro!$B$24</f>
        <v>28.079166666666666</v>
      </c>
      <c r="V23" s="26">
        <f>[19]Dezembro!$B$25</f>
        <v>28.69</v>
      </c>
      <c r="W23" s="26">
        <f>[19]Dezembro!$B$26</f>
        <v>27.258333333333336</v>
      </c>
      <c r="X23" s="26">
        <f>[19]Dezembro!$B$27</f>
        <v>28.2</v>
      </c>
      <c r="Y23" s="26">
        <f>[19]Dezembro!$B$28</f>
        <v>28.770833333333339</v>
      </c>
      <c r="Z23" s="26">
        <f>[19]Dezembro!$B$29</f>
        <v>29.779166666666669</v>
      </c>
      <c r="AA23" s="26">
        <f>[19]Dezembro!$B$30</f>
        <v>28.200000000000003</v>
      </c>
      <c r="AB23" s="26">
        <f>[19]Dezembro!$B$31</f>
        <v>28.379166666666677</v>
      </c>
      <c r="AC23" s="26">
        <f>[19]Dezembro!$B$32</f>
        <v>26.2</v>
      </c>
      <c r="AD23" s="26">
        <f>[19]Dezembro!$B$33</f>
        <v>26.954166666666662</v>
      </c>
      <c r="AE23" s="26">
        <f>[19]Dezembro!$B$34</f>
        <v>27.312499999999996</v>
      </c>
      <c r="AF23" s="26">
        <f>[19]Dezembro!$B$35</f>
        <v>27.341666666666665</v>
      </c>
      <c r="AG23" s="27">
        <f t="shared" si="2"/>
        <v>27.370510752688183</v>
      </c>
    </row>
    <row r="24" spans="1:34" ht="17.100000000000001" customHeight="1" x14ac:dyDescent="0.2">
      <c r="A24" s="31" t="s">
        <v>15</v>
      </c>
      <c r="B24" s="26">
        <f>[20]Dezembro!$B$5</f>
        <v>25.170833333333334</v>
      </c>
      <c r="C24" s="26">
        <f>[20]Dezembro!$B$6</f>
        <v>26.316666666666666</v>
      </c>
      <c r="D24" s="26">
        <f>[20]Dezembro!$B$7</f>
        <v>27.320833333333336</v>
      </c>
      <c r="E24" s="26">
        <f>[20]Dezembro!$B$8</f>
        <v>27.162499999999998</v>
      </c>
      <c r="F24" s="26">
        <f>[20]Dezembro!$B$9</f>
        <v>26.425000000000001</v>
      </c>
      <c r="G24" s="26">
        <f>[20]Dezembro!$B$10</f>
        <v>26.441666666666674</v>
      </c>
      <c r="H24" s="26">
        <f>[20]Dezembro!$B$11</f>
        <v>27.179166666666671</v>
      </c>
      <c r="I24" s="26">
        <f>[20]Dezembro!$B$12</f>
        <v>26.175000000000001</v>
      </c>
      <c r="J24" s="26">
        <f>[20]Dezembro!$B$13</f>
        <v>24.304166666666664</v>
      </c>
      <c r="K24" s="26">
        <f>[20]Dezembro!$B$14</f>
        <v>26.700000000000003</v>
      </c>
      <c r="L24" s="26">
        <f>[20]Dezembro!$B$15</f>
        <v>27.608333333333334</v>
      </c>
      <c r="M24" s="26">
        <f>[20]Dezembro!$B$16</f>
        <v>27.504166666666663</v>
      </c>
      <c r="N24" s="26">
        <f>[20]Dezembro!$B$17</f>
        <v>22.249999999999996</v>
      </c>
      <c r="O24" s="26">
        <f>[20]Dezembro!$B$18</f>
        <v>20.479166666666668</v>
      </c>
      <c r="P24" s="26">
        <f>[20]Dezembro!$B$19</f>
        <v>23.958333333333339</v>
      </c>
      <c r="Q24" s="26">
        <f>[20]Dezembro!$B$20</f>
        <v>23.762499999999999</v>
      </c>
      <c r="R24" s="26">
        <f>[20]Dezembro!$B$21</f>
        <v>24.779166666666669</v>
      </c>
      <c r="S24" s="26">
        <f>[20]Dezembro!$B$22</f>
        <v>24.887500000000003</v>
      </c>
      <c r="T24" s="26">
        <f>[20]Dezembro!$B$23</f>
        <v>26.283333333333335</v>
      </c>
      <c r="U24" s="26">
        <f>[20]Dezembro!$B$24</f>
        <v>27.450000000000003</v>
      </c>
      <c r="V24" s="26">
        <f>[20]Dezembro!$B$25</f>
        <v>26.758333333333329</v>
      </c>
      <c r="W24" s="26">
        <f>[20]Dezembro!$B$26</f>
        <v>23.570833333333329</v>
      </c>
      <c r="X24" s="26">
        <f>[20]Dezembro!$B$27</f>
        <v>25.491666666666674</v>
      </c>
      <c r="Y24" s="26">
        <f>[20]Dezembro!$B$28</f>
        <v>27.029166666666665</v>
      </c>
      <c r="Z24" s="26">
        <f>[20]Dezembro!$B$29</f>
        <v>27.683333333333334</v>
      </c>
      <c r="AA24" s="26">
        <f>[20]Dezembro!$B$30</f>
        <v>27.933333333333326</v>
      </c>
      <c r="AB24" s="26">
        <f>[20]Dezembro!$B$31</f>
        <v>25.837499999999995</v>
      </c>
      <c r="AC24" s="26">
        <f>[20]Dezembro!$B$32</f>
        <v>23.237499999999997</v>
      </c>
      <c r="AD24" s="26">
        <f>[20]Dezembro!$B$33</f>
        <v>22.654166666666669</v>
      </c>
      <c r="AE24" s="26">
        <f>[20]Dezembro!$B$34</f>
        <v>22.066666666666666</v>
      </c>
      <c r="AF24" s="26">
        <f>[20]Dezembro!$B$35</f>
        <v>23.700000000000003</v>
      </c>
      <c r="AG24" s="27">
        <f t="shared" si="2"/>
        <v>25.423252688172045</v>
      </c>
    </row>
    <row r="25" spans="1:34" ht="17.100000000000001" customHeight="1" x14ac:dyDescent="0.2">
      <c r="A25" s="31" t="s">
        <v>16</v>
      </c>
      <c r="B25" s="26">
        <f>[21]Dezembro!$B$5</f>
        <v>28.525000000000002</v>
      </c>
      <c r="C25" s="26">
        <f>[21]Dezembro!$B$6</f>
        <v>30.058333333333326</v>
      </c>
      <c r="D25" s="26">
        <f>[21]Dezembro!$B$7</f>
        <v>30.487499999999997</v>
      </c>
      <c r="E25" s="26">
        <f>[21]Dezembro!$B$8</f>
        <v>30.245833333333334</v>
      </c>
      <c r="F25" s="26">
        <f>[21]Dezembro!$B$9</f>
        <v>30.374999999999996</v>
      </c>
      <c r="G25" s="26">
        <f>[21]Dezembro!$B$10</f>
        <v>30.091666666666669</v>
      </c>
      <c r="H25" s="26">
        <f>[21]Dezembro!$B$11</f>
        <v>31.012499999999992</v>
      </c>
      <c r="I25" s="26">
        <f>[21]Dezembro!$B$12</f>
        <v>29.712500000000002</v>
      </c>
      <c r="J25" s="26">
        <f>[21]Dezembro!$B$13</f>
        <v>28.137499999999999</v>
      </c>
      <c r="K25" s="26">
        <f>[21]Dezembro!$B$14</f>
        <v>31.137499999999999</v>
      </c>
      <c r="L25" s="26">
        <f>[21]Dezembro!$B$15</f>
        <v>30.741666666666671</v>
      </c>
      <c r="M25" s="26">
        <f>[21]Dezembro!$B$16</f>
        <v>31.691666666666666</v>
      </c>
      <c r="N25" s="26">
        <f>[21]Dezembro!$B$17</f>
        <v>27.133333333333336</v>
      </c>
      <c r="O25" s="26">
        <f>[21]Dezembro!$B$18</f>
        <v>24.008333333333329</v>
      </c>
      <c r="P25" s="26">
        <f>[21]Dezembro!$B$19</f>
        <v>27.533333333333331</v>
      </c>
      <c r="Q25" s="26">
        <f>[21]Dezembro!$B$20</f>
        <v>29.275000000000002</v>
      </c>
      <c r="R25" s="26">
        <f>[21]Dezembro!$B$21</f>
        <v>29.291666666666661</v>
      </c>
      <c r="S25" s="26">
        <f>[21]Dezembro!$B$22</f>
        <v>29.691666666666666</v>
      </c>
      <c r="T25" s="26">
        <f>[21]Dezembro!$B$23</f>
        <v>31.733333333333338</v>
      </c>
      <c r="U25" s="26">
        <f>[21]Dezembro!$B$24</f>
        <v>32.466666666666669</v>
      </c>
      <c r="V25" s="26">
        <f>[21]Dezembro!$B$25</f>
        <v>31.120833333333334</v>
      </c>
      <c r="W25" s="26">
        <f>[21]Dezembro!$B$26</f>
        <v>26.587500000000002</v>
      </c>
      <c r="X25" s="26">
        <f>[21]Dezembro!$B$27</f>
        <v>29.883333333333329</v>
      </c>
      <c r="Y25" s="26">
        <f>[21]Dezembro!$B$28</f>
        <v>31.545833333333331</v>
      </c>
      <c r="Z25" s="26">
        <f>[21]Dezembro!$B$29</f>
        <v>32.758333333333333</v>
      </c>
      <c r="AA25" s="26">
        <f>[21]Dezembro!$B$30</f>
        <v>32.012500000000003</v>
      </c>
      <c r="AB25" s="26">
        <f>[21]Dezembro!$B$31</f>
        <v>25.504166666666674</v>
      </c>
      <c r="AC25" s="26">
        <f>[21]Dezembro!$B$32</f>
        <v>26.758333333333336</v>
      </c>
      <c r="AD25" s="26">
        <f>[21]Dezembro!$B$33</f>
        <v>27.783333333333328</v>
      </c>
      <c r="AE25" s="26">
        <f>[21]Dezembro!$B$34</f>
        <v>24.80416666666666</v>
      </c>
      <c r="AF25" s="26">
        <f>[21]Dezembro!$B$35</f>
        <v>27.016666666666666</v>
      </c>
      <c r="AG25" s="27">
        <f t="shared" si="2"/>
        <v>29.326612903225808</v>
      </c>
    </row>
    <row r="26" spans="1:34" ht="17.100000000000001" customHeight="1" x14ac:dyDescent="0.2">
      <c r="A26" s="31" t="s">
        <v>17</v>
      </c>
      <c r="B26" s="26">
        <f>[22]Dezembro!$B$5</f>
        <v>26.858333333333334</v>
      </c>
      <c r="C26" s="26">
        <f>[22]Dezembro!$B$6</f>
        <v>27.174999999999997</v>
      </c>
      <c r="D26" s="26">
        <f>[22]Dezembro!$B$7</f>
        <v>28.729166666666661</v>
      </c>
      <c r="E26" s="26">
        <f>[22]Dezembro!$B$8</f>
        <v>28.366666666666671</v>
      </c>
      <c r="F26" s="26">
        <f>[22]Dezembro!$B$9</f>
        <v>25.499999999999996</v>
      </c>
      <c r="G26" s="26">
        <f>[22]Dezembro!$B$10</f>
        <v>27.516666666666669</v>
      </c>
      <c r="H26" s="26">
        <f>[22]Dezembro!$B$11</f>
        <v>28.408333333333328</v>
      </c>
      <c r="I26" s="26">
        <f>[22]Dezembro!$B$12</f>
        <v>28.412499999999991</v>
      </c>
      <c r="J26" s="26">
        <f>[22]Dezembro!$B$13</f>
        <v>26.720833333333331</v>
      </c>
      <c r="K26" s="26">
        <f>[22]Dezembro!$B$14</f>
        <v>28.849999999999998</v>
      </c>
      <c r="L26" s="26">
        <f>[22]Dezembro!$B$15</f>
        <v>28.679166666666671</v>
      </c>
      <c r="M26" s="26">
        <f>[22]Dezembro!$B$16</f>
        <v>27.266666666666666</v>
      </c>
      <c r="N26" s="26">
        <f>[22]Dezembro!$B$17</f>
        <v>25.362499999999997</v>
      </c>
      <c r="O26" s="26">
        <f>[22]Dezembro!$B$18</f>
        <v>24.633333333333336</v>
      </c>
      <c r="P26" s="26">
        <f>[22]Dezembro!$B$19</f>
        <v>25.537499999999998</v>
      </c>
      <c r="Q26" s="26">
        <f>[22]Dezembro!$B$20</f>
        <v>26.112499999999997</v>
      </c>
      <c r="R26" s="26">
        <f>[22]Dezembro!$B$21</f>
        <v>24.654166666666672</v>
      </c>
      <c r="S26" s="26">
        <f>[22]Dezembro!$B$22</f>
        <v>24.825000000000006</v>
      </c>
      <c r="T26" s="26">
        <f>[22]Dezembro!$B$23</f>
        <v>26.708333333333339</v>
      </c>
      <c r="U26" s="26">
        <f>[22]Dezembro!$B$24</f>
        <v>28.062499999999996</v>
      </c>
      <c r="V26" s="26">
        <f>[22]Dezembro!$B$25</f>
        <v>28.287499999999998</v>
      </c>
      <c r="W26" s="26">
        <f>[22]Dezembro!$B$26</f>
        <v>26.862500000000001</v>
      </c>
      <c r="X26" s="26">
        <f>[22]Dezembro!$B$27</f>
        <v>26.712500000000006</v>
      </c>
      <c r="Y26" s="26">
        <f>[22]Dezembro!$B$28</f>
        <v>27.162499999999998</v>
      </c>
      <c r="Z26" s="26">
        <f>[22]Dezembro!$B$29</f>
        <v>27.762499999999999</v>
      </c>
      <c r="AA26" s="26">
        <f>[22]Dezembro!$B$30</f>
        <v>27.895833333333329</v>
      </c>
      <c r="AB26" s="26">
        <f>[22]Dezembro!$B$31</f>
        <v>27.199999999999996</v>
      </c>
      <c r="AC26" s="26">
        <f>[22]Dezembro!$B$32</f>
        <v>24.791666666666668</v>
      </c>
      <c r="AD26" s="26">
        <f>[22]Dezembro!$B$33</f>
        <v>24.220833333333331</v>
      </c>
      <c r="AE26" s="26">
        <f>[22]Dezembro!$B$34</f>
        <v>24.220833333333331</v>
      </c>
      <c r="AF26" s="26">
        <f>[22]Dezembro!$B$35</f>
        <v>25.425000000000001</v>
      </c>
      <c r="AG26" s="27">
        <f t="shared" si="2"/>
        <v>26.739381720430107</v>
      </c>
    </row>
    <row r="27" spans="1:34" ht="17.100000000000001" customHeight="1" x14ac:dyDescent="0.2">
      <c r="A27" s="31" t="s">
        <v>18</v>
      </c>
      <c r="B27" s="26">
        <f>[23]Dezembro!$B$5</f>
        <v>24.370833333333341</v>
      </c>
      <c r="C27" s="26">
        <f>[23]Dezembro!$B$6</f>
        <v>24.308333333333334</v>
      </c>
      <c r="D27" s="26">
        <f>[23]Dezembro!$B$7</f>
        <v>25.220833333333335</v>
      </c>
      <c r="E27" s="26">
        <f>[23]Dezembro!$B$8</f>
        <v>25.516666666666666</v>
      </c>
      <c r="F27" s="26">
        <f>[23]Dezembro!$B$9</f>
        <v>25.683333333333337</v>
      </c>
      <c r="G27" s="26">
        <f>[23]Dezembro!$B$10</f>
        <v>25.541666666666668</v>
      </c>
      <c r="H27" s="26">
        <f>[23]Dezembro!$B$11</f>
        <v>26.1875</v>
      </c>
      <c r="I27" s="26">
        <f>[23]Dezembro!$B$12</f>
        <v>27.341666666666669</v>
      </c>
      <c r="J27" s="26">
        <f>[23]Dezembro!$B$13</f>
        <v>26.595833333333335</v>
      </c>
      <c r="K27" s="26">
        <f>[23]Dezembro!$B$14</f>
        <v>26.054166666666664</v>
      </c>
      <c r="L27" s="26">
        <f>[23]Dezembro!$B$15</f>
        <v>23.962500000000006</v>
      </c>
      <c r="M27" s="26">
        <f>[23]Dezembro!$B$16</f>
        <v>24.55</v>
      </c>
      <c r="N27" s="26">
        <f>[23]Dezembro!$B$17</f>
        <v>24.183333333333334</v>
      </c>
      <c r="O27" s="26">
        <f>[23]Dezembro!$B$18</f>
        <v>23.433333333333334</v>
      </c>
      <c r="P27" s="26">
        <f>[23]Dezembro!$B$19</f>
        <v>23.508333333333329</v>
      </c>
      <c r="Q27" s="26">
        <f>[23]Dezembro!$B$20</f>
        <v>22.870833333333337</v>
      </c>
      <c r="R27" s="26">
        <f>[23]Dezembro!$B$21</f>
        <v>21.020833333333332</v>
      </c>
      <c r="S27" s="26">
        <f>[23]Dezembro!$B$22</f>
        <v>23.516666666666669</v>
      </c>
      <c r="T27" s="26">
        <f>[23]Dezembro!$B$23</f>
        <v>25.05</v>
      </c>
      <c r="U27" s="26">
        <f>[23]Dezembro!$B$24</f>
        <v>25.916666666666661</v>
      </c>
      <c r="V27" s="26">
        <f>[23]Dezembro!$B$25</f>
        <v>26.012500000000003</v>
      </c>
      <c r="W27" s="26">
        <f>[23]Dezembro!$B$26</f>
        <v>25.645833333333329</v>
      </c>
      <c r="X27" s="26">
        <f>[23]Dezembro!$B$27</f>
        <v>24.274999999999995</v>
      </c>
      <c r="Y27" s="26">
        <f>[23]Dezembro!$B$28</f>
        <v>25.379166666666666</v>
      </c>
      <c r="Z27" s="26">
        <f>[23]Dezembro!$B$29</f>
        <v>25.637500000000003</v>
      </c>
      <c r="AA27" s="26">
        <f>[23]Dezembro!$B$30</f>
        <v>25.866666666666664</v>
      </c>
      <c r="AB27" s="26">
        <f>[23]Dezembro!$B$31</f>
        <v>25.695833333333329</v>
      </c>
      <c r="AC27" s="26">
        <f>[23]Dezembro!$B$32</f>
        <v>24.25</v>
      </c>
      <c r="AD27" s="26">
        <f>[23]Dezembro!$B$33</f>
        <v>22.987499999999997</v>
      </c>
      <c r="AE27" s="26">
        <f>[23]Dezembro!$B$34</f>
        <v>23.195833333333336</v>
      </c>
      <c r="AF27" s="26">
        <f>[23]Dezembro!$B$35</f>
        <v>23.883333333333336</v>
      </c>
      <c r="AG27" s="27">
        <f t="shared" si="2"/>
        <v>24.763306451612905</v>
      </c>
    </row>
    <row r="28" spans="1:34" ht="17.100000000000001" customHeight="1" x14ac:dyDescent="0.2">
      <c r="A28" s="31" t="s">
        <v>19</v>
      </c>
      <c r="B28" s="26">
        <f>[24]Dezembro!$B$5</f>
        <v>25.833333333333332</v>
      </c>
      <c r="C28" s="26">
        <f>[24]Dezembro!$B$6</f>
        <v>27.675000000000001</v>
      </c>
      <c r="D28" s="26">
        <f>[24]Dezembro!$B$7</f>
        <v>28.349999999999998</v>
      </c>
      <c r="E28" s="26">
        <f>[24]Dezembro!$B$8</f>
        <v>26.45</v>
      </c>
      <c r="F28" s="26">
        <f>[24]Dezembro!$B$9</f>
        <v>26.504166666666663</v>
      </c>
      <c r="G28" s="26">
        <f>[24]Dezembro!$B$10</f>
        <v>26.754166666666666</v>
      </c>
      <c r="H28" s="26">
        <f>[24]Dezembro!$B$11</f>
        <v>27.733333333333331</v>
      </c>
      <c r="I28" s="26">
        <f>[24]Dezembro!$B$12</f>
        <v>26.579166666666669</v>
      </c>
      <c r="J28" s="26">
        <f>[24]Dezembro!$B$13</f>
        <v>26.141666666666666</v>
      </c>
      <c r="K28" s="26">
        <f>[24]Dezembro!$B$14</f>
        <v>27.650000000000002</v>
      </c>
      <c r="L28" s="26">
        <f>[24]Dezembro!$B$15</f>
        <v>28.970833333333331</v>
      </c>
      <c r="M28" s="26">
        <f>[24]Dezembro!$B$16</f>
        <v>26.737499999999997</v>
      </c>
      <c r="N28" s="26">
        <f>[24]Dezembro!$B$17</f>
        <v>22.654166666666669</v>
      </c>
      <c r="O28" s="26">
        <f>[24]Dezembro!$B$18</f>
        <v>21.887500000000003</v>
      </c>
      <c r="P28" s="26">
        <f>[24]Dezembro!$B$19</f>
        <v>25.162499999999994</v>
      </c>
      <c r="Q28" s="26">
        <f>[24]Dezembro!$B$20</f>
        <v>25.483333333333334</v>
      </c>
      <c r="R28" s="26">
        <f>[24]Dezembro!$B$21</f>
        <v>26.012499999999999</v>
      </c>
      <c r="S28" s="26">
        <f>[24]Dezembro!$B$22</f>
        <v>24.358333333333338</v>
      </c>
      <c r="T28" s="26">
        <f>[24]Dezembro!$B$23</f>
        <v>26.758333333333329</v>
      </c>
      <c r="U28" s="26">
        <f>[24]Dezembro!$B$24</f>
        <v>28.099999999999998</v>
      </c>
      <c r="V28" s="26">
        <f>[24]Dezembro!$B$25</f>
        <v>26.820833333333336</v>
      </c>
      <c r="W28" s="26">
        <f>[24]Dezembro!$B$26</f>
        <v>24.079166666666666</v>
      </c>
      <c r="X28" s="26">
        <f>[24]Dezembro!$B$27</f>
        <v>26.674999999999997</v>
      </c>
      <c r="Y28" s="26">
        <f>[24]Dezembro!$B$28</f>
        <v>28.474999999999998</v>
      </c>
      <c r="Z28" s="26">
        <f>[24]Dezembro!$B$29</f>
        <v>28.908333333333331</v>
      </c>
      <c r="AA28" s="26">
        <f>[24]Dezembro!$B$30</f>
        <v>28.875</v>
      </c>
      <c r="AB28" s="26">
        <f>[24]Dezembro!$B$31</f>
        <v>26.216666666666669</v>
      </c>
      <c r="AC28" s="26">
        <f>[24]Dezembro!$B$32</f>
        <v>23.474999999999998</v>
      </c>
      <c r="AD28" s="26">
        <f>[24]Dezembro!$B$33</f>
        <v>23.570833333333329</v>
      </c>
      <c r="AE28" s="26">
        <f>[24]Dezembro!$B$34</f>
        <v>23.837499999999995</v>
      </c>
      <c r="AF28" s="26">
        <f>[24]Dezembro!$B$35</f>
        <v>24.149999999999995</v>
      </c>
      <c r="AG28" s="27">
        <f t="shared" si="2"/>
        <v>26.157392473118275</v>
      </c>
    </row>
    <row r="29" spans="1:34" ht="17.100000000000001" customHeight="1" x14ac:dyDescent="0.2">
      <c r="A29" s="31" t="s">
        <v>31</v>
      </c>
      <c r="B29" s="26">
        <f>[25]Dezembro!$B$5</f>
        <v>26.029166666666672</v>
      </c>
      <c r="C29" s="26">
        <f>[25]Dezembro!$B$6</f>
        <v>26.666666666666671</v>
      </c>
      <c r="D29" s="26">
        <f>[25]Dezembro!$B$7</f>
        <v>27.845833333333335</v>
      </c>
      <c r="E29" s="26">
        <f>[25]Dezembro!$B$8</f>
        <v>28.333333333333332</v>
      </c>
      <c r="F29" s="26">
        <f>[25]Dezembro!$B$9</f>
        <v>27.904166666666669</v>
      </c>
      <c r="G29" s="26">
        <f>[25]Dezembro!$B$10</f>
        <v>27.862500000000001</v>
      </c>
      <c r="H29" s="26">
        <f>[25]Dezembro!$B$11</f>
        <v>28.504166666666666</v>
      </c>
      <c r="I29" s="26">
        <f>[25]Dezembro!$B$12</f>
        <v>28.05</v>
      </c>
      <c r="J29" s="26">
        <f>[25]Dezembro!$B$13</f>
        <v>26.945833333333329</v>
      </c>
      <c r="K29" s="26">
        <f>[25]Dezembro!$B$14</f>
        <v>28.970833333333335</v>
      </c>
      <c r="L29" s="26">
        <f>[25]Dezembro!$B$15</f>
        <v>27.395833333333339</v>
      </c>
      <c r="M29" s="26">
        <f>[25]Dezembro!$B$16</f>
        <v>25.866666666666664</v>
      </c>
      <c r="N29" s="26">
        <f>[25]Dezembro!$B$17</f>
        <v>24.762499999999999</v>
      </c>
      <c r="O29" s="26">
        <f>[25]Dezembro!$B$18</f>
        <v>24.037499999999998</v>
      </c>
      <c r="P29" s="26">
        <f>[25]Dezembro!$B$19</f>
        <v>25.512499999999999</v>
      </c>
      <c r="Q29" s="26">
        <f>[25]Dezembro!$B$20</f>
        <v>24.516666666666666</v>
      </c>
      <c r="R29" s="26">
        <f>[25]Dezembro!$B$21</f>
        <v>22.658333333333335</v>
      </c>
      <c r="S29" s="26">
        <f>[25]Dezembro!$B$22</f>
        <v>24.779166666666669</v>
      </c>
      <c r="T29" s="26">
        <f>[25]Dezembro!$B$23</f>
        <v>27.625</v>
      </c>
      <c r="U29" s="26">
        <f>[25]Dezembro!$B$24</f>
        <v>28.720833333333335</v>
      </c>
      <c r="V29" s="26">
        <f>[25]Dezembro!$B$25</f>
        <v>29.554166666666664</v>
      </c>
      <c r="W29" s="26">
        <f>[25]Dezembro!$B$26</f>
        <v>26.933333333333326</v>
      </c>
      <c r="X29" s="26">
        <f>[25]Dezembro!$B$27</f>
        <v>26.241666666666664</v>
      </c>
      <c r="Y29" s="26">
        <f>[25]Dezembro!$B$28</f>
        <v>28.366666666666664</v>
      </c>
      <c r="Z29" s="26">
        <f>[25]Dezembro!$B$29</f>
        <v>28.8125</v>
      </c>
      <c r="AA29" s="26">
        <f>[25]Dezembro!$B$30</f>
        <v>28.724999999999994</v>
      </c>
      <c r="AB29" s="26">
        <f>[25]Dezembro!$B$31</f>
        <v>27.870833333333334</v>
      </c>
      <c r="AC29" s="26">
        <f>[25]Dezembro!$B$32</f>
        <v>26.483333333333331</v>
      </c>
      <c r="AD29" s="26">
        <f>[25]Dezembro!$B$33</f>
        <v>23.833333333333332</v>
      </c>
      <c r="AE29" s="26">
        <f>[25]Dezembro!$B$34</f>
        <v>24.425000000000008</v>
      </c>
      <c r="AF29" s="26">
        <f>[25]Dezembro!$B$35</f>
        <v>25.654166666666665</v>
      </c>
      <c r="AG29" s="27">
        <f t="shared" si="2"/>
        <v>26.770564516129031</v>
      </c>
    </row>
    <row r="30" spans="1:34" ht="17.100000000000001" customHeight="1" x14ac:dyDescent="0.2">
      <c r="A30" s="31" t="s">
        <v>52</v>
      </c>
      <c r="B30" s="26">
        <f>[26]Dezembro!$B$5</f>
        <v>25.233333333333334</v>
      </c>
      <c r="C30" s="26">
        <f>[26]Dezembro!$B$6</f>
        <v>23.412499999999998</v>
      </c>
      <c r="D30" s="26">
        <f>[26]Dezembro!$B$7</f>
        <v>25.600000000000005</v>
      </c>
      <c r="E30" s="26">
        <f>[26]Dezembro!$B$8</f>
        <v>26.137499999999999</v>
      </c>
      <c r="F30" s="26">
        <f>[26]Dezembro!$B$9</f>
        <v>25.927272727272733</v>
      </c>
      <c r="G30" s="26">
        <f>[26]Dezembro!$B$10</f>
        <v>26.095833333333335</v>
      </c>
      <c r="H30" s="26">
        <f>[26]Dezembro!$B$11</f>
        <v>26.466666666666665</v>
      </c>
      <c r="I30" s="26">
        <f>[26]Dezembro!$B$12</f>
        <v>28.316666666666663</v>
      </c>
      <c r="J30" s="26">
        <f>[26]Dezembro!$B$13</f>
        <v>26.620833333333334</v>
      </c>
      <c r="K30" s="26">
        <f>[26]Dezembro!$B$14</f>
        <v>27.450000000000003</v>
      </c>
      <c r="L30" s="26">
        <f>[26]Dezembro!$B$15</f>
        <v>25.479166666666661</v>
      </c>
      <c r="M30" s="26">
        <f>[26]Dezembro!$B$16</f>
        <v>26.056521739130439</v>
      </c>
      <c r="N30" s="26">
        <f>[26]Dezembro!$B$17</f>
        <v>25.358333333333334</v>
      </c>
      <c r="O30" s="26">
        <f>[26]Dezembro!$B$18</f>
        <v>24.820833333333336</v>
      </c>
      <c r="P30" s="26">
        <f>[26]Dezembro!$B$19</f>
        <v>23.95</v>
      </c>
      <c r="Q30" s="26">
        <f>[26]Dezembro!$B$20</f>
        <v>24.366666666666671</v>
      </c>
      <c r="R30" s="26">
        <f>[26]Dezembro!$B$21</f>
        <v>23.004166666666663</v>
      </c>
      <c r="S30" s="26">
        <f>[26]Dezembro!$B$22</f>
        <v>25.5625</v>
      </c>
      <c r="T30" s="26">
        <f>[26]Dezembro!$B$23</f>
        <v>26.599999999999994</v>
      </c>
      <c r="U30" s="26">
        <f>[26]Dezembro!$B$24</f>
        <v>27.695833333333336</v>
      </c>
      <c r="V30" s="26">
        <f>[26]Dezembro!$B$25</f>
        <v>27.608333333333331</v>
      </c>
      <c r="W30" s="26">
        <f>[26]Dezembro!$B$26</f>
        <v>25.95</v>
      </c>
      <c r="X30" s="26">
        <f>[26]Dezembro!$B$27</f>
        <v>26.295833333333334</v>
      </c>
      <c r="Y30" s="26">
        <f>[26]Dezembro!$B$28</f>
        <v>25.337500000000002</v>
      </c>
      <c r="Z30" s="26">
        <f>[26]Dezembro!$B$29</f>
        <v>25.516666666666669</v>
      </c>
      <c r="AA30" s="26">
        <f>[26]Dezembro!$B$30</f>
        <v>26.612500000000001</v>
      </c>
      <c r="AB30" s="26">
        <f>[26]Dezembro!$B$31</f>
        <v>26.308333333333337</v>
      </c>
      <c r="AC30" s="26">
        <f>[26]Dezembro!$B$32</f>
        <v>23.470833333333331</v>
      </c>
      <c r="AD30" s="26">
        <f>[26]Dezembro!$B$33</f>
        <v>23.954166666666666</v>
      </c>
      <c r="AE30" s="26">
        <f>[26]Dezembro!$B$34</f>
        <v>25.554166666666671</v>
      </c>
      <c r="AF30" s="26">
        <f>[26]Dezembro!$B$35</f>
        <v>24.904166666666669</v>
      </c>
      <c r="AG30" s="27">
        <f>AVERAGE(B30:AF30)</f>
        <v>25.666681541926984</v>
      </c>
    </row>
    <row r="31" spans="1:34" ht="17.100000000000001" customHeight="1" x14ac:dyDescent="0.2">
      <c r="A31" s="31" t="s">
        <v>20</v>
      </c>
      <c r="B31" s="26">
        <f>[27]Dezembro!$B$5</f>
        <v>27.358333333333338</v>
      </c>
      <c r="C31" s="26">
        <f>[27]Dezembro!$B$6</f>
        <v>28.233333333333338</v>
      </c>
      <c r="D31" s="26">
        <f>[27]Dezembro!$B$7</f>
        <v>29.658333333333328</v>
      </c>
      <c r="E31" s="26">
        <f>[27]Dezembro!$B$8</f>
        <v>29.233333333333338</v>
      </c>
      <c r="F31" s="26">
        <f>[27]Dezembro!$B$9</f>
        <v>29.850000000000005</v>
      </c>
      <c r="G31" s="26">
        <f>[27]Dezembro!$B$10</f>
        <v>30.645833333333339</v>
      </c>
      <c r="H31" s="26">
        <f>[27]Dezembro!$B$11</f>
        <v>30.908333333333331</v>
      </c>
      <c r="I31" s="26">
        <f>[27]Dezembro!$B$12</f>
        <v>32.37916666666667</v>
      </c>
      <c r="J31" s="26">
        <f>[27]Dezembro!$B$13</f>
        <v>30.091666666666665</v>
      </c>
      <c r="K31" s="26">
        <f>[27]Dezembro!$B$14</f>
        <v>29.137500000000003</v>
      </c>
      <c r="L31" s="26">
        <f>[27]Dezembro!$B$15</f>
        <v>27.270833333333332</v>
      </c>
      <c r="M31" s="26">
        <f>[27]Dezembro!$B$16</f>
        <v>29.304166666666671</v>
      </c>
      <c r="N31" s="26">
        <f>[27]Dezembro!$B$17</f>
        <v>27.758333333333329</v>
      </c>
      <c r="O31" s="26">
        <f>[27]Dezembro!$B$18</f>
        <v>26.491666666666671</v>
      </c>
      <c r="P31" s="26">
        <f>[27]Dezembro!$B$19</f>
        <v>25.95</v>
      </c>
      <c r="Q31" s="26">
        <f>[27]Dezembro!$B$20</f>
        <v>24.329166666666662</v>
      </c>
      <c r="R31" s="26">
        <f>[27]Dezembro!$B$21</f>
        <v>24.508333333333329</v>
      </c>
      <c r="S31" s="26">
        <f>[27]Dezembro!$B$22</f>
        <v>23.733333333333334</v>
      </c>
      <c r="T31" s="26">
        <f>[27]Dezembro!$B$23</f>
        <v>27.633333333333326</v>
      </c>
      <c r="U31" s="26">
        <f>[27]Dezembro!$B$24</f>
        <v>28.087500000000002</v>
      </c>
      <c r="V31" s="26">
        <f>[27]Dezembro!$B$25</f>
        <v>29.92916666666666</v>
      </c>
      <c r="W31" s="26">
        <f>[27]Dezembro!$B$26</f>
        <v>29.175000000000008</v>
      </c>
      <c r="X31" s="26">
        <f>[27]Dezembro!$B$27</f>
        <v>27.962500000000002</v>
      </c>
      <c r="Y31" s="26">
        <f>[27]Dezembro!$B$28</f>
        <v>27.8</v>
      </c>
      <c r="Z31" s="26">
        <f>[27]Dezembro!$B$29</f>
        <v>29.362500000000008</v>
      </c>
      <c r="AA31" s="26">
        <f>[27]Dezembro!$B$30</f>
        <v>29.366666666666671</v>
      </c>
      <c r="AB31" s="26">
        <f>[27]Dezembro!$B$31</f>
        <v>28.091666666666665</v>
      </c>
      <c r="AC31" s="26">
        <f>[27]Dezembro!$B$32</f>
        <v>25.604166666666661</v>
      </c>
      <c r="AD31" s="26">
        <f>[27]Dezembro!$B$33</f>
        <v>26.904166666666669</v>
      </c>
      <c r="AE31" s="26">
        <f>[27]Dezembro!$B$34</f>
        <v>25.737500000000001</v>
      </c>
      <c r="AF31" s="26">
        <f>[27]Dezembro!$B$35</f>
        <v>26.770833333333329</v>
      </c>
      <c r="AG31" s="27">
        <f t="shared" si="2"/>
        <v>28.040860215053755</v>
      </c>
    </row>
    <row r="32" spans="1:34" s="5" customFormat="1" ht="17.100000000000001" customHeight="1" x14ac:dyDescent="0.2">
      <c r="A32" s="42" t="s">
        <v>34</v>
      </c>
      <c r="B32" s="29">
        <f t="shared" ref="B32:AG32" si="3">AVERAGE(B5:B31)</f>
        <v>26.385932274247498</v>
      </c>
      <c r="C32" s="29">
        <f t="shared" si="3"/>
        <v>27.004326923076913</v>
      </c>
      <c r="D32" s="29">
        <f t="shared" si="3"/>
        <v>28.141987179487177</v>
      </c>
      <c r="E32" s="29">
        <f t="shared" si="3"/>
        <v>27.921839506172844</v>
      </c>
      <c r="F32" s="29">
        <f t="shared" si="3"/>
        <v>27.552204411262377</v>
      </c>
      <c r="G32" s="29">
        <f t="shared" si="3"/>
        <v>27.92762345679013</v>
      </c>
      <c r="H32" s="29">
        <f t="shared" si="3"/>
        <v>28.404475308641977</v>
      </c>
      <c r="I32" s="29">
        <f t="shared" si="3"/>
        <v>28.828858024691353</v>
      </c>
      <c r="J32" s="29">
        <f t="shared" si="3"/>
        <v>27.425308641975306</v>
      </c>
      <c r="K32" s="29">
        <f t="shared" si="3"/>
        <v>28.337500000000006</v>
      </c>
      <c r="L32" s="29">
        <f>AVERAGE(L5:L31)</f>
        <v>27.877314814814813</v>
      </c>
      <c r="M32" s="29">
        <f t="shared" si="3"/>
        <v>27.535581052066565</v>
      </c>
      <c r="N32" s="29">
        <f t="shared" si="3"/>
        <v>24.96033950617284</v>
      </c>
      <c r="O32" s="29">
        <f t="shared" si="3"/>
        <v>24.022376543209877</v>
      </c>
      <c r="P32" s="29">
        <f t="shared" si="3"/>
        <v>25.420061728395066</v>
      </c>
      <c r="Q32" s="29">
        <f t="shared" si="3"/>
        <v>25.050617283950618</v>
      </c>
      <c r="R32" s="29">
        <f t="shared" si="3"/>
        <v>24.38101851851852</v>
      </c>
      <c r="S32" s="29">
        <f t="shared" si="3"/>
        <v>25.259413580246914</v>
      </c>
      <c r="T32" s="29">
        <f t="shared" si="3"/>
        <v>27.147839506172836</v>
      </c>
      <c r="U32" s="29">
        <f t="shared" si="3"/>
        <v>28.238117283950615</v>
      </c>
      <c r="V32" s="29">
        <f t="shared" si="3"/>
        <v>28.467685185185193</v>
      </c>
      <c r="W32" s="29">
        <f t="shared" si="3"/>
        <v>26.754012345679008</v>
      </c>
      <c r="X32" s="29">
        <f t="shared" si="3"/>
        <v>27.231172839506176</v>
      </c>
      <c r="Y32" s="29">
        <f t="shared" si="3"/>
        <v>28.110648148148151</v>
      </c>
      <c r="Z32" s="29">
        <f t="shared" si="3"/>
        <v>28.655246913580246</v>
      </c>
      <c r="AA32" s="29">
        <f t="shared" si="3"/>
        <v>28.449691358024694</v>
      </c>
      <c r="AB32" s="29">
        <f t="shared" si="3"/>
        <v>26.921450617283956</v>
      </c>
      <c r="AC32" s="29">
        <f t="shared" si="3"/>
        <v>25.074382716049378</v>
      </c>
      <c r="AD32" s="29">
        <f t="shared" si="3"/>
        <v>24.538580246913583</v>
      </c>
      <c r="AE32" s="29">
        <f t="shared" si="3"/>
        <v>24.772222222222215</v>
      </c>
      <c r="AF32" s="29">
        <f t="shared" si="3"/>
        <v>25.670216049382717</v>
      </c>
      <c r="AG32" s="27">
        <f t="shared" si="3"/>
        <v>26.843382019368871</v>
      </c>
      <c r="AH32" s="8"/>
    </row>
    <row r="34" spans="1:27" x14ac:dyDescent="0.2">
      <c r="A34" s="9"/>
      <c r="B34" s="22" t="s">
        <v>59</v>
      </c>
      <c r="C34" s="22"/>
      <c r="D34" s="22"/>
      <c r="E34" s="22"/>
      <c r="F34" s="17"/>
      <c r="G34" s="17"/>
      <c r="H34" s="17"/>
      <c r="M34" s="2" t="s">
        <v>60</v>
      </c>
      <c r="X34" s="2" t="s">
        <v>62</v>
      </c>
      <c r="AA34" s="16"/>
    </row>
    <row r="35" spans="1:27" x14ac:dyDescent="0.2">
      <c r="J35" s="9"/>
      <c r="K35" s="9"/>
      <c r="L35" s="9"/>
      <c r="M35" s="9" t="s">
        <v>61</v>
      </c>
      <c r="N35" s="9"/>
      <c r="O35" s="9"/>
      <c r="P35" s="9"/>
      <c r="U35" s="9"/>
      <c r="V35" s="9"/>
      <c r="W35" s="9"/>
      <c r="X35" s="9" t="s">
        <v>63</v>
      </c>
      <c r="Y35" s="9"/>
      <c r="Z35" s="9"/>
      <c r="AA35" s="20"/>
    </row>
    <row r="36" spans="1:27" x14ac:dyDescent="0.2">
      <c r="U36" s="16"/>
      <c r="V36" s="16"/>
      <c r="W36" s="16"/>
      <c r="X36" s="16"/>
      <c r="Y36" s="16"/>
      <c r="Z36" s="16"/>
      <c r="AA36" s="16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71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zoomScale="90" zoomScaleNormal="90" workbookViewId="0">
      <selection activeCell="V45" sqref="V45"/>
    </sheetView>
  </sheetViews>
  <sheetFormatPr defaultRowHeight="12.75" x14ac:dyDescent="0.2"/>
  <cols>
    <col min="1" max="1" width="17.28515625" style="2" customWidth="1"/>
    <col min="2" max="2" width="6.28515625" style="2" customWidth="1"/>
    <col min="3" max="3" width="6.42578125" style="2" customWidth="1"/>
    <col min="4" max="4" width="5.5703125" style="2" customWidth="1"/>
    <col min="5" max="5" width="5.42578125" style="2" customWidth="1"/>
    <col min="6" max="6" width="5.140625" style="2" customWidth="1"/>
    <col min="7" max="7" width="5" style="2" customWidth="1"/>
    <col min="8" max="8" width="5.42578125" style="2" customWidth="1"/>
    <col min="9" max="9" width="5.85546875" style="2" customWidth="1"/>
    <col min="10" max="11" width="6.140625" style="2" customWidth="1"/>
    <col min="12" max="12" width="5.85546875" style="2" customWidth="1"/>
    <col min="13" max="13" width="5.7109375" style="2" customWidth="1"/>
    <col min="14" max="14" width="6.85546875" style="2" customWidth="1"/>
    <col min="15" max="15" width="5.7109375" style="2" customWidth="1"/>
    <col min="16" max="16" width="7" style="2" customWidth="1"/>
    <col min="17" max="17" width="6.5703125" style="2" customWidth="1"/>
    <col min="18" max="18" width="6.85546875" style="2" customWidth="1"/>
    <col min="19" max="19" width="5.85546875" style="2" customWidth="1"/>
    <col min="20" max="20" width="5.28515625" style="2" customWidth="1"/>
    <col min="21" max="21" width="5.5703125" style="2" bestFit="1" customWidth="1"/>
    <col min="22" max="25" width="6.42578125" style="2" customWidth="1"/>
    <col min="26" max="26" width="7.140625" style="2" bestFit="1" customWidth="1"/>
    <col min="27" max="27" width="6.5703125" style="2" bestFit="1" customWidth="1"/>
    <col min="28" max="28" width="6.28515625" style="2" bestFit="1" customWidth="1"/>
    <col min="29" max="29" width="6.5703125" style="2" bestFit="1" customWidth="1"/>
    <col min="30" max="32" width="7.7109375" style="2" bestFit="1" customWidth="1"/>
    <col min="33" max="33" width="8.85546875" style="9" bestFit="1" customWidth="1"/>
    <col min="34" max="34" width="8.28515625" style="1" bestFit="1" customWidth="1"/>
    <col min="35" max="35" width="15.5703125" style="15" bestFit="1" customWidth="1"/>
  </cols>
  <sheetData>
    <row r="1" spans="1:35" ht="20.100000000000001" customHeight="1" x14ac:dyDescent="0.2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48" t="s">
        <v>45</v>
      </c>
    </row>
    <row r="3" spans="1:35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44</v>
      </c>
      <c r="AH3" s="49" t="s">
        <v>41</v>
      </c>
      <c r="AI3" s="48" t="s">
        <v>46</v>
      </c>
    </row>
    <row r="4" spans="1:35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  <c r="AH4" s="49" t="s">
        <v>39</v>
      </c>
      <c r="AI4" s="50">
        <v>41263</v>
      </c>
    </row>
    <row r="5" spans="1:35" s="5" customFormat="1" ht="20.100000000000001" customHeight="1" x14ac:dyDescent="0.2">
      <c r="A5" s="31" t="s">
        <v>47</v>
      </c>
      <c r="B5" s="23">
        <f>[1]Dezembro!$K$5</f>
        <v>0</v>
      </c>
      <c r="C5" s="23">
        <f>[1]Dezembro!$K$6</f>
        <v>5.4</v>
      </c>
      <c r="D5" s="23">
        <f>[1]Dezembro!$K$7</f>
        <v>17.8</v>
      </c>
      <c r="E5" s="23">
        <f>[1]Dezembro!$K$8</f>
        <v>0.4</v>
      </c>
      <c r="F5" s="23">
        <f>[1]Dezembro!$K$9</f>
        <v>0</v>
      </c>
      <c r="G5" s="23">
        <f>[1]Dezembro!$K$10</f>
        <v>0</v>
      </c>
      <c r="H5" s="23">
        <f>[1]Dezembro!$K$11</f>
        <v>1.5999999999999999</v>
      </c>
      <c r="I5" s="23">
        <f>[1]Dezembro!$K$12</f>
        <v>0.4</v>
      </c>
      <c r="J5" s="23">
        <f>[1]Dezembro!$K$13</f>
        <v>0</v>
      </c>
      <c r="K5" s="23">
        <f>[1]Dezembro!$K$14</f>
        <v>0</v>
      </c>
      <c r="L5" s="23">
        <f>[1]Dezembro!$K$15</f>
        <v>0</v>
      </c>
      <c r="M5" s="23">
        <f>[1]Dezembro!$K$16</f>
        <v>0</v>
      </c>
      <c r="N5" s="23">
        <f>[1]Dezembro!$K$17</f>
        <v>0</v>
      </c>
      <c r="O5" s="23">
        <f>[1]Dezembro!$K$18</f>
        <v>0</v>
      </c>
      <c r="P5" s="23">
        <f>[1]Dezembro!$K$19</f>
        <v>0</v>
      </c>
      <c r="Q5" s="23">
        <f>[1]Dezembro!$K$20</f>
        <v>0</v>
      </c>
      <c r="R5" s="23">
        <f>[1]Dezembro!$K$21</f>
        <v>0</v>
      </c>
      <c r="S5" s="23">
        <f>[1]Dezembro!$K$22</f>
        <v>0</v>
      </c>
      <c r="T5" s="23">
        <f>[1]Dezembro!$K$23</f>
        <v>0</v>
      </c>
      <c r="U5" s="23">
        <f>[1]Dezembro!$K$24</f>
        <v>0</v>
      </c>
      <c r="V5" s="23">
        <f>[1]Dezembro!$K$25</f>
        <v>0</v>
      </c>
      <c r="W5" s="23">
        <f>[1]Dezembro!$K$26</f>
        <v>0</v>
      </c>
      <c r="X5" s="23">
        <f>[1]Dezembro!$K$27</f>
        <v>0</v>
      </c>
      <c r="Y5" s="23">
        <f>[1]Dezembro!$K$28</f>
        <v>0</v>
      </c>
      <c r="Z5" s="23">
        <f>[1]Dezembro!$K$29</f>
        <v>0</v>
      </c>
      <c r="AA5" s="23">
        <f>[1]Dezembro!$K$30</f>
        <v>0</v>
      </c>
      <c r="AB5" s="23">
        <f>[1]Dezembro!$K$31</f>
        <v>0</v>
      </c>
      <c r="AC5" s="23">
        <f>[1]Dezembro!$K$32</f>
        <v>0</v>
      </c>
      <c r="AD5" s="23">
        <f>[1]Dezembro!$K$33</f>
        <v>0</v>
      </c>
      <c r="AE5" s="23">
        <f>[1]Dezembro!$K$34</f>
        <v>0</v>
      </c>
      <c r="AF5" s="23">
        <f>[1]Dezembro!$K$35</f>
        <v>0</v>
      </c>
      <c r="AG5" s="24">
        <f>SUM(B5:AF5)</f>
        <v>25.6</v>
      </c>
      <c r="AH5" s="25">
        <f>MAX(B5:AF5)</f>
        <v>17.8</v>
      </c>
      <c r="AI5" s="51">
        <v>12</v>
      </c>
    </row>
    <row r="6" spans="1:35" ht="17.100000000000001" customHeight="1" x14ac:dyDescent="0.2">
      <c r="A6" s="31" t="s">
        <v>0</v>
      </c>
      <c r="B6" s="26">
        <f>[2]Dezembro!$K$5</f>
        <v>0</v>
      </c>
      <c r="C6" s="26">
        <f>[2]Dezembro!$K$6</f>
        <v>0</v>
      </c>
      <c r="D6" s="26">
        <f>[2]Dezembro!$K$7</f>
        <v>0</v>
      </c>
      <c r="E6" s="26">
        <f>[2]Dezembro!$K$8</f>
        <v>15.8</v>
      </c>
      <c r="F6" s="26">
        <f>[2]Dezembro!$K$9</f>
        <v>0</v>
      </c>
      <c r="G6" s="26">
        <f>[2]Dezembro!$K$10</f>
        <v>0</v>
      </c>
      <c r="H6" s="26">
        <f>[2]Dezembro!$K$11</f>
        <v>0</v>
      </c>
      <c r="I6" s="26">
        <f>[2]Dezembro!$K$12</f>
        <v>0.4</v>
      </c>
      <c r="J6" s="26">
        <f>[2]Dezembro!$K$13</f>
        <v>13.200000000000001</v>
      </c>
      <c r="K6" s="26">
        <f>[2]Dezembro!$K$14</f>
        <v>0</v>
      </c>
      <c r="L6" s="26">
        <f>[2]Dezembro!$K$15</f>
        <v>0</v>
      </c>
      <c r="M6" s="26">
        <f>[2]Dezembro!$K$16</f>
        <v>0</v>
      </c>
      <c r="N6" s="26">
        <f>[2]Dezembro!$K$17</f>
        <v>17.8</v>
      </c>
      <c r="O6" s="26">
        <f>[2]Dezembro!$K$18</f>
        <v>0</v>
      </c>
      <c r="P6" s="26">
        <f>[2]Dezembro!$K$19</f>
        <v>11</v>
      </c>
      <c r="Q6" s="26">
        <f>[2]Dezembro!$K$20</f>
        <v>26</v>
      </c>
      <c r="R6" s="26">
        <f>[2]Dezembro!$K$21</f>
        <v>0</v>
      </c>
      <c r="S6" s="26">
        <f>[2]Dezembro!$K$22</f>
        <v>0.4</v>
      </c>
      <c r="T6" s="26">
        <f>[2]Dezembro!$K$23</f>
        <v>0</v>
      </c>
      <c r="U6" s="26">
        <f>[2]Dezembro!$K$24</f>
        <v>0</v>
      </c>
      <c r="V6" s="26">
        <f>[2]Dezembro!$K$25</f>
        <v>0</v>
      </c>
      <c r="W6" s="26">
        <f>[2]Dezembro!$K$26</f>
        <v>7.6</v>
      </c>
      <c r="X6" s="26">
        <f>[2]Dezembro!$K$27</f>
        <v>0</v>
      </c>
      <c r="Y6" s="26">
        <f>[2]Dezembro!$K$28</f>
        <v>0</v>
      </c>
      <c r="Z6" s="26">
        <f>[2]Dezembro!$K$29</f>
        <v>0</v>
      </c>
      <c r="AA6" s="26">
        <f>[2]Dezembro!$K$30</f>
        <v>0</v>
      </c>
      <c r="AB6" s="26">
        <f>[2]Dezembro!$K$31</f>
        <v>0</v>
      </c>
      <c r="AC6" s="26">
        <f>[2]Dezembro!$K$32</f>
        <v>1.6</v>
      </c>
      <c r="AD6" s="26">
        <f>[2]Dezembro!$K$33</f>
        <v>17.399999999999999</v>
      </c>
      <c r="AE6" s="26">
        <f>[2]Dezembro!$K$34</f>
        <v>0.60000000000000009</v>
      </c>
      <c r="AF6" s="26">
        <f>[2]Dezembro!$K$35</f>
        <v>13.799999999999999</v>
      </c>
      <c r="AG6" s="27">
        <f t="shared" ref="AG6:AG16" si="1">SUM(B6:AF6)</f>
        <v>125.59999999999998</v>
      </c>
      <c r="AH6" s="28">
        <f>MAX(B6:AF6)</f>
        <v>26</v>
      </c>
      <c r="AI6" s="51">
        <v>2</v>
      </c>
    </row>
    <row r="7" spans="1:35" ht="17.100000000000001" customHeight="1" x14ac:dyDescent="0.2">
      <c r="A7" s="31" t="s">
        <v>1</v>
      </c>
      <c r="B7" s="26">
        <f>[3]Dezembro!$K$5</f>
        <v>0</v>
      </c>
      <c r="C7" s="26">
        <f>[3]Dezembro!$K$6</f>
        <v>18.2</v>
      </c>
      <c r="D7" s="26">
        <f>[3]Dezembro!$K$7</f>
        <v>0</v>
      </c>
      <c r="E7" s="26">
        <f>[3]Dezembro!$K$8</f>
        <v>0</v>
      </c>
      <c r="F7" s="26">
        <f>[3]Dezembro!$K$9</f>
        <v>0</v>
      </c>
      <c r="G7" s="26">
        <f>[3]Dezembro!$K$10</f>
        <v>0</v>
      </c>
      <c r="H7" s="26">
        <f>[3]Dezembro!$K$11</f>
        <v>0</v>
      </c>
      <c r="I7" s="26">
        <f>[3]Dezembro!$K$12</f>
        <v>6.6</v>
      </c>
      <c r="J7" s="26">
        <f>[3]Dezembro!$K$13</f>
        <v>1</v>
      </c>
      <c r="K7" s="26">
        <f>[3]Dezembro!$K$14</f>
        <v>0</v>
      </c>
      <c r="L7" s="26">
        <f>[3]Dezembro!$K$15</f>
        <v>0</v>
      </c>
      <c r="M7" s="26">
        <f>[3]Dezembro!$K$16</f>
        <v>0.2</v>
      </c>
      <c r="N7" s="26">
        <f>[3]Dezembro!$K$17</f>
        <v>12.6</v>
      </c>
      <c r="O7" s="26">
        <f>[3]Dezembro!$K$18</f>
        <v>0</v>
      </c>
      <c r="P7" s="26">
        <f>[3]Dezembro!$K$19</f>
        <v>19.600000000000001</v>
      </c>
      <c r="Q7" s="26">
        <f>[3]Dezembro!$K$20</f>
        <v>4</v>
      </c>
      <c r="R7" s="26">
        <f>[3]Dezembro!$K$21</f>
        <v>15.400000000000002</v>
      </c>
      <c r="S7" s="26">
        <f>[3]Dezembro!$K$22</f>
        <v>0</v>
      </c>
      <c r="T7" s="26">
        <f>[3]Dezembro!$K$23</f>
        <v>0</v>
      </c>
      <c r="U7" s="26">
        <f>[3]Dezembro!$K$24</f>
        <v>0</v>
      </c>
      <c r="V7" s="26">
        <f>[3]Dezembro!$K$25</f>
        <v>0</v>
      </c>
      <c r="W7" s="26">
        <f>[3]Dezembro!$K$26</f>
        <v>0</v>
      </c>
      <c r="X7" s="26">
        <f>[3]Dezembro!$K$27</f>
        <v>0</v>
      </c>
      <c r="Y7" s="26">
        <f>[3]Dezembro!$K$28</f>
        <v>0</v>
      </c>
      <c r="Z7" s="26">
        <f>[3]Dezembro!$K$29</f>
        <v>0</v>
      </c>
      <c r="AA7" s="26">
        <f>[3]Dezembro!$K$30</f>
        <v>0</v>
      </c>
      <c r="AB7" s="26">
        <f>[3]Dezembro!$K$31</f>
        <v>0</v>
      </c>
      <c r="AC7" s="26">
        <f>[3]Dezembro!$K$32</f>
        <v>20.599999999999998</v>
      </c>
      <c r="AD7" s="26">
        <f>[3]Dezembro!$K$33</f>
        <v>4.4000000000000004</v>
      </c>
      <c r="AE7" s="26">
        <f>[3]Dezembro!$K$34</f>
        <v>11.000000000000002</v>
      </c>
      <c r="AF7" s="26">
        <f>[3]Dezembro!$K$35</f>
        <v>0</v>
      </c>
      <c r="AG7" s="27">
        <f t="shared" si="1"/>
        <v>113.6</v>
      </c>
      <c r="AH7" s="28">
        <f t="shared" ref="AH7:AH16" si="2">MAX(B7:AF7)</f>
        <v>20.599999999999998</v>
      </c>
      <c r="AI7" s="51">
        <v>3</v>
      </c>
    </row>
    <row r="8" spans="1:35" ht="17.100000000000001" customHeight="1" x14ac:dyDescent="0.2">
      <c r="A8" s="31" t="s">
        <v>48</v>
      </c>
      <c r="B8" s="26">
        <f>[4]Dezembro!$K$5</f>
        <v>0</v>
      </c>
      <c r="C8" s="26">
        <f>[4]Dezembro!$K$6</f>
        <v>0</v>
      </c>
      <c r="D8" s="26">
        <f>[4]Dezembro!$K$7</f>
        <v>0</v>
      </c>
      <c r="E8" s="26">
        <f>[4]Dezembro!$K$8</f>
        <v>0</v>
      </c>
      <c r="F8" s="26">
        <f>[4]Dezembro!$K$9</f>
        <v>0</v>
      </c>
      <c r="G8" s="26">
        <f>[4]Dezembro!$K$10</f>
        <v>0</v>
      </c>
      <c r="H8" s="26">
        <f>[4]Dezembro!$K$11</f>
        <v>0</v>
      </c>
      <c r="I8" s="26">
        <f>[4]Dezembro!$K$12</f>
        <v>0</v>
      </c>
      <c r="J8" s="26">
        <f>[4]Dezembro!$K$13</f>
        <v>0</v>
      </c>
      <c r="K8" s="26">
        <f>[4]Dezembro!$K$14</f>
        <v>0</v>
      </c>
      <c r="L8" s="26">
        <f>[4]Dezembro!$K$15</f>
        <v>0</v>
      </c>
      <c r="M8" s="26">
        <f>[4]Dezembro!$K$16</f>
        <v>0</v>
      </c>
      <c r="N8" s="26">
        <f>[4]Dezembro!$K$17</f>
        <v>0</v>
      </c>
      <c r="O8" s="26">
        <f>[4]Dezembro!$K$18</f>
        <v>0</v>
      </c>
      <c r="P8" s="26">
        <f>[4]Dezembro!$K$19</f>
        <v>0</v>
      </c>
      <c r="Q8" s="26">
        <f>[4]Dezembro!$K$20</f>
        <v>0</v>
      </c>
      <c r="R8" s="26">
        <f>[4]Dezembro!$K$21</f>
        <v>0</v>
      </c>
      <c r="S8" s="26">
        <f>[4]Dezembro!$K$22</f>
        <v>0</v>
      </c>
      <c r="T8" s="26">
        <f>[4]Dezembro!$K$23</f>
        <v>0</v>
      </c>
      <c r="U8" s="26">
        <f>[4]Dezembro!$K$24</f>
        <v>0</v>
      </c>
      <c r="V8" s="26">
        <f>[4]Dezembro!$K$25</f>
        <v>0</v>
      </c>
      <c r="W8" s="26">
        <f>[4]Dezembro!$K$26</f>
        <v>0</v>
      </c>
      <c r="X8" s="26">
        <f>[4]Dezembro!$K$27</f>
        <v>0</v>
      </c>
      <c r="Y8" s="26">
        <f>[4]Dezembro!$K$28</f>
        <v>0</v>
      </c>
      <c r="Z8" s="26">
        <f>[4]Dezembro!$K$29</f>
        <v>0</v>
      </c>
      <c r="AA8" s="26">
        <f>[4]Dezembro!$K$30</f>
        <v>0</v>
      </c>
      <c r="AB8" s="26">
        <f>[4]Dezembro!$K$31</f>
        <v>0</v>
      </c>
      <c r="AC8" s="26">
        <f>[4]Dezembro!$K$32</f>
        <v>0</v>
      </c>
      <c r="AD8" s="26">
        <f>[4]Dezembro!$K$33</f>
        <v>0</v>
      </c>
      <c r="AE8" s="26">
        <f>[4]Dezembro!$K$34</f>
        <v>0</v>
      </c>
      <c r="AF8" s="26">
        <f>[4]Dezembro!$K$35</f>
        <v>0</v>
      </c>
      <c r="AG8" s="27">
        <f t="shared" ref="AG8" si="3">SUM(B8:AF8)</f>
        <v>0</v>
      </c>
      <c r="AH8" s="28">
        <f t="shared" ref="AH8" si="4">MAX(B8:AF8)</f>
        <v>0</v>
      </c>
      <c r="AI8" s="51">
        <v>78</v>
      </c>
    </row>
    <row r="9" spans="1:35" ht="17.100000000000001" customHeight="1" x14ac:dyDescent="0.2">
      <c r="A9" s="31" t="s">
        <v>2</v>
      </c>
      <c r="B9" s="26">
        <f>[5]Dezembro!$K$5</f>
        <v>2</v>
      </c>
      <c r="C9" s="26">
        <f>[5]Dezembro!$K$6</f>
        <v>0.8</v>
      </c>
      <c r="D9" s="26">
        <f>[5]Dezembro!$K$7</f>
        <v>8.1999999999999993</v>
      </c>
      <c r="E9" s="26">
        <f>[5]Dezembro!$K$8</f>
        <v>1</v>
      </c>
      <c r="F9" s="26">
        <f>[5]Dezembro!$K$9</f>
        <v>0</v>
      </c>
      <c r="G9" s="26">
        <f>[5]Dezembro!$K$10</f>
        <v>0</v>
      </c>
      <c r="H9" s="26">
        <f>[5]Dezembro!$K$11</f>
        <v>0</v>
      </c>
      <c r="I9" s="26">
        <f>[5]Dezembro!$K$12</f>
        <v>0</v>
      </c>
      <c r="J9" s="26">
        <f>[5]Dezembro!$K$13</f>
        <v>0</v>
      </c>
      <c r="K9" s="26">
        <f>[5]Dezembro!$K$14</f>
        <v>0</v>
      </c>
      <c r="L9" s="26">
        <f>[5]Dezembro!$K$15</f>
        <v>6.8</v>
      </c>
      <c r="M9" s="26">
        <f>[5]Dezembro!$K$16</f>
        <v>0</v>
      </c>
      <c r="N9" s="26">
        <f>[5]Dezembro!$K$17</f>
        <v>24.2</v>
      </c>
      <c r="O9" s="26">
        <f>[5]Dezembro!$K$18</f>
        <v>1.2000000000000002</v>
      </c>
      <c r="P9" s="26">
        <f>[5]Dezembro!$K$19</f>
        <v>8.7999999999999989</v>
      </c>
      <c r="Q9" s="26">
        <f>[5]Dezembro!$K$20</f>
        <v>4.8</v>
      </c>
      <c r="R9" s="26">
        <f>[5]Dezembro!$K$21</f>
        <v>12.2</v>
      </c>
      <c r="S9" s="26">
        <f>[5]Dezembro!$K$22</f>
        <v>1.4</v>
      </c>
      <c r="T9" s="26">
        <f>[5]Dezembro!$K$23</f>
        <v>0</v>
      </c>
      <c r="U9" s="26">
        <f>[5]Dezembro!$K$24</f>
        <v>0</v>
      </c>
      <c r="V9" s="26">
        <f>[5]Dezembro!$K$25</f>
        <v>0</v>
      </c>
      <c r="W9" s="26">
        <f>[5]Dezembro!$K$26</f>
        <v>10.6</v>
      </c>
      <c r="X9" s="26">
        <f>[5]Dezembro!$K$27</f>
        <v>9.1999999999999993</v>
      </c>
      <c r="Y9" s="26">
        <f>[5]Dezembro!$K$28</f>
        <v>0</v>
      </c>
      <c r="Z9" s="26">
        <f>[5]Dezembro!$K$29</f>
        <v>0</v>
      </c>
      <c r="AA9" s="26">
        <f>[5]Dezembro!$K$30</f>
        <v>0</v>
      </c>
      <c r="AB9" s="26">
        <f>[5]Dezembro!$K$31</f>
        <v>19</v>
      </c>
      <c r="AC9" s="26">
        <f>[5]Dezembro!$K$32</f>
        <v>2</v>
      </c>
      <c r="AD9" s="26">
        <f>[5]Dezembro!$K$33</f>
        <v>46.800000000000011</v>
      </c>
      <c r="AE9" s="26">
        <f>[5]Dezembro!$K$34</f>
        <v>21.8</v>
      </c>
      <c r="AF9" s="26">
        <f>[5]Dezembro!$K$35</f>
        <v>0.2</v>
      </c>
      <c r="AG9" s="27">
        <f t="shared" si="1"/>
        <v>181</v>
      </c>
      <c r="AH9" s="28">
        <f t="shared" si="2"/>
        <v>46.800000000000011</v>
      </c>
      <c r="AI9" s="51">
        <v>2</v>
      </c>
    </row>
    <row r="10" spans="1:35" ht="17.100000000000001" customHeight="1" x14ac:dyDescent="0.2">
      <c r="A10" s="31" t="s">
        <v>3</v>
      </c>
      <c r="B10" s="26">
        <f>[6]Dezembro!$K$5</f>
        <v>1.4</v>
      </c>
      <c r="C10" s="26">
        <f>[6]Dezembro!$K$6</f>
        <v>5.0000000000000009</v>
      </c>
      <c r="D10" s="26">
        <f>[6]Dezembro!$K$7</f>
        <v>0.2</v>
      </c>
      <c r="E10" s="26">
        <f>[6]Dezembro!$K$8</f>
        <v>12.000000000000002</v>
      </c>
      <c r="F10" s="26">
        <f>[6]Dezembro!$K$9</f>
        <v>0.2</v>
      </c>
      <c r="G10" s="26">
        <f>[6]Dezembro!$K$10</f>
        <v>5.2</v>
      </c>
      <c r="H10" s="26">
        <f>[6]Dezembro!$K$11</f>
        <v>0.60000000000000009</v>
      </c>
      <c r="I10" s="26">
        <f>[6]Dezembro!$K$12</f>
        <v>0.4</v>
      </c>
      <c r="J10" s="26">
        <f>[6]Dezembro!$K$13</f>
        <v>0</v>
      </c>
      <c r="K10" s="26">
        <f>[6]Dezembro!$K$14</f>
        <v>18.600000000000001</v>
      </c>
      <c r="L10" s="26">
        <f>[6]Dezembro!$K$15</f>
        <v>0.2</v>
      </c>
      <c r="M10" s="26">
        <f>[6]Dezembro!$K$16</f>
        <v>0</v>
      </c>
      <c r="N10" s="26">
        <f>[6]Dezembro!$K$17</f>
        <v>28.6</v>
      </c>
      <c r="O10" s="26">
        <f>[6]Dezembro!$K$18</f>
        <v>7.1999999999999993</v>
      </c>
      <c r="P10" s="26">
        <f>[6]Dezembro!$K$19</f>
        <v>15.6</v>
      </c>
      <c r="Q10" s="26">
        <f>[6]Dezembro!$K$20</f>
        <v>62.400000000000006</v>
      </c>
      <c r="R10" s="26">
        <f>[6]Dezembro!$K$21</f>
        <v>21.599999999999998</v>
      </c>
      <c r="S10" s="26">
        <f>[6]Dezembro!$K$22</f>
        <v>16.600000000000001</v>
      </c>
      <c r="T10" s="26">
        <f>[6]Dezembro!$K$23</f>
        <v>8</v>
      </c>
      <c r="U10" s="26">
        <f>[6]Dezembro!$K$24</f>
        <v>0</v>
      </c>
      <c r="V10" s="26">
        <f>[6]Dezembro!$K$25</f>
        <v>0</v>
      </c>
      <c r="W10" s="26">
        <f>[6]Dezembro!$K$26</f>
        <v>0</v>
      </c>
      <c r="X10" s="26">
        <f>[6]Dezembro!$K$27</f>
        <v>0</v>
      </c>
      <c r="Y10" s="26">
        <f>[6]Dezembro!$K$28</f>
        <v>0</v>
      </c>
      <c r="Z10" s="26">
        <f>[6]Dezembro!$K$29</f>
        <v>0.6</v>
      </c>
      <c r="AA10" s="26">
        <f>[6]Dezembro!$K$30</f>
        <v>0</v>
      </c>
      <c r="AB10" s="26">
        <f>[6]Dezembro!$K$31</f>
        <v>0.8</v>
      </c>
      <c r="AC10" s="26">
        <f>[6]Dezembro!$K$32</f>
        <v>8</v>
      </c>
      <c r="AD10" s="26">
        <f>[6]Dezembro!$K$33</f>
        <v>0</v>
      </c>
      <c r="AE10" s="26">
        <f>[6]Dezembro!$K$34</f>
        <v>0</v>
      </c>
      <c r="AF10" s="26">
        <f>[6]Dezembro!$K$35</f>
        <v>0.8</v>
      </c>
      <c r="AG10" s="27">
        <f t="shared" si="1"/>
        <v>214.00000000000003</v>
      </c>
      <c r="AH10" s="28">
        <f t="shared" si="2"/>
        <v>62.400000000000006</v>
      </c>
      <c r="AI10" s="51">
        <v>1</v>
      </c>
    </row>
    <row r="11" spans="1:35" ht="17.100000000000001" customHeight="1" x14ac:dyDescent="0.2">
      <c r="A11" s="31" t="s">
        <v>4</v>
      </c>
      <c r="B11" s="26">
        <f>[7]Dezembro!$K$5</f>
        <v>1.4</v>
      </c>
      <c r="C11" s="26">
        <f>[7]Dezembro!$K$6</f>
        <v>5.0000000000000009</v>
      </c>
      <c r="D11" s="26">
        <f>[7]Dezembro!$K$7</f>
        <v>0.2</v>
      </c>
      <c r="E11" s="26">
        <f>[7]Dezembro!$K$8</f>
        <v>12.000000000000002</v>
      </c>
      <c r="F11" s="26">
        <f>[7]Dezembro!$K$9</f>
        <v>0.2</v>
      </c>
      <c r="G11" s="26">
        <f>[7]Dezembro!$K$10</f>
        <v>5.2</v>
      </c>
      <c r="H11" s="26">
        <f>[7]Dezembro!$K$11</f>
        <v>0.60000000000000009</v>
      </c>
      <c r="I11" s="26">
        <f>[7]Dezembro!$K$12</f>
        <v>0.4</v>
      </c>
      <c r="J11" s="26">
        <f>[7]Dezembro!$K$13</f>
        <v>0</v>
      </c>
      <c r="K11" s="26">
        <f>[7]Dezembro!$K$14</f>
        <v>7</v>
      </c>
      <c r="L11" s="26">
        <f>[7]Dezembro!$K$15</f>
        <v>1.4</v>
      </c>
      <c r="M11" s="26">
        <f>[7]Dezembro!$K$16</f>
        <v>0</v>
      </c>
      <c r="N11" s="26">
        <f>[7]Dezembro!$K$17</f>
        <v>0</v>
      </c>
      <c r="O11" s="26">
        <f>[7]Dezembro!$K$18</f>
        <v>0</v>
      </c>
      <c r="P11" s="26">
        <f>[7]Dezembro!$K$19</f>
        <v>0</v>
      </c>
      <c r="Q11" s="26">
        <f>[7]Dezembro!$K$20</f>
        <v>0</v>
      </c>
      <c r="R11" s="26">
        <f>[7]Dezembro!$K$21</f>
        <v>0</v>
      </c>
      <c r="S11" s="26">
        <f>[7]Dezembro!$K$22</f>
        <v>0</v>
      </c>
      <c r="T11" s="26">
        <f>[7]Dezembro!$K$23</f>
        <v>0</v>
      </c>
      <c r="U11" s="26">
        <f>[7]Dezembro!$K$24</f>
        <v>0</v>
      </c>
      <c r="V11" s="26">
        <f>[7]Dezembro!$K$25</f>
        <v>0.4</v>
      </c>
      <c r="W11" s="26">
        <f>[7]Dezembro!$K$26</f>
        <v>0.60000000000000009</v>
      </c>
      <c r="X11" s="26">
        <f>[7]Dezembro!$K$27</f>
        <v>9</v>
      </c>
      <c r="Y11" s="26">
        <f>[7]Dezembro!$K$28</f>
        <v>0</v>
      </c>
      <c r="Z11" s="26">
        <f>[7]Dezembro!$K$29</f>
        <v>0</v>
      </c>
      <c r="AA11" s="26">
        <f>[7]Dezembro!$K$30</f>
        <v>0</v>
      </c>
      <c r="AB11" s="26">
        <f>[7]Dezembro!$K$31</f>
        <v>40</v>
      </c>
      <c r="AC11" s="26">
        <f>[7]Dezembro!$K$32</f>
        <v>26</v>
      </c>
      <c r="AD11" s="26">
        <f>[7]Dezembro!$K$33</f>
        <v>0</v>
      </c>
      <c r="AE11" s="26">
        <f>[7]Dezembro!$K$34</f>
        <v>0</v>
      </c>
      <c r="AF11" s="26">
        <f>[7]Dezembro!$K$35</f>
        <v>0</v>
      </c>
      <c r="AG11" s="27">
        <f t="shared" si="1"/>
        <v>109.4</v>
      </c>
      <c r="AH11" s="28">
        <f t="shared" si="2"/>
        <v>40</v>
      </c>
      <c r="AI11" s="51">
        <v>9</v>
      </c>
    </row>
    <row r="12" spans="1:35" ht="17.100000000000001" customHeight="1" x14ac:dyDescent="0.2">
      <c r="A12" s="31" t="s">
        <v>5</v>
      </c>
      <c r="B12" s="35">
        <f>[8]Dezembro!$K$5</f>
        <v>0.4</v>
      </c>
      <c r="C12" s="35">
        <f>[8]Dezembro!$K$6</f>
        <v>0</v>
      </c>
      <c r="D12" s="35">
        <f>[8]Dezembro!$K$7</f>
        <v>0</v>
      </c>
      <c r="E12" s="35">
        <f>[8]Dezembro!$K$8</f>
        <v>0</v>
      </c>
      <c r="F12" s="35">
        <f>[8]Dezembro!$K$9</f>
        <v>0</v>
      </c>
      <c r="G12" s="35">
        <f>[8]Dezembro!$K$10</f>
        <v>0</v>
      </c>
      <c r="H12" s="35">
        <f>[8]Dezembro!$K$11</f>
        <v>0</v>
      </c>
      <c r="I12" s="35">
        <f>[8]Dezembro!$K$12</f>
        <v>0</v>
      </c>
      <c r="J12" s="35">
        <f>[8]Dezembro!$K$13</f>
        <v>0</v>
      </c>
      <c r="K12" s="35">
        <f>[8]Dezembro!$K$14</f>
        <v>0</v>
      </c>
      <c r="L12" s="35">
        <f>[8]Dezembro!$K$15</f>
        <v>0</v>
      </c>
      <c r="M12" s="35">
        <f>[8]Dezembro!$K$16</f>
        <v>0</v>
      </c>
      <c r="N12" s="35">
        <f>[8]Dezembro!$K$17</f>
        <v>43.8</v>
      </c>
      <c r="O12" s="35">
        <f>[8]Dezembro!$K$18</f>
        <v>16.2</v>
      </c>
      <c r="P12" s="35">
        <f>[8]Dezembro!$K$19</f>
        <v>30.6</v>
      </c>
      <c r="Q12" s="35">
        <f>[8]Dezembro!$K$20</f>
        <v>0</v>
      </c>
      <c r="R12" s="35">
        <f>[8]Dezembro!$K$21</f>
        <v>0</v>
      </c>
      <c r="S12" s="35">
        <f>[8]Dezembro!$K$22</f>
        <v>0</v>
      </c>
      <c r="T12" s="35">
        <f>[8]Dezembro!$K$23</f>
        <v>0</v>
      </c>
      <c r="U12" s="35">
        <f>[8]Dezembro!$K$24</f>
        <v>0</v>
      </c>
      <c r="V12" s="35">
        <f>[8]Dezembro!$K$25</f>
        <v>0</v>
      </c>
      <c r="W12" s="35">
        <f>[8]Dezembro!$K$26</f>
        <v>0</v>
      </c>
      <c r="X12" s="35">
        <f>[8]Dezembro!$K$27</f>
        <v>0</v>
      </c>
      <c r="Y12" s="35">
        <f>[8]Dezembro!$K$28</f>
        <v>0</v>
      </c>
      <c r="Z12" s="35">
        <f>[8]Dezembro!$K$29</f>
        <v>0</v>
      </c>
      <c r="AA12" s="35">
        <f>[8]Dezembro!$K$30</f>
        <v>0</v>
      </c>
      <c r="AB12" s="35">
        <f>[8]Dezembro!$K$31</f>
        <v>0</v>
      </c>
      <c r="AC12" s="35">
        <f>[8]Dezembro!$K$32</f>
        <v>0</v>
      </c>
      <c r="AD12" s="35">
        <f>[8]Dezembro!$K$33</f>
        <v>54.6</v>
      </c>
      <c r="AE12" s="35">
        <f>[8]Dezembro!$K$34</f>
        <v>1</v>
      </c>
      <c r="AF12" s="35">
        <f>[8]Dezembro!$K$35</f>
        <v>3.8</v>
      </c>
      <c r="AG12" s="27">
        <f t="shared" si="1"/>
        <v>150.4</v>
      </c>
      <c r="AH12" s="28">
        <f t="shared" si="2"/>
        <v>54.6</v>
      </c>
      <c r="AI12" s="51">
        <v>5</v>
      </c>
    </row>
    <row r="13" spans="1:35" ht="17.100000000000001" customHeight="1" x14ac:dyDescent="0.2">
      <c r="A13" s="31" t="s">
        <v>51</v>
      </c>
      <c r="B13" s="35" t="str">
        <f>[9]Dezembro!$K$5</f>
        <v>**</v>
      </c>
      <c r="C13" s="35" t="str">
        <f>[9]Dezembro!$K$6</f>
        <v>**</v>
      </c>
      <c r="D13" s="35" t="str">
        <f>[9]Dezembro!$K$7</f>
        <v>**</v>
      </c>
      <c r="E13" s="35">
        <f>[9]Dezembro!$K$8</f>
        <v>0</v>
      </c>
      <c r="F13" s="35">
        <f>[9]Dezembro!$K$9</f>
        <v>0.4</v>
      </c>
      <c r="G13" s="35">
        <f>[9]Dezembro!$K$10</f>
        <v>0</v>
      </c>
      <c r="H13" s="35">
        <f>[9]Dezembro!$K$11</f>
        <v>2.2000000000000002</v>
      </c>
      <c r="I13" s="35">
        <f>[9]Dezembro!$K$12</f>
        <v>1.4</v>
      </c>
      <c r="J13" s="35">
        <f>[9]Dezembro!$K$13</f>
        <v>33.6</v>
      </c>
      <c r="K13" s="35">
        <f>[9]Dezembro!$K$14</f>
        <v>6.6</v>
      </c>
      <c r="L13" s="35">
        <f>[9]Dezembro!$K$15</f>
        <v>0.4</v>
      </c>
      <c r="M13" s="35">
        <f>[9]Dezembro!$K$16</f>
        <v>0.60000000000000009</v>
      </c>
      <c r="N13" s="35">
        <f>[9]Dezembro!$K$17</f>
        <v>6.8</v>
      </c>
      <c r="O13" s="35">
        <f>[9]Dezembro!$K$18</f>
        <v>6.4</v>
      </c>
      <c r="P13" s="35">
        <f>[9]Dezembro!$K$19</f>
        <v>2.2000000000000002</v>
      </c>
      <c r="Q13" s="35">
        <f>[9]Dezembro!$K$20</f>
        <v>1.6</v>
      </c>
      <c r="R13" s="35">
        <f>[9]Dezembro!$K$21</f>
        <v>28.799999999999997</v>
      </c>
      <c r="S13" s="35">
        <f>[9]Dezembro!$K$22</f>
        <v>15</v>
      </c>
      <c r="T13" s="35">
        <f>[9]Dezembro!$K$23</f>
        <v>1.6</v>
      </c>
      <c r="U13" s="35">
        <f>[9]Dezembro!$K$24</f>
        <v>0</v>
      </c>
      <c r="V13" s="35">
        <f>[9]Dezembro!$K$25</f>
        <v>35.4</v>
      </c>
      <c r="W13" s="35">
        <f>[9]Dezembro!$K$26</f>
        <v>1</v>
      </c>
      <c r="X13" s="35">
        <f>[9]Dezembro!$K$27</f>
        <v>18.2</v>
      </c>
      <c r="Y13" s="35">
        <f>[9]Dezembro!$K$28</f>
        <v>20.399999999999999</v>
      </c>
      <c r="Z13" s="35">
        <f>[9]Dezembro!$K$29</f>
        <v>0</v>
      </c>
      <c r="AA13" s="35">
        <f>[9]Dezembro!$K$30</f>
        <v>0</v>
      </c>
      <c r="AB13" s="35">
        <f>[9]Dezembro!$K$31</f>
        <v>23.2</v>
      </c>
      <c r="AC13" s="35">
        <f>[9]Dezembro!$K$32</f>
        <v>5.4</v>
      </c>
      <c r="AD13" s="35">
        <f>[9]Dezembro!$K$33</f>
        <v>0</v>
      </c>
      <c r="AE13" s="35">
        <f>[9]Dezembro!$K$34</f>
        <v>5.6</v>
      </c>
      <c r="AF13" s="35">
        <f>[9]Dezembro!$K$35</f>
        <v>0.2</v>
      </c>
      <c r="AG13" s="27">
        <f t="shared" ref="AG13" si="5">SUM(B13:AF13)</f>
        <v>216.99999999999997</v>
      </c>
      <c r="AH13" s="28">
        <f t="shared" ref="AH13" si="6">MAX(B13:AF13)</f>
        <v>35.4</v>
      </c>
      <c r="AI13" s="51">
        <v>1</v>
      </c>
    </row>
    <row r="14" spans="1:35" ht="17.100000000000001" customHeight="1" x14ac:dyDescent="0.2">
      <c r="A14" s="31" t="s">
        <v>6</v>
      </c>
      <c r="B14" s="35">
        <f>[10]Dezembro!$K$5</f>
        <v>0.4</v>
      </c>
      <c r="C14" s="35">
        <f>[10]Dezembro!$K$6</f>
        <v>8</v>
      </c>
      <c r="D14" s="35">
        <f>[10]Dezembro!$K$7</f>
        <v>0</v>
      </c>
      <c r="E14" s="35">
        <f>[10]Dezembro!$K$8</f>
        <v>0</v>
      </c>
      <c r="F14" s="35">
        <f>[10]Dezembro!$K$9</f>
        <v>0</v>
      </c>
      <c r="G14" s="35">
        <f>[10]Dezembro!$K$10</f>
        <v>0</v>
      </c>
      <c r="H14" s="35">
        <f>[10]Dezembro!$K$11</f>
        <v>0</v>
      </c>
      <c r="I14" s="35">
        <f>[10]Dezembro!$K$12</f>
        <v>0</v>
      </c>
      <c r="J14" s="35">
        <f>[10]Dezembro!$K$13</f>
        <v>9.7999999999999989</v>
      </c>
      <c r="K14" s="35">
        <f>[10]Dezembro!$K$14</f>
        <v>0</v>
      </c>
      <c r="L14" s="35">
        <f>[10]Dezembro!$K$15</f>
        <v>10.399999999999999</v>
      </c>
      <c r="M14" s="35">
        <f>[10]Dezembro!$K$16</f>
        <v>0</v>
      </c>
      <c r="N14" s="35">
        <f>[10]Dezembro!$K$17</f>
        <v>15.799999999999999</v>
      </c>
      <c r="O14" s="35">
        <f>[10]Dezembro!$K$18</f>
        <v>0</v>
      </c>
      <c r="P14" s="35">
        <f>[10]Dezembro!$K$19</f>
        <v>1.4</v>
      </c>
      <c r="Q14" s="35">
        <f>[10]Dezembro!$K$20</f>
        <v>6</v>
      </c>
      <c r="R14" s="35">
        <f>[10]Dezembro!$K$21</f>
        <v>33.799999999999997</v>
      </c>
      <c r="S14" s="35">
        <f>[10]Dezembro!$K$22</f>
        <v>0</v>
      </c>
      <c r="T14" s="35">
        <f>[10]Dezembro!$K$23</f>
        <v>4.8</v>
      </c>
      <c r="U14" s="35">
        <f>[10]Dezembro!$K$24</f>
        <v>0</v>
      </c>
      <c r="V14" s="35">
        <f>[10]Dezembro!$K$25</f>
        <v>0</v>
      </c>
      <c r="W14" s="35">
        <f>[10]Dezembro!$K$26</f>
        <v>13</v>
      </c>
      <c r="X14" s="35">
        <f>[10]Dezembro!$K$27</f>
        <v>0</v>
      </c>
      <c r="Y14" s="35">
        <f>[10]Dezembro!$K$28</f>
        <v>2.2000000000000002</v>
      </c>
      <c r="Z14" s="35">
        <f>[10]Dezembro!$K$29</f>
        <v>0</v>
      </c>
      <c r="AA14" s="35">
        <f>[10]Dezembro!$K$30</f>
        <v>0</v>
      </c>
      <c r="AB14" s="35">
        <f>[10]Dezembro!$K$31</f>
        <v>0</v>
      </c>
      <c r="AC14" s="35">
        <f>[10]Dezembro!$K$32</f>
        <v>0.2</v>
      </c>
      <c r="AD14" s="35">
        <f>[10]Dezembro!$K$33</f>
        <v>1.5999999999999999</v>
      </c>
      <c r="AE14" s="35">
        <f>[10]Dezembro!$K$34</f>
        <v>0.2</v>
      </c>
      <c r="AF14" s="35">
        <f>[10]Dezembro!$K$35</f>
        <v>15</v>
      </c>
      <c r="AG14" s="27">
        <f t="shared" si="1"/>
        <v>122.6</v>
      </c>
      <c r="AH14" s="28">
        <f t="shared" si="2"/>
        <v>33.799999999999997</v>
      </c>
      <c r="AI14" s="51">
        <v>1</v>
      </c>
    </row>
    <row r="15" spans="1:35" ht="17.100000000000001" customHeight="1" x14ac:dyDescent="0.2">
      <c r="A15" s="31" t="s">
        <v>7</v>
      </c>
      <c r="B15" s="35">
        <f>[11]Dezembro!$K$5</f>
        <v>0</v>
      </c>
      <c r="C15" s="35">
        <f>[11]Dezembro!$K$6</f>
        <v>0</v>
      </c>
      <c r="D15" s="35">
        <f>[11]Dezembro!$K$7</f>
        <v>0</v>
      </c>
      <c r="E15" s="35">
        <f>[11]Dezembro!$K$8</f>
        <v>1.4</v>
      </c>
      <c r="F15" s="35">
        <f>[11]Dezembro!$K$9</f>
        <v>0</v>
      </c>
      <c r="G15" s="35">
        <f>[11]Dezembro!$K$10</f>
        <v>0</v>
      </c>
      <c r="H15" s="35">
        <f>[11]Dezembro!$K$11</f>
        <v>0</v>
      </c>
      <c r="I15" s="35">
        <f>[11]Dezembro!$K$12</f>
        <v>0</v>
      </c>
      <c r="J15" s="35">
        <f>[11]Dezembro!$K$13</f>
        <v>2.2000000000000002</v>
      </c>
      <c r="K15" s="35">
        <f>[11]Dezembro!$K$14</f>
        <v>0</v>
      </c>
      <c r="L15" s="35">
        <f>[11]Dezembro!$K$15</f>
        <v>0</v>
      </c>
      <c r="M15" s="35">
        <f>[11]Dezembro!$K$16</f>
        <v>0</v>
      </c>
      <c r="N15" s="35">
        <f>[11]Dezembro!$K$17</f>
        <v>16.2</v>
      </c>
      <c r="O15" s="35">
        <f>[11]Dezembro!$K$18</f>
        <v>0</v>
      </c>
      <c r="P15" s="35">
        <f>[11]Dezembro!$K$19</f>
        <v>0</v>
      </c>
      <c r="Q15" s="35">
        <f>[11]Dezembro!$K$20</f>
        <v>19.599999999999998</v>
      </c>
      <c r="R15" s="35">
        <f>[11]Dezembro!$K$21</f>
        <v>0.4</v>
      </c>
      <c r="S15" s="35">
        <f>[11]Dezembro!$K$22</f>
        <v>0.4</v>
      </c>
      <c r="T15" s="35">
        <f>[11]Dezembro!$K$23</f>
        <v>0</v>
      </c>
      <c r="U15" s="35">
        <f>[11]Dezembro!$K$24</f>
        <v>0</v>
      </c>
      <c r="V15" s="35">
        <f>[11]Dezembro!$K$25</f>
        <v>0</v>
      </c>
      <c r="W15" s="35">
        <f>[11]Dezembro!$K$26</f>
        <v>0</v>
      </c>
      <c r="X15" s="35">
        <f>[11]Dezembro!$K$27</f>
        <v>0</v>
      </c>
      <c r="Y15" s="35">
        <f>[11]Dezembro!$K$28</f>
        <v>0</v>
      </c>
      <c r="Z15" s="35">
        <f>[11]Dezembro!$K$29</f>
        <v>0</v>
      </c>
      <c r="AA15" s="35">
        <f>[11]Dezembro!$K$30</f>
        <v>0</v>
      </c>
      <c r="AB15" s="35">
        <f>[11]Dezembro!$K$31</f>
        <v>11.999999999999998</v>
      </c>
      <c r="AC15" s="35">
        <f>[11]Dezembro!$K$32</f>
        <v>24.199999999999996</v>
      </c>
      <c r="AD15" s="35">
        <f>[11]Dezembro!$K$33</f>
        <v>1.6</v>
      </c>
      <c r="AE15" s="35">
        <f>[11]Dezembro!$K$34</f>
        <v>0.8</v>
      </c>
      <c r="AF15" s="35">
        <f>[11]Dezembro!$K$35</f>
        <v>0</v>
      </c>
      <c r="AG15" s="27">
        <f t="shared" si="1"/>
        <v>78.799999999999983</v>
      </c>
      <c r="AH15" s="28">
        <f t="shared" si="2"/>
        <v>24.199999999999996</v>
      </c>
      <c r="AI15" s="51">
        <v>2</v>
      </c>
    </row>
    <row r="16" spans="1:35" ht="17.100000000000001" customHeight="1" x14ac:dyDescent="0.2">
      <c r="A16" s="31" t="s">
        <v>8</v>
      </c>
      <c r="B16" s="26">
        <f>[12]Dezembro!$K$5</f>
        <v>0</v>
      </c>
      <c r="C16" s="26">
        <f>[12]Dezembro!$K$6</f>
        <v>0</v>
      </c>
      <c r="D16" s="26">
        <f>[12]Dezembro!$K$7</f>
        <v>0</v>
      </c>
      <c r="E16" s="26">
        <f>[12]Dezembro!$K$8</f>
        <v>0</v>
      </c>
      <c r="F16" s="26">
        <f>[12]Dezembro!$K$9</f>
        <v>0</v>
      </c>
      <c r="G16" s="26">
        <f>[12]Dezembro!$K$10</f>
        <v>0.60000000000000009</v>
      </c>
      <c r="H16" s="26">
        <f>[12]Dezembro!$K$11</f>
        <v>0</v>
      </c>
      <c r="I16" s="26">
        <f>[12]Dezembro!$K$12</f>
        <v>16.600000000000001</v>
      </c>
      <c r="J16" s="26">
        <f>[12]Dezembro!$K$13</f>
        <v>10.199999999999999</v>
      </c>
      <c r="K16" s="26">
        <f>[12]Dezembro!$K$14</f>
        <v>0</v>
      </c>
      <c r="L16" s="26">
        <f>[12]Dezembro!$K$15</f>
        <v>17.599999999999998</v>
      </c>
      <c r="M16" s="26">
        <f>[12]Dezembro!$K$16</f>
        <v>5</v>
      </c>
      <c r="N16" s="26">
        <f>[12]Dezembro!$K$17</f>
        <v>0.2</v>
      </c>
      <c r="O16" s="26">
        <f>[12]Dezembro!$K$18</f>
        <v>0.6</v>
      </c>
      <c r="P16" s="26">
        <f>[12]Dezembro!$K$19</f>
        <v>0</v>
      </c>
      <c r="Q16" s="26">
        <f>[12]Dezembro!$K$20</f>
        <v>0.60000000000000009</v>
      </c>
      <c r="R16" s="26">
        <f>[12]Dezembro!$K$21</f>
        <v>2.4000000000000004</v>
      </c>
      <c r="S16" s="26">
        <f>[12]Dezembro!$K$22</f>
        <v>2.2000000000000002</v>
      </c>
      <c r="T16" s="26">
        <f>[12]Dezembro!$K$23</f>
        <v>1.4</v>
      </c>
      <c r="U16" s="26">
        <f>[12]Dezembro!$K$24</f>
        <v>3.4</v>
      </c>
      <c r="V16" s="26">
        <f>[12]Dezembro!$K$25</f>
        <v>0</v>
      </c>
      <c r="W16" s="26">
        <f>[12]Dezembro!$K$26</f>
        <v>0</v>
      </c>
      <c r="X16" s="26">
        <f>[12]Dezembro!$K$27</f>
        <v>0</v>
      </c>
      <c r="Y16" s="26">
        <f>[12]Dezembro!$K$28</f>
        <v>0</v>
      </c>
      <c r="Z16" s="26">
        <f>[12]Dezembro!$K$29</f>
        <v>0</v>
      </c>
      <c r="AA16" s="26">
        <f>[12]Dezembro!$K$30</f>
        <v>22.599999999999998</v>
      </c>
      <c r="AB16" s="26">
        <f>[12]Dezembro!$K$31</f>
        <v>9.8000000000000007</v>
      </c>
      <c r="AC16" s="26">
        <f>[12]Dezembro!$K$32</f>
        <v>0.2</v>
      </c>
      <c r="AD16" s="26">
        <f>[12]Dezembro!$K$33</f>
        <v>1.5999999999999999</v>
      </c>
      <c r="AE16" s="26">
        <f>[12]Dezembro!$K$34</f>
        <v>22.799999999999997</v>
      </c>
      <c r="AF16" s="26">
        <f>[12]Dezembro!$K$35</f>
        <v>4.2</v>
      </c>
      <c r="AG16" s="27">
        <f t="shared" si="1"/>
        <v>122</v>
      </c>
      <c r="AH16" s="28">
        <f t="shared" si="2"/>
        <v>22.799999999999997</v>
      </c>
      <c r="AI16" s="51" t="s">
        <v>58</v>
      </c>
    </row>
    <row r="17" spans="1:35" ht="17.100000000000001" customHeight="1" x14ac:dyDescent="0.2">
      <c r="A17" s="31" t="s">
        <v>9</v>
      </c>
      <c r="B17" s="35">
        <f>[13]Dezembro!$K$5</f>
        <v>0</v>
      </c>
      <c r="C17" s="35">
        <f>[13]Dezembro!$K$6</f>
        <v>0</v>
      </c>
      <c r="D17" s="35">
        <f>[13]Dezembro!$K$7</f>
        <v>0</v>
      </c>
      <c r="E17" s="35">
        <f>[13]Dezembro!$K$8</f>
        <v>9</v>
      </c>
      <c r="F17" s="35">
        <f>[13]Dezembro!$K$9</f>
        <v>0</v>
      </c>
      <c r="G17" s="35">
        <f>[13]Dezembro!$K$10</f>
        <v>0</v>
      </c>
      <c r="H17" s="35">
        <f>[13]Dezembro!$K$11</f>
        <v>10.4</v>
      </c>
      <c r="I17" s="35">
        <f>[13]Dezembro!$K$12</f>
        <v>2.2000000000000002</v>
      </c>
      <c r="J17" s="35">
        <f>[13]Dezembro!$K$13</f>
        <v>9.3999999999999986</v>
      </c>
      <c r="K17" s="35">
        <f>[13]Dezembro!$K$14</f>
        <v>0</v>
      </c>
      <c r="L17" s="35">
        <f>[13]Dezembro!$K$15</f>
        <v>0</v>
      </c>
      <c r="M17" s="35">
        <f>[13]Dezembro!$K$16</f>
        <v>2.4000000000000004</v>
      </c>
      <c r="N17" s="35">
        <f>[13]Dezembro!$K$17</f>
        <v>5.6</v>
      </c>
      <c r="O17" s="35">
        <f>[13]Dezembro!$K$18</f>
        <v>0</v>
      </c>
      <c r="P17" s="35">
        <f>[13]Dezembro!$K$19</f>
        <v>25.999999999999996</v>
      </c>
      <c r="Q17" s="35">
        <f>[13]Dezembro!$K$20</f>
        <v>2.4</v>
      </c>
      <c r="R17" s="35">
        <f>[13]Dezembro!$K$21</f>
        <v>4.8000000000000007</v>
      </c>
      <c r="S17" s="35">
        <f>[13]Dezembro!$K$22</f>
        <v>6.2</v>
      </c>
      <c r="T17" s="35">
        <f>[13]Dezembro!$K$23</f>
        <v>11.2</v>
      </c>
      <c r="U17" s="35">
        <f>[13]Dezembro!$K$24</f>
        <v>0</v>
      </c>
      <c r="V17" s="35">
        <f>[13]Dezembro!$K$25</f>
        <v>0</v>
      </c>
      <c r="W17" s="35">
        <f>[13]Dezembro!$K$26</f>
        <v>0</v>
      </c>
      <c r="X17" s="35">
        <f>[13]Dezembro!$K$27</f>
        <v>0</v>
      </c>
      <c r="Y17" s="35">
        <f>[13]Dezembro!$K$28</f>
        <v>0</v>
      </c>
      <c r="Z17" s="35">
        <f>[13]Dezembro!$K$29</f>
        <v>0.4</v>
      </c>
      <c r="AA17" s="35">
        <f>[13]Dezembro!$K$30</f>
        <v>0</v>
      </c>
      <c r="AB17" s="35">
        <f>[13]Dezembro!$K$31</f>
        <v>0.8</v>
      </c>
      <c r="AC17" s="35">
        <f>[13]Dezembro!$K$32</f>
        <v>30.8</v>
      </c>
      <c r="AD17" s="35">
        <f>[13]Dezembro!$K$33</f>
        <v>0.2</v>
      </c>
      <c r="AE17" s="35">
        <f>[13]Dezembro!$K$34</f>
        <v>27.2</v>
      </c>
      <c r="AF17" s="35">
        <f>[13]Dezembro!$K$35</f>
        <v>3.4</v>
      </c>
      <c r="AG17" s="27">
        <f t="shared" ref="AG17:AG31" si="7">SUM(B17:AF17)</f>
        <v>152.4</v>
      </c>
      <c r="AH17" s="28">
        <f t="shared" ref="AH17:AH31" si="8">MAX(B17:AF17)</f>
        <v>30.8</v>
      </c>
      <c r="AI17" s="51">
        <v>1</v>
      </c>
    </row>
    <row r="18" spans="1:35" ht="17.100000000000001" customHeight="1" x14ac:dyDescent="0.2">
      <c r="A18" s="31" t="s">
        <v>49</v>
      </c>
      <c r="B18" s="35">
        <f>[14]Dezembro!$K$5</f>
        <v>0</v>
      </c>
      <c r="C18" s="35">
        <f>[14]Dezembro!$K$6</f>
        <v>0</v>
      </c>
      <c r="D18" s="35">
        <f>[14]Dezembro!$K$7</f>
        <v>0</v>
      </c>
      <c r="E18" s="35">
        <f>[14]Dezembro!$K$8</f>
        <v>0</v>
      </c>
      <c r="F18" s="35">
        <f>[14]Dezembro!$K$9</f>
        <v>0</v>
      </c>
      <c r="G18" s="35">
        <f>[14]Dezembro!$K$10</f>
        <v>0</v>
      </c>
      <c r="H18" s="35">
        <f>[14]Dezembro!$K$11</f>
        <v>0</v>
      </c>
      <c r="I18" s="35">
        <f>[14]Dezembro!$K$12</f>
        <v>0.4</v>
      </c>
      <c r="J18" s="35">
        <f>[14]Dezembro!$K$13</f>
        <v>0</v>
      </c>
      <c r="K18" s="35">
        <f>[14]Dezembro!$K$14</f>
        <v>0</v>
      </c>
      <c r="L18" s="35">
        <f>[14]Dezembro!$K$15</f>
        <v>0</v>
      </c>
      <c r="M18" s="35">
        <f>[14]Dezembro!$K$16</f>
        <v>2.6</v>
      </c>
      <c r="N18" s="35">
        <f>[14]Dezembro!$K$17</f>
        <v>13.399999999999997</v>
      </c>
      <c r="O18" s="35">
        <f>[14]Dezembro!$K$18</f>
        <v>0</v>
      </c>
      <c r="P18" s="35">
        <f>[14]Dezembro!$K$19</f>
        <v>11.8</v>
      </c>
      <c r="Q18" s="35">
        <f>[14]Dezembro!$K$20</f>
        <v>3.8</v>
      </c>
      <c r="R18" s="35">
        <f>[14]Dezembro!$K$21</f>
        <v>0</v>
      </c>
      <c r="S18" s="35">
        <f>[14]Dezembro!$K$22</f>
        <v>0</v>
      </c>
      <c r="T18" s="35">
        <f>[14]Dezembro!$K$23</f>
        <v>0</v>
      </c>
      <c r="U18" s="35">
        <f>[14]Dezembro!$K$24</f>
        <v>0</v>
      </c>
      <c r="V18" s="35">
        <f>[14]Dezembro!$K$25</f>
        <v>0</v>
      </c>
      <c r="W18" s="35">
        <f>[14]Dezembro!$K$26</f>
        <v>0</v>
      </c>
      <c r="X18" s="35">
        <f>[14]Dezembro!$K$27</f>
        <v>0</v>
      </c>
      <c r="Y18" s="35">
        <f>[14]Dezembro!$K$28</f>
        <v>0</v>
      </c>
      <c r="Z18" s="35">
        <f>[14]Dezembro!$K$29</f>
        <v>0</v>
      </c>
      <c r="AA18" s="35">
        <f>[14]Dezembro!$K$30</f>
        <v>1.2000000000000002</v>
      </c>
      <c r="AB18" s="35">
        <f>[14]Dezembro!$K$31</f>
        <v>0</v>
      </c>
      <c r="AC18" s="35">
        <f>[14]Dezembro!$K$32</f>
        <v>10</v>
      </c>
      <c r="AD18" s="35">
        <f>[14]Dezembro!$K$33</f>
        <v>6</v>
      </c>
      <c r="AE18" s="35">
        <f>[14]Dezembro!$K$34</f>
        <v>21.8</v>
      </c>
      <c r="AF18" s="35">
        <f>[14]Dezembro!$K$35</f>
        <v>0.2</v>
      </c>
      <c r="AG18" s="27">
        <f t="shared" ref="AG18:AG19" si="9">SUM(B18:AF18)</f>
        <v>71.2</v>
      </c>
      <c r="AH18" s="28">
        <f t="shared" ref="AH18:AH19" si="10">MAX(B18:AF18)</f>
        <v>21.8</v>
      </c>
      <c r="AI18" s="51">
        <v>4</v>
      </c>
    </row>
    <row r="19" spans="1:35" ht="17.100000000000001" customHeight="1" x14ac:dyDescent="0.2">
      <c r="A19" s="31" t="s">
        <v>10</v>
      </c>
      <c r="B19" s="35">
        <f>[15]Dezembro!$K$5</f>
        <v>0</v>
      </c>
      <c r="C19" s="35">
        <f>[15]Dezembro!$K$6</f>
        <v>0</v>
      </c>
      <c r="D19" s="35">
        <f>[15]Dezembro!$K$7</f>
        <v>2.4</v>
      </c>
      <c r="E19" s="35">
        <f>[15]Dezembro!$K$8</f>
        <v>0</v>
      </c>
      <c r="F19" s="35">
        <f>[15]Dezembro!$K$9</f>
        <v>0</v>
      </c>
      <c r="G19" s="35">
        <f>[15]Dezembro!$K$10</f>
        <v>0</v>
      </c>
      <c r="H19" s="35">
        <f>[15]Dezembro!$K$11</f>
        <v>0</v>
      </c>
      <c r="I19" s="35">
        <f>[15]Dezembro!$K$12</f>
        <v>0</v>
      </c>
      <c r="J19" s="35">
        <f>[15]Dezembro!$K$13</f>
        <v>0</v>
      </c>
      <c r="K19" s="35">
        <f>[15]Dezembro!$K$14</f>
        <v>0</v>
      </c>
      <c r="L19" s="35">
        <f>[15]Dezembro!$K$15</f>
        <v>0</v>
      </c>
      <c r="M19" s="35">
        <f>[15]Dezembro!$K$16</f>
        <v>0</v>
      </c>
      <c r="N19" s="35">
        <f>[15]Dezembro!$K$17</f>
        <v>4.6000000000000005</v>
      </c>
      <c r="O19" s="35">
        <f>[15]Dezembro!$K$18</f>
        <v>0</v>
      </c>
      <c r="P19" s="35">
        <f>[15]Dezembro!$K$19</f>
        <v>1.2</v>
      </c>
      <c r="Q19" s="35">
        <f>[15]Dezembro!$K$20</f>
        <v>12.799999999999997</v>
      </c>
      <c r="R19" s="35">
        <f>[15]Dezembro!$K$21</f>
        <v>17.8</v>
      </c>
      <c r="S19" s="35">
        <f>[15]Dezembro!$K$22</f>
        <v>5.0000000000000009</v>
      </c>
      <c r="T19" s="35">
        <f>[15]Dezembro!$K$23</f>
        <v>0</v>
      </c>
      <c r="U19" s="35">
        <f>[15]Dezembro!$K$24</f>
        <v>0</v>
      </c>
      <c r="V19" s="35">
        <f>[15]Dezembro!$K$25</f>
        <v>0</v>
      </c>
      <c r="W19" s="35">
        <f>[15]Dezembro!$K$26</f>
        <v>0.4</v>
      </c>
      <c r="X19" s="35">
        <f>[15]Dezembro!$K$27</f>
        <v>0</v>
      </c>
      <c r="Y19" s="35">
        <f>[15]Dezembro!$K$28</f>
        <v>0</v>
      </c>
      <c r="Z19" s="35">
        <f>[15]Dezembro!$K$29</f>
        <v>0</v>
      </c>
      <c r="AA19" s="35">
        <f>[15]Dezembro!$K$30</f>
        <v>0</v>
      </c>
      <c r="AB19" s="35">
        <f>[15]Dezembro!$K$31</f>
        <v>1</v>
      </c>
      <c r="AC19" s="35">
        <f>[15]Dezembro!$K$32</f>
        <v>0.4</v>
      </c>
      <c r="AD19" s="35">
        <f>[15]Dezembro!$K$33</f>
        <v>8.4</v>
      </c>
      <c r="AE19" s="35">
        <f>[15]Dezembro!$K$34</f>
        <v>0.4</v>
      </c>
      <c r="AF19" s="35">
        <f>[15]Dezembro!$K$35</f>
        <v>0</v>
      </c>
      <c r="AG19" s="27">
        <f t="shared" si="9"/>
        <v>54.399999999999991</v>
      </c>
      <c r="AH19" s="28">
        <f t="shared" si="10"/>
        <v>17.8</v>
      </c>
      <c r="AI19" s="51">
        <v>2</v>
      </c>
    </row>
    <row r="20" spans="1:35" ht="17.100000000000001" customHeight="1" x14ac:dyDescent="0.2">
      <c r="A20" s="31" t="s">
        <v>11</v>
      </c>
      <c r="B20" s="35">
        <f>[16]Dezembro!$K$5</f>
        <v>0</v>
      </c>
      <c r="C20" s="35">
        <f>[16]Dezembro!$K$6</f>
        <v>0</v>
      </c>
      <c r="D20" s="35">
        <f>[16]Dezembro!$K$7</f>
        <v>0</v>
      </c>
      <c r="E20" s="35">
        <f>[16]Dezembro!$K$8</f>
        <v>0.2</v>
      </c>
      <c r="F20" s="35">
        <f>[16]Dezembro!$K$9</f>
        <v>0</v>
      </c>
      <c r="G20" s="35">
        <f>[16]Dezembro!$K$10</f>
        <v>0</v>
      </c>
      <c r="H20" s="35">
        <f>[16]Dezembro!$K$11</f>
        <v>0</v>
      </c>
      <c r="I20" s="35">
        <f>[16]Dezembro!$K$12</f>
        <v>0</v>
      </c>
      <c r="J20" s="35">
        <f>[16]Dezembro!$K$13</f>
        <v>0</v>
      </c>
      <c r="K20" s="35">
        <f>[16]Dezembro!$K$14</f>
        <v>0</v>
      </c>
      <c r="L20" s="35">
        <f>[16]Dezembro!$K$15</f>
        <v>0</v>
      </c>
      <c r="M20" s="35">
        <f>[16]Dezembro!$K$16</f>
        <v>0</v>
      </c>
      <c r="N20" s="35">
        <f>[16]Dezembro!$K$17</f>
        <v>1.2</v>
      </c>
      <c r="O20" s="35">
        <f>[16]Dezembro!$K$18</f>
        <v>0</v>
      </c>
      <c r="P20" s="35">
        <f>[16]Dezembro!$K$19</f>
        <v>0</v>
      </c>
      <c r="Q20" s="35">
        <f>[16]Dezembro!$K$20</f>
        <v>56.800000000000004</v>
      </c>
      <c r="R20" s="35">
        <f>[16]Dezembro!$K$21</f>
        <v>0.2</v>
      </c>
      <c r="S20" s="35">
        <f>[16]Dezembro!$K$22</f>
        <v>0.60000000000000009</v>
      </c>
      <c r="T20" s="35">
        <f>[16]Dezembro!$K$23</f>
        <v>0</v>
      </c>
      <c r="U20" s="35">
        <f>[16]Dezembro!$K$24</f>
        <v>0</v>
      </c>
      <c r="V20" s="35">
        <f>[16]Dezembro!$K$25</f>
        <v>0</v>
      </c>
      <c r="W20" s="35">
        <f>[16]Dezembro!$K$26</f>
        <v>0</v>
      </c>
      <c r="X20" s="35">
        <f>[16]Dezembro!$K$27</f>
        <v>0</v>
      </c>
      <c r="Y20" s="35">
        <f>[16]Dezembro!$K$28</f>
        <v>0</v>
      </c>
      <c r="Z20" s="35">
        <f>[16]Dezembro!$K$29</f>
        <v>0</v>
      </c>
      <c r="AA20" s="35">
        <f>[16]Dezembro!$K$30</f>
        <v>0</v>
      </c>
      <c r="AB20" s="35">
        <f>[16]Dezembro!$K$31</f>
        <v>0</v>
      </c>
      <c r="AC20" s="35">
        <f>[16]Dezembro!$K$32</f>
        <v>21.4</v>
      </c>
      <c r="AD20" s="35">
        <f>[16]Dezembro!$K$33</f>
        <v>0.4</v>
      </c>
      <c r="AE20" s="35">
        <f>[16]Dezembro!$K$34</f>
        <v>1.2</v>
      </c>
      <c r="AF20" s="35">
        <f>[16]Dezembro!$K$35</f>
        <v>0</v>
      </c>
      <c r="AG20" s="27">
        <f t="shared" si="7"/>
        <v>82.000000000000014</v>
      </c>
      <c r="AH20" s="28">
        <f t="shared" si="8"/>
        <v>56.800000000000004</v>
      </c>
      <c r="AI20" s="51">
        <v>2</v>
      </c>
    </row>
    <row r="21" spans="1:35" ht="17.100000000000001" customHeight="1" x14ac:dyDescent="0.2">
      <c r="A21" s="31" t="s">
        <v>12</v>
      </c>
      <c r="B21" s="35">
        <f>[17]Dezembro!$K$5</f>
        <v>0</v>
      </c>
      <c r="C21" s="35">
        <f>[17]Dezembro!$K$6</f>
        <v>0</v>
      </c>
      <c r="D21" s="35">
        <f>[17]Dezembro!$K$7</f>
        <v>0</v>
      </c>
      <c r="E21" s="35">
        <f>[17]Dezembro!$K$8</f>
        <v>0</v>
      </c>
      <c r="F21" s="35">
        <f>[17]Dezembro!$K$9</f>
        <v>0</v>
      </c>
      <c r="G21" s="35">
        <f>[17]Dezembro!$K$10</f>
        <v>0</v>
      </c>
      <c r="H21" s="35">
        <f>[17]Dezembro!$K$11</f>
        <v>0</v>
      </c>
      <c r="I21" s="35">
        <f>[17]Dezembro!$K$12</f>
        <v>0</v>
      </c>
      <c r="J21" s="35">
        <f>[17]Dezembro!$K$13</f>
        <v>0</v>
      </c>
      <c r="K21" s="35">
        <f>[17]Dezembro!$K$14</f>
        <v>0</v>
      </c>
      <c r="L21" s="35">
        <f>[17]Dezembro!$K$15</f>
        <v>0</v>
      </c>
      <c r="M21" s="35">
        <f>[17]Dezembro!$K$16</f>
        <v>3.8000000000000003</v>
      </c>
      <c r="N21" s="35">
        <f>[17]Dezembro!$K$17</f>
        <v>96</v>
      </c>
      <c r="O21" s="35">
        <f>[17]Dezembro!$K$18</f>
        <v>5.3999999999999995</v>
      </c>
      <c r="P21" s="35">
        <f>[17]Dezembro!$K$19</f>
        <v>19</v>
      </c>
      <c r="Q21" s="35">
        <f>[17]Dezembro!$K$20</f>
        <v>68.400000000000006</v>
      </c>
      <c r="R21" s="35">
        <f>[17]Dezembro!$K$21</f>
        <v>0.4</v>
      </c>
      <c r="S21" s="35">
        <f>[17]Dezembro!$K$22</f>
        <v>0.2</v>
      </c>
      <c r="T21" s="35">
        <f>[17]Dezembro!$K$23</f>
        <v>0</v>
      </c>
      <c r="U21" s="35">
        <f>[17]Dezembro!$K$24</f>
        <v>0</v>
      </c>
      <c r="V21" s="35">
        <f>[17]Dezembro!$K$25</f>
        <v>0</v>
      </c>
      <c r="W21" s="35">
        <f>[17]Dezembro!$K$26</f>
        <v>0</v>
      </c>
      <c r="X21" s="35">
        <f>[17]Dezembro!$K$27</f>
        <v>0</v>
      </c>
      <c r="Y21" s="35">
        <f>[17]Dezembro!$K$28</f>
        <v>0</v>
      </c>
      <c r="Z21" s="35">
        <f>[17]Dezembro!$K$29</f>
        <v>0</v>
      </c>
      <c r="AA21" s="35">
        <f>[17]Dezembro!$K$30</f>
        <v>0</v>
      </c>
      <c r="AB21" s="35">
        <f>[17]Dezembro!$K$31</f>
        <v>0</v>
      </c>
      <c r="AC21" s="35">
        <f>[17]Dezembro!$K$32</f>
        <v>10</v>
      </c>
      <c r="AD21" s="35">
        <f>[17]Dezembro!$K$33</f>
        <v>20.8</v>
      </c>
      <c r="AE21" s="35">
        <f>[17]Dezembro!$K$34</f>
        <v>4</v>
      </c>
      <c r="AF21" s="35">
        <f>[17]Dezembro!$K$35</f>
        <v>0</v>
      </c>
      <c r="AG21" s="27">
        <f t="shared" si="7"/>
        <v>228.00000000000003</v>
      </c>
      <c r="AH21" s="28">
        <f t="shared" si="8"/>
        <v>96</v>
      </c>
      <c r="AI21" s="51">
        <v>3</v>
      </c>
    </row>
    <row r="22" spans="1:35" ht="17.100000000000001" customHeight="1" x14ac:dyDescent="0.2">
      <c r="A22" s="31" t="s">
        <v>13</v>
      </c>
      <c r="B22" s="35">
        <f>[18]Dezembro!$K$5</f>
        <v>0</v>
      </c>
      <c r="C22" s="35">
        <f>[18]Dezembro!$K$6</f>
        <v>0</v>
      </c>
      <c r="D22" s="35">
        <f>[18]Dezembro!$K$7</f>
        <v>0</v>
      </c>
      <c r="E22" s="35">
        <f>[18]Dezembro!$K$8</f>
        <v>0</v>
      </c>
      <c r="F22" s="35">
        <f>[18]Dezembro!$K$9</f>
        <v>0</v>
      </c>
      <c r="G22" s="35">
        <f>[18]Dezembro!$K$10</f>
        <v>0</v>
      </c>
      <c r="H22" s="35">
        <f>[18]Dezembro!$K$11</f>
        <v>0</v>
      </c>
      <c r="I22" s="35">
        <f>[18]Dezembro!$K$12</f>
        <v>0</v>
      </c>
      <c r="J22" s="35">
        <f>[18]Dezembro!$K$13</f>
        <v>0</v>
      </c>
      <c r="K22" s="35">
        <f>[18]Dezembro!$K$14</f>
        <v>0</v>
      </c>
      <c r="L22" s="35">
        <f>[18]Dezembro!$K$15</f>
        <v>0</v>
      </c>
      <c r="M22" s="35">
        <f>[18]Dezembro!$K$16</f>
        <v>0.2</v>
      </c>
      <c r="N22" s="35">
        <f>[18]Dezembro!$K$17</f>
        <v>10.799999999999999</v>
      </c>
      <c r="O22" s="35">
        <f>[18]Dezembro!$K$18</f>
        <v>0.4</v>
      </c>
      <c r="P22" s="35">
        <f>[18]Dezembro!$K$19</f>
        <v>0.60000000000000009</v>
      </c>
      <c r="Q22" s="35">
        <f>[18]Dezembro!$K$20</f>
        <v>7.0000000000000009</v>
      </c>
      <c r="R22" s="35">
        <f>[18]Dezembro!$K$21</f>
        <v>12.6</v>
      </c>
      <c r="S22" s="35">
        <f>[18]Dezembro!$K$22</f>
        <v>0</v>
      </c>
      <c r="T22" s="35">
        <f>[18]Dezembro!$K$23</f>
        <v>0</v>
      </c>
      <c r="U22" s="35">
        <f>[18]Dezembro!$K$24</f>
        <v>0</v>
      </c>
      <c r="V22" s="35">
        <f>[18]Dezembro!$K$25</f>
        <v>0</v>
      </c>
      <c r="W22" s="35">
        <f>[18]Dezembro!$K$26</f>
        <v>0</v>
      </c>
      <c r="X22" s="35">
        <f>[18]Dezembro!$K$27</f>
        <v>0</v>
      </c>
      <c r="Y22" s="35">
        <f>[18]Dezembro!$K$28</f>
        <v>0</v>
      </c>
      <c r="Z22" s="35">
        <f>[18]Dezembro!$K$29</f>
        <v>0</v>
      </c>
      <c r="AA22" s="35">
        <f>[18]Dezembro!$K$30</f>
        <v>0</v>
      </c>
      <c r="AB22" s="35">
        <f>[18]Dezembro!$K$31</f>
        <v>0</v>
      </c>
      <c r="AC22" s="35">
        <f>[18]Dezembro!$K$32</f>
        <v>21.4</v>
      </c>
      <c r="AD22" s="35">
        <f>[18]Dezembro!$K$33</f>
        <v>23.799999999999994</v>
      </c>
      <c r="AE22" s="35">
        <f>[18]Dezembro!$K$34</f>
        <v>2.4000000000000004</v>
      </c>
      <c r="AF22" s="35">
        <f>[18]Dezembro!$K$35</f>
        <v>0</v>
      </c>
      <c r="AG22" s="27">
        <f t="shared" si="7"/>
        <v>79.2</v>
      </c>
      <c r="AH22" s="28">
        <f t="shared" si="8"/>
        <v>23.799999999999994</v>
      </c>
      <c r="AI22" s="51">
        <v>3</v>
      </c>
    </row>
    <row r="23" spans="1:35" ht="17.100000000000001" customHeight="1" x14ac:dyDescent="0.2">
      <c r="A23" s="31" t="s">
        <v>14</v>
      </c>
      <c r="B23" s="35">
        <f>[19]Dezembro!$K$5</f>
        <v>10</v>
      </c>
      <c r="C23" s="35">
        <f>[19]Dezembro!$K$6</f>
        <v>5.4000000000000012</v>
      </c>
      <c r="D23" s="35">
        <f>[19]Dezembro!$K$7</f>
        <v>0</v>
      </c>
      <c r="E23" s="35">
        <f>[19]Dezembro!$K$8</f>
        <v>0</v>
      </c>
      <c r="F23" s="35">
        <f>[19]Dezembro!$K$9</f>
        <v>0</v>
      </c>
      <c r="G23" s="35">
        <f>[19]Dezembro!$K$10</f>
        <v>0</v>
      </c>
      <c r="H23" s="35">
        <f>[19]Dezembro!$K$11</f>
        <v>0</v>
      </c>
      <c r="I23" s="35">
        <f>[19]Dezembro!$K$12</f>
        <v>0</v>
      </c>
      <c r="J23" s="35">
        <f>[19]Dezembro!$K$13</f>
        <v>0</v>
      </c>
      <c r="K23" s="35">
        <f>[19]Dezembro!$K$14</f>
        <v>0</v>
      </c>
      <c r="L23" s="35">
        <f>[19]Dezembro!$K$15</f>
        <v>7.8</v>
      </c>
      <c r="M23" s="35">
        <f>[19]Dezembro!$K$16</f>
        <v>0</v>
      </c>
      <c r="N23" s="35">
        <f>[19]Dezembro!$K$17</f>
        <v>58.800000000000004</v>
      </c>
      <c r="O23" s="35">
        <f>[19]Dezembro!$K$18</f>
        <v>3.6</v>
      </c>
      <c r="P23" s="35">
        <f>[19]Dezembro!$K$19</f>
        <v>6.1999999999999993</v>
      </c>
      <c r="Q23" s="35">
        <f>[19]Dezembro!$K$20</f>
        <v>24.000000000000004</v>
      </c>
      <c r="R23" s="35">
        <f>[19]Dezembro!$K$21</f>
        <v>112.2</v>
      </c>
      <c r="S23" s="35">
        <f>[19]Dezembro!$K$22</f>
        <v>0.2</v>
      </c>
      <c r="T23" s="35">
        <f>[19]Dezembro!$K$23</f>
        <v>0</v>
      </c>
      <c r="U23" s="35">
        <f>[19]Dezembro!$K$24</f>
        <v>1</v>
      </c>
      <c r="V23" s="35">
        <f>[19]Dezembro!$K$25</f>
        <v>6.6</v>
      </c>
      <c r="W23" s="35">
        <f>[19]Dezembro!$K$26</f>
        <v>0</v>
      </c>
      <c r="X23" s="35">
        <f>[19]Dezembro!$K$27</f>
        <v>0</v>
      </c>
      <c r="Y23" s="35">
        <f>[19]Dezembro!$K$28</f>
        <v>0</v>
      </c>
      <c r="Z23" s="35">
        <f>[19]Dezembro!$K$29</f>
        <v>0</v>
      </c>
      <c r="AA23" s="35">
        <f>[19]Dezembro!$K$30</f>
        <v>0</v>
      </c>
      <c r="AB23" s="35">
        <f>[19]Dezembro!$K$31</f>
        <v>0</v>
      </c>
      <c r="AC23" s="35">
        <f>[19]Dezembro!$K$32</f>
        <v>0</v>
      </c>
      <c r="AD23" s="35">
        <f>[19]Dezembro!$K$33</f>
        <v>0</v>
      </c>
      <c r="AE23" s="35">
        <f>[19]Dezembro!$K$34</f>
        <v>0</v>
      </c>
      <c r="AF23" s="35">
        <f>[19]Dezembro!$K$35</f>
        <v>0</v>
      </c>
      <c r="AG23" s="27">
        <f t="shared" si="7"/>
        <v>235.79999999999998</v>
      </c>
      <c r="AH23" s="28">
        <f t="shared" si="8"/>
        <v>112.2</v>
      </c>
      <c r="AI23" s="51" t="s">
        <v>58</v>
      </c>
    </row>
    <row r="24" spans="1:35" ht="17.100000000000001" customHeight="1" x14ac:dyDescent="0.2">
      <c r="A24" s="31" t="s">
        <v>15</v>
      </c>
      <c r="B24" s="35">
        <f>[20]Dezembro!$K$5</f>
        <v>0</v>
      </c>
      <c r="C24" s="35">
        <f>[20]Dezembro!$K$6</f>
        <v>0</v>
      </c>
      <c r="D24" s="35">
        <f>[20]Dezembro!$K$7</f>
        <v>0</v>
      </c>
      <c r="E24" s="35">
        <f>[20]Dezembro!$K$8</f>
        <v>3.2</v>
      </c>
      <c r="F24" s="35">
        <f>[20]Dezembro!$K$9</f>
        <v>0</v>
      </c>
      <c r="G24" s="35">
        <f>[20]Dezembro!$K$10</f>
        <v>0</v>
      </c>
      <c r="H24" s="35">
        <f>[20]Dezembro!$K$11</f>
        <v>0</v>
      </c>
      <c r="I24" s="35">
        <f>[20]Dezembro!$K$12</f>
        <v>18.799999999999997</v>
      </c>
      <c r="J24" s="35">
        <f>[20]Dezembro!$K$13</f>
        <v>48.6</v>
      </c>
      <c r="K24" s="35">
        <f>[20]Dezembro!$K$14</f>
        <v>0</v>
      </c>
      <c r="L24" s="35">
        <f>[20]Dezembro!$K$15</f>
        <v>0</v>
      </c>
      <c r="M24" s="35">
        <f>[20]Dezembro!$K$16</f>
        <v>0</v>
      </c>
      <c r="N24" s="35">
        <f>[20]Dezembro!$K$17</f>
        <v>9.3999999999999986</v>
      </c>
      <c r="O24" s="35">
        <f>[20]Dezembro!$K$18</f>
        <v>0</v>
      </c>
      <c r="P24" s="35">
        <f>[20]Dezembro!$K$19</f>
        <v>0.2</v>
      </c>
      <c r="Q24" s="35">
        <f>[20]Dezembro!$K$20</f>
        <v>13.399999999999999</v>
      </c>
      <c r="R24" s="35">
        <f>[20]Dezembro!$K$21</f>
        <v>0</v>
      </c>
      <c r="S24" s="35">
        <f>[20]Dezembro!$K$22</f>
        <v>0</v>
      </c>
      <c r="T24" s="35">
        <f>[20]Dezembro!$K$23</f>
        <v>0</v>
      </c>
      <c r="U24" s="35">
        <f>[20]Dezembro!$K$24</f>
        <v>0</v>
      </c>
      <c r="V24" s="35">
        <f>[20]Dezembro!$K$25</f>
        <v>1.4</v>
      </c>
      <c r="W24" s="35">
        <f>[20]Dezembro!$K$26</f>
        <v>7</v>
      </c>
      <c r="X24" s="35">
        <f>[20]Dezembro!$K$27</f>
        <v>0</v>
      </c>
      <c r="Y24" s="35">
        <f>[20]Dezembro!$K$28</f>
        <v>0</v>
      </c>
      <c r="Z24" s="35">
        <f>[20]Dezembro!$K$29</f>
        <v>0</v>
      </c>
      <c r="AA24" s="35">
        <f>[20]Dezembro!$K$30</f>
        <v>0</v>
      </c>
      <c r="AB24" s="35">
        <f>[20]Dezembro!$K$31</f>
        <v>0</v>
      </c>
      <c r="AC24" s="35">
        <f>[20]Dezembro!$K$32</f>
        <v>2.6</v>
      </c>
      <c r="AD24" s="35">
        <f>[20]Dezembro!$K$33</f>
        <v>9.7999999999999989</v>
      </c>
      <c r="AE24" s="35">
        <f>[20]Dezembro!$K$34</f>
        <v>29.400000000000002</v>
      </c>
      <c r="AF24" s="35">
        <f>[20]Dezembro!$K$35</f>
        <v>0.8</v>
      </c>
      <c r="AG24" s="27">
        <f t="shared" si="7"/>
        <v>144.6</v>
      </c>
      <c r="AH24" s="28">
        <f t="shared" si="8"/>
        <v>48.6</v>
      </c>
      <c r="AI24" s="51">
        <v>4</v>
      </c>
    </row>
    <row r="25" spans="1:35" ht="17.100000000000001" customHeight="1" x14ac:dyDescent="0.2">
      <c r="A25" s="31" t="s">
        <v>16</v>
      </c>
      <c r="B25" s="35">
        <f>[21]Dezembro!$K$5</f>
        <v>0</v>
      </c>
      <c r="C25" s="35">
        <f>[21]Dezembro!$K$6</f>
        <v>0</v>
      </c>
      <c r="D25" s="35">
        <f>[21]Dezembro!$K$7</f>
        <v>0</v>
      </c>
      <c r="E25" s="35">
        <f>[21]Dezembro!$K$8</f>
        <v>0</v>
      </c>
      <c r="F25" s="35">
        <f>[21]Dezembro!$K$9</f>
        <v>0</v>
      </c>
      <c r="G25" s="35">
        <f>[21]Dezembro!$K$10</f>
        <v>0</v>
      </c>
      <c r="H25" s="35">
        <f>[21]Dezembro!$K$11</f>
        <v>0</v>
      </c>
      <c r="I25" s="35">
        <f>[21]Dezembro!$K$12</f>
        <v>21.8</v>
      </c>
      <c r="J25" s="35">
        <f>[21]Dezembro!$K$13</f>
        <v>20.8</v>
      </c>
      <c r="K25" s="35">
        <f>[21]Dezembro!$K$14</f>
        <v>0</v>
      </c>
      <c r="L25" s="35">
        <f>[21]Dezembro!$K$15</f>
        <v>0</v>
      </c>
      <c r="M25" s="35">
        <f>[21]Dezembro!$K$16</f>
        <v>0</v>
      </c>
      <c r="N25" s="35">
        <f>[21]Dezembro!$K$17</f>
        <v>5.6000000000000005</v>
      </c>
      <c r="O25" s="35">
        <f>[21]Dezembro!$K$18</f>
        <v>0</v>
      </c>
      <c r="P25" s="35">
        <f>[21]Dezembro!$K$19</f>
        <v>0.4</v>
      </c>
      <c r="Q25" s="35">
        <f>[21]Dezembro!$K$20</f>
        <v>0</v>
      </c>
      <c r="R25" s="35">
        <f>[21]Dezembro!$K$21</f>
        <v>0</v>
      </c>
      <c r="S25" s="35">
        <f>[21]Dezembro!$K$22</f>
        <v>0</v>
      </c>
      <c r="T25" s="35">
        <f>[21]Dezembro!$K$23</f>
        <v>0</v>
      </c>
      <c r="U25" s="35">
        <f>[21]Dezembro!$K$24</f>
        <v>0</v>
      </c>
      <c r="V25" s="35">
        <f>[21]Dezembro!$K$25</f>
        <v>1.6</v>
      </c>
      <c r="W25" s="35">
        <f>[21]Dezembro!$K$26</f>
        <v>0</v>
      </c>
      <c r="X25" s="35">
        <f>[21]Dezembro!$K$27</f>
        <v>2</v>
      </c>
      <c r="Y25" s="35">
        <f>[21]Dezembro!$K$28</f>
        <v>0</v>
      </c>
      <c r="Z25" s="35">
        <f>[21]Dezembro!$K$29</f>
        <v>0</v>
      </c>
      <c r="AA25" s="35">
        <f>[21]Dezembro!$K$30</f>
        <v>4.2</v>
      </c>
      <c r="AB25" s="35">
        <f>[21]Dezembro!$K$31</f>
        <v>0</v>
      </c>
      <c r="AC25" s="35">
        <f>[21]Dezembro!$K$32</f>
        <v>0</v>
      </c>
      <c r="AD25" s="35">
        <f>[21]Dezembro!$K$33</f>
        <v>4.6000000000000005</v>
      </c>
      <c r="AE25" s="35">
        <f>[21]Dezembro!$K$34</f>
        <v>37.6</v>
      </c>
      <c r="AF25" s="35">
        <f>[21]Dezembro!$K$35</f>
        <v>0</v>
      </c>
      <c r="AG25" s="27">
        <f t="shared" si="7"/>
        <v>98.600000000000009</v>
      </c>
      <c r="AH25" s="28">
        <f t="shared" si="8"/>
        <v>37.6</v>
      </c>
      <c r="AI25" s="51">
        <v>5</v>
      </c>
    </row>
    <row r="26" spans="1:35" ht="17.100000000000001" customHeight="1" x14ac:dyDescent="0.2">
      <c r="A26" s="31" t="s">
        <v>17</v>
      </c>
      <c r="B26" s="35">
        <f>[22]Dezembro!$K$5</f>
        <v>0</v>
      </c>
      <c r="C26" s="35">
        <f>[22]Dezembro!$K$6</f>
        <v>0</v>
      </c>
      <c r="D26" s="35">
        <f>[22]Dezembro!$K$7</f>
        <v>0</v>
      </c>
      <c r="E26" s="35">
        <f>[22]Dezembro!$K$8</f>
        <v>10</v>
      </c>
      <c r="F26" s="35">
        <f>[22]Dezembro!$K$9</f>
        <v>28.599999999999998</v>
      </c>
      <c r="G26" s="35">
        <f>[22]Dezembro!$K$10</f>
        <v>0</v>
      </c>
      <c r="H26" s="35">
        <f>[22]Dezembro!$K$11</f>
        <v>0</v>
      </c>
      <c r="I26" s="35">
        <f>[22]Dezembro!$K$12</f>
        <v>2.8</v>
      </c>
      <c r="J26" s="35">
        <f>[22]Dezembro!$K$13</f>
        <v>2</v>
      </c>
      <c r="K26" s="35">
        <f>[22]Dezembro!$K$14</f>
        <v>0</v>
      </c>
      <c r="L26" s="35">
        <f>[22]Dezembro!$K$15</f>
        <v>0</v>
      </c>
      <c r="M26" s="35">
        <f>[22]Dezembro!$K$16</f>
        <v>0</v>
      </c>
      <c r="N26" s="35">
        <f>[22]Dezembro!$K$17</f>
        <v>35.6</v>
      </c>
      <c r="O26" s="35">
        <f>[22]Dezembro!$K$18</f>
        <v>0</v>
      </c>
      <c r="P26" s="35">
        <f>[22]Dezembro!$K$19</f>
        <v>26.400000000000002</v>
      </c>
      <c r="Q26" s="35">
        <f>[22]Dezembro!$K$20</f>
        <v>0.4</v>
      </c>
      <c r="R26" s="35">
        <f>[22]Dezembro!$K$21</f>
        <v>0.8</v>
      </c>
      <c r="S26" s="35">
        <f>[22]Dezembro!$K$22</f>
        <v>2</v>
      </c>
      <c r="T26" s="35">
        <f>[22]Dezembro!$K$23</f>
        <v>11.799999999999999</v>
      </c>
      <c r="U26" s="35">
        <f>[22]Dezembro!$K$24</f>
        <v>0</v>
      </c>
      <c r="V26" s="35">
        <f>[22]Dezembro!$K$25</f>
        <v>0</v>
      </c>
      <c r="W26" s="35">
        <f>[22]Dezembro!$K$26</f>
        <v>0</v>
      </c>
      <c r="X26" s="35">
        <f>[22]Dezembro!$K$27</f>
        <v>0</v>
      </c>
      <c r="Y26" s="35">
        <f>[22]Dezembro!$K$28</f>
        <v>4.2</v>
      </c>
      <c r="Z26" s="35">
        <f>[22]Dezembro!$K$29</f>
        <v>0</v>
      </c>
      <c r="AA26" s="35">
        <f>[22]Dezembro!$K$30</f>
        <v>0</v>
      </c>
      <c r="AB26" s="35">
        <f>[22]Dezembro!$K$31</f>
        <v>0</v>
      </c>
      <c r="AC26" s="35">
        <f>[22]Dezembro!$K$32</f>
        <v>3.2</v>
      </c>
      <c r="AD26" s="35">
        <f>[22]Dezembro!$K$33</f>
        <v>4</v>
      </c>
      <c r="AE26" s="35">
        <f>[22]Dezembro!$K$34</f>
        <v>40.400000000000006</v>
      </c>
      <c r="AF26" s="35">
        <f>[22]Dezembro!$K$35</f>
        <v>0.2</v>
      </c>
      <c r="AG26" s="27">
        <f t="shared" si="7"/>
        <v>172.4</v>
      </c>
      <c r="AH26" s="28">
        <f t="shared" si="8"/>
        <v>40.400000000000006</v>
      </c>
      <c r="AI26" s="51">
        <v>1</v>
      </c>
    </row>
    <row r="27" spans="1:35" ht="17.100000000000001" customHeight="1" x14ac:dyDescent="0.2">
      <c r="A27" s="31" t="s">
        <v>67</v>
      </c>
      <c r="B27" s="35">
        <f>[23]Dezembro!$K$5</f>
        <v>0.2</v>
      </c>
      <c r="C27" s="35">
        <f>[23]Dezembro!$K$6</f>
        <v>0</v>
      </c>
      <c r="D27" s="35">
        <f>[23]Dezembro!$K$7</f>
        <v>0</v>
      </c>
      <c r="E27" s="35">
        <f>[23]Dezembro!$K$8</f>
        <v>6.4</v>
      </c>
      <c r="F27" s="35">
        <f>[23]Dezembro!$K$9</f>
        <v>0</v>
      </c>
      <c r="G27" s="35">
        <f>[23]Dezembro!$K$10</f>
        <v>0</v>
      </c>
      <c r="H27" s="35">
        <f>[23]Dezembro!$K$11</f>
        <v>0</v>
      </c>
      <c r="I27" s="35">
        <f>[23]Dezembro!$K$12</f>
        <v>0</v>
      </c>
      <c r="J27" s="35">
        <f>[23]Dezembro!$K$13</f>
        <v>3.6</v>
      </c>
      <c r="K27" s="35">
        <f>[23]Dezembro!$K$14</f>
        <v>31.2</v>
      </c>
      <c r="L27" s="35">
        <f>[23]Dezembro!$K$15</f>
        <v>5.1999999999999993</v>
      </c>
      <c r="M27" s="35">
        <f>[23]Dezembro!$K$16</f>
        <v>0</v>
      </c>
      <c r="N27" s="35">
        <f>[23]Dezembro!$K$17</f>
        <v>0.2</v>
      </c>
      <c r="O27" s="35">
        <f>[23]Dezembro!$K$18</f>
        <v>4</v>
      </c>
      <c r="P27" s="35">
        <f>[23]Dezembro!$K$19</f>
        <v>24.599999999999998</v>
      </c>
      <c r="Q27" s="35">
        <f>[23]Dezembro!$K$20</f>
        <v>16.999999999999996</v>
      </c>
      <c r="R27" s="35">
        <f>[23]Dezembro!$K$21</f>
        <v>31.999999999999996</v>
      </c>
      <c r="S27" s="35">
        <f>[23]Dezembro!$K$22</f>
        <v>0.4</v>
      </c>
      <c r="T27" s="35">
        <f>[23]Dezembro!$K$23</f>
        <v>0</v>
      </c>
      <c r="U27" s="35">
        <f>[23]Dezembro!$K$24</f>
        <v>0</v>
      </c>
      <c r="V27" s="35">
        <f>[23]Dezembro!$K$25</f>
        <v>0</v>
      </c>
      <c r="W27" s="35">
        <f>[23]Dezembro!$K$26</f>
        <v>16.8</v>
      </c>
      <c r="X27" s="35">
        <f>[23]Dezembro!$K$27</f>
        <v>0</v>
      </c>
      <c r="Y27" s="35">
        <f>[23]Dezembro!$K$28</f>
        <v>4</v>
      </c>
      <c r="Z27" s="35">
        <f>[23]Dezembro!$K$29</f>
        <v>0</v>
      </c>
      <c r="AA27" s="35">
        <f>[23]Dezembro!$K$30</f>
        <v>0</v>
      </c>
      <c r="AB27" s="35">
        <f>[23]Dezembro!$K$31</f>
        <v>0</v>
      </c>
      <c r="AC27" s="35">
        <f>[23]Dezembro!$K$32</f>
        <v>0.6</v>
      </c>
      <c r="AD27" s="35">
        <f>[23]Dezembro!$K$33</f>
        <v>3.0000000000000004</v>
      </c>
      <c r="AE27" s="35">
        <f>[23]Dezembro!$K$34</f>
        <v>7.2</v>
      </c>
      <c r="AF27" s="35">
        <f>[23]Dezembro!$K$35</f>
        <v>11.2</v>
      </c>
      <c r="AG27" s="27">
        <f t="shared" si="7"/>
        <v>167.59999999999997</v>
      </c>
      <c r="AH27" s="28">
        <f t="shared" si="8"/>
        <v>31.999999999999996</v>
      </c>
      <c r="AI27" s="51">
        <v>2</v>
      </c>
    </row>
    <row r="28" spans="1:35" ht="17.100000000000001" customHeight="1" x14ac:dyDescent="0.2">
      <c r="A28" s="31" t="s">
        <v>19</v>
      </c>
      <c r="B28" s="35">
        <f>[24]Dezembro!$K$5</f>
        <v>0</v>
      </c>
      <c r="C28" s="35">
        <f>[24]Dezembro!$K$6</f>
        <v>0</v>
      </c>
      <c r="D28" s="35">
        <f>[24]Dezembro!$K$7</f>
        <v>3.6</v>
      </c>
      <c r="E28" s="35">
        <f>[24]Dezembro!$K$8</f>
        <v>6.2</v>
      </c>
      <c r="F28" s="35">
        <f>[24]Dezembro!$K$9</f>
        <v>2.2000000000000002</v>
      </c>
      <c r="G28" s="35">
        <f>[24]Dezembro!$K$10</f>
        <v>0</v>
      </c>
      <c r="H28" s="35">
        <f>[24]Dezembro!$K$11</f>
        <v>1.8</v>
      </c>
      <c r="I28" s="35">
        <f>[24]Dezembro!$K$12</f>
        <v>17.799999999999997</v>
      </c>
      <c r="J28" s="35">
        <f>[24]Dezembro!$K$13</f>
        <v>0.2</v>
      </c>
      <c r="K28" s="35">
        <f>[24]Dezembro!$K$14</f>
        <v>0.2</v>
      </c>
      <c r="L28" s="35">
        <f>[24]Dezembro!$K$15</f>
        <v>0</v>
      </c>
      <c r="M28" s="35">
        <f>[24]Dezembro!$K$16</f>
        <v>13.799999999999999</v>
      </c>
      <c r="N28" s="35">
        <f>[24]Dezembro!$K$17</f>
        <v>11.400000000000002</v>
      </c>
      <c r="O28" s="35">
        <f>[24]Dezembro!$K$18</f>
        <v>0</v>
      </c>
      <c r="P28" s="35">
        <f>[24]Dezembro!$K$19</f>
        <v>0</v>
      </c>
      <c r="Q28" s="35">
        <f>[24]Dezembro!$K$20</f>
        <v>0</v>
      </c>
      <c r="R28" s="35">
        <f>[24]Dezembro!$K$21</f>
        <v>21</v>
      </c>
      <c r="S28" s="35">
        <f>[24]Dezembro!$K$22</f>
        <v>14.6</v>
      </c>
      <c r="T28" s="35">
        <f>[24]Dezembro!$K$23</f>
        <v>2.4000000000000004</v>
      </c>
      <c r="U28" s="35">
        <f>[24]Dezembro!$K$24</f>
        <v>0</v>
      </c>
      <c r="V28" s="35">
        <f>[24]Dezembro!$K$25</f>
        <v>20.2</v>
      </c>
      <c r="W28" s="35">
        <f>[24]Dezembro!$K$26</f>
        <v>1.7999999999999998</v>
      </c>
      <c r="X28" s="35">
        <f>[24]Dezembro!$K$27</f>
        <v>0.2</v>
      </c>
      <c r="Y28" s="35">
        <f>[24]Dezembro!$K$28</f>
        <v>0</v>
      </c>
      <c r="Z28" s="35">
        <f>[24]Dezembro!$K$29</f>
        <v>0</v>
      </c>
      <c r="AA28" s="35">
        <f>[24]Dezembro!$K$30</f>
        <v>0</v>
      </c>
      <c r="AB28" s="35">
        <f>[24]Dezembro!$K$31</f>
        <v>2.6</v>
      </c>
      <c r="AC28" s="35">
        <f>[24]Dezembro!$K$32</f>
        <v>1.7999999999999998</v>
      </c>
      <c r="AD28" s="35">
        <f>[24]Dezembro!$K$33</f>
        <v>6.6</v>
      </c>
      <c r="AE28" s="35">
        <f>[24]Dezembro!$K$34</f>
        <v>24.2</v>
      </c>
      <c r="AF28" s="35">
        <f>[24]Dezembro!$K$35</f>
        <v>2.2000000000000002</v>
      </c>
      <c r="AG28" s="27">
        <f t="shared" si="7"/>
        <v>154.79999999999998</v>
      </c>
      <c r="AH28" s="28">
        <f t="shared" si="8"/>
        <v>24.2</v>
      </c>
      <c r="AI28" s="51">
        <v>1</v>
      </c>
    </row>
    <row r="29" spans="1:35" ht="17.100000000000001" customHeight="1" x14ac:dyDescent="0.2">
      <c r="A29" s="31" t="s">
        <v>31</v>
      </c>
      <c r="B29" s="35">
        <f>[25]Dezembro!$K$5</f>
        <v>3.2</v>
      </c>
      <c r="C29" s="35">
        <f>[25]Dezembro!$K$6</f>
        <v>0</v>
      </c>
      <c r="D29" s="35">
        <f>[25]Dezembro!$K$7</f>
        <v>0</v>
      </c>
      <c r="E29" s="35">
        <f>[25]Dezembro!$K$8</f>
        <v>0</v>
      </c>
      <c r="F29" s="35">
        <f>[25]Dezembro!$K$9</f>
        <v>0</v>
      </c>
      <c r="G29" s="35">
        <f>[25]Dezembro!$K$10</f>
        <v>0</v>
      </c>
      <c r="H29" s="35">
        <f>[25]Dezembro!$K$11</f>
        <v>0</v>
      </c>
      <c r="I29" s="35">
        <f>[25]Dezembro!$K$12</f>
        <v>3.2</v>
      </c>
      <c r="J29" s="35">
        <f>[25]Dezembro!$K$13</f>
        <v>0</v>
      </c>
      <c r="K29" s="35">
        <f>[25]Dezembro!$K$14</f>
        <v>0.2</v>
      </c>
      <c r="L29" s="35">
        <f>[25]Dezembro!$K$15</f>
        <v>6</v>
      </c>
      <c r="M29" s="35">
        <f>[25]Dezembro!$K$16</f>
        <v>0</v>
      </c>
      <c r="N29" s="35">
        <f>[25]Dezembro!$K$17</f>
        <v>5.2</v>
      </c>
      <c r="O29" s="35">
        <f>[25]Dezembro!$K$18</f>
        <v>0</v>
      </c>
      <c r="P29" s="35">
        <f>[25]Dezembro!$K$19</f>
        <v>1</v>
      </c>
      <c r="Q29" s="35">
        <f>[25]Dezembro!$K$20</f>
        <v>1.8</v>
      </c>
      <c r="R29" s="35">
        <f>[25]Dezembro!$K$21</f>
        <v>5.8000000000000007</v>
      </c>
      <c r="S29" s="35">
        <f>[25]Dezembro!$K$22</f>
        <v>1.2</v>
      </c>
      <c r="T29" s="35">
        <f>[25]Dezembro!$K$23</f>
        <v>0</v>
      </c>
      <c r="U29" s="35">
        <f>[25]Dezembro!$K$24</f>
        <v>0</v>
      </c>
      <c r="V29" s="35">
        <f>[25]Dezembro!$K$25</f>
        <v>0</v>
      </c>
      <c r="W29" s="35">
        <f>[25]Dezembro!$K$26</f>
        <v>0</v>
      </c>
      <c r="X29" s="35">
        <f>[25]Dezembro!$K$27</f>
        <v>0</v>
      </c>
      <c r="Y29" s="35">
        <f>[25]Dezembro!$K$28</f>
        <v>0</v>
      </c>
      <c r="Z29" s="35">
        <f>[25]Dezembro!$K$29</f>
        <v>0</v>
      </c>
      <c r="AA29" s="35">
        <f>[25]Dezembro!$K$30</f>
        <v>0</v>
      </c>
      <c r="AB29" s="35">
        <f>[25]Dezembro!$K$31</f>
        <v>3.8</v>
      </c>
      <c r="AC29" s="35">
        <f>[25]Dezembro!$K$32</f>
        <v>28.2</v>
      </c>
      <c r="AD29" s="35">
        <f>[25]Dezembro!$K$33</f>
        <v>0.60000000000000009</v>
      </c>
      <c r="AE29" s="35">
        <f>[25]Dezembro!$K$34</f>
        <v>9.6</v>
      </c>
      <c r="AF29" s="35">
        <f>[25]Dezembro!$K$35</f>
        <v>3.8</v>
      </c>
      <c r="AG29" s="27">
        <f t="shared" ref="AG29" si="11">SUM(B29:AF29)</f>
        <v>73.599999999999994</v>
      </c>
      <c r="AH29" s="28">
        <f t="shared" ref="AH29" si="12">MAX(B29:AF29)</f>
        <v>28.2</v>
      </c>
      <c r="AI29" s="51">
        <v>2</v>
      </c>
    </row>
    <row r="30" spans="1:35" ht="17.100000000000001" customHeight="1" x14ac:dyDescent="0.2">
      <c r="A30" s="31" t="s">
        <v>52</v>
      </c>
      <c r="B30" s="35">
        <f>[26]Dezembro!$K$5</f>
        <v>1.2</v>
      </c>
      <c r="C30" s="35">
        <f>[26]Dezembro!$K$6</f>
        <v>98.2</v>
      </c>
      <c r="D30" s="35">
        <f>[26]Dezembro!$K$7</f>
        <v>0</v>
      </c>
      <c r="E30" s="35">
        <f>[26]Dezembro!$K$8</f>
        <v>0</v>
      </c>
      <c r="F30" s="35">
        <f>[26]Dezembro!$K$9</f>
        <v>0</v>
      </c>
      <c r="G30" s="35">
        <f>[26]Dezembro!$K$10</f>
        <v>0</v>
      </c>
      <c r="H30" s="35">
        <f>[26]Dezembro!$K$11</f>
        <v>0.4</v>
      </c>
      <c r="I30" s="35">
        <f>[26]Dezembro!$K$12</f>
        <v>0</v>
      </c>
      <c r="J30" s="35">
        <f>[26]Dezembro!$K$13</f>
        <v>3</v>
      </c>
      <c r="K30" s="35">
        <f>[26]Dezembro!$K$14</f>
        <v>0</v>
      </c>
      <c r="L30" s="35">
        <f>[26]Dezembro!$K$15</f>
        <v>0.4</v>
      </c>
      <c r="M30" s="35">
        <f>[26]Dezembro!$K$16</f>
        <v>1.4</v>
      </c>
      <c r="N30" s="35">
        <f>[26]Dezembro!$K$17</f>
        <v>0</v>
      </c>
      <c r="O30" s="35">
        <f>[26]Dezembro!$K$18</f>
        <v>0</v>
      </c>
      <c r="P30" s="35">
        <f>[26]Dezembro!$K$19</f>
        <v>15.2</v>
      </c>
      <c r="Q30" s="35">
        <f>[26]Dezembro!$K$20</f>
        <v>0</v>
      </c>
      <c r="R30" s="35">
        <f>[26]Dezembro!$K$21</f>
        <v>5.4000000000000012</v>
      </c>
      <c r="S30" s="35">
        <f>[26]Dezembro!$K$22</f>
        <v>0</v>
      </c>
      <c r="T30" s="35">
        <f>[26]Dezembro!$K$23</f>
        <v>0.2</v>
      </c>
      <c r="U30" s="35">
        <f>[26]Dezembro!$K$24</f>
        <v>0</v>
      </c>
      <c r="V30" s="35">
        <f>[26]Dezembro!$K$25</f>
        <v>0</v>
      </c>
      <c r="W30" s="35">
        <f>[26]Dezembro!$K$26</f>
        <v>68.399999999999991</v>
      </c>
      <c r="X30" s="35">
        <f>[26]Dezembro!$K$27</f>
        <v>17.399999999999999</v>
      </c>
      <c r="Y30" s="35">
        <f>[26]Dezembro!$K$28</f>
        <v>4.4000000000000004</v>
      </c>
      <c r="Z30" s="35">
        <f>[26]Dezembro!$K$29</f>
        <v>0</v>
      </c>
      <c r="AA30" s="35">
        <f>[26]Dezembro!$K$30</f>
        <v>0</v>
      </c>
      <c r="AB30" s="35">
        <f>[26]Dezembro!$K$31</f>
        <v>0</v>
      </c>
      <c r="AC30" s="35">
        <f>[26]Dezembro!$K$32</f>
        <v>13.799999999999999</v>
      </c>
      <c r="AD30" s="35">
        <f>[26]Dezembro!$K$33</f>
        <v>0.4</v>
      </c>
      <c r="AE30" s="35">
        <f>[26]Dezembro!$K$34</f>
        <v>0</v>
      </c>
      <c r="AF30" s="35">
        <f>[26]Dezembro!$K$35</f>
        <v>0.8</v>
      </c>
      <c r="AG30" s="27">
        <f t="shared" ref="AG30" si="13">SUM(B30:AF30)</f>
        <v>230.60000000000005</v>
      </c>
      <c r="AH30" s="28">
        <f>MAX(B30:AF30)</f>
        <v>98.2</v>
      </c>
      <c r="AI30" s="51">
        <v>1</v>
      </c>
    </row>
    <row r="31" spans="1:35" ht="17.100000000000001" customHeight="1" x14ac:dyDescent="0.2">
      <c r="A31" s="31" t="s">
        <v>20</v>
      </c>
      <c r="B31" s="26">
        <f>[27]Dezembro!$K$5</f>
        <v>0</v>
      </c>
      <c r="C31" s="26">
        <f>[27]Dezembro!$K$6</f>
        <v>0</v>
      </c>
      <c r="D31" s="26">
        <f>[27]Dezembro!$K$7</f>
        <v>0</v>
      </c>
      <c r="E31" s="26">
        <f>[27]Dezembro!$K$8</f>
        <v>0</v>
      </c>
      <c r="F31" s="26">
        <f>[27]Dezembro!$K$9</f>
        <v>0</v>
      </c>
      <c r="G31" s="26">
        <f>[27]Dezembro!$K$10</f>
        <v>0</v>
      </c>
      <c r="H31" s="26">
        <f>[27]Dezembro!$K$11</f>
        <v>0</v>
      </c>
      <c r="I31" s="26">
        <f>[27]Dezembro!$K$12</f>
        <v>0</v>
      </c>
      <c r="J31" s="26">
        <f>[27]Dezembro!$K$13</f>
        <v>0</v>
      </c>
      <c r="K31" s="26">
        <f>[27]Dezembro!$K$14</f>
        <v>0</v>
      </c>
      <c r="L31" s="26">
        <f>[27]Dezembro!$K$15</f>
        <v>0.6</v>
      </c>
      <c r="M31" s="26">
        <f>[27]Dezembro!$K$16</f>
        <v>0</v>
      </c>
      <c r="N31" s="26">
        <f>[27]Dezembro!$K$17</f>
        <v>39.6</v>
      </c>
      <c r="O31" s="26">
        <f>[27]Dezembro!$K$18</f>
        <v>3.8000000000000003</v>
      </c>
      <c r="P31" s="26">
        <f>[27]Dezembro!$K$19</f>
        <v>51.2</v>
      </c>
      <c r="Q31" s="26">
        <f>[27]Dezembro!$K$20</f>
        <v>26.599999999999998</v>
      </c>
      <c r="R31" s="26">
        <f>[27]Dezembro!$K$21</f>
        <v>20.6</v>
      </c>
      <c r="S31" s="26">
        <f>[27]Dezembro!$K$22</f>
        <v>7.0000000000000018</v>
      </c>
      <c r="T31" s="26">
        <f>[27]Dezembro!$K$23</f>
        <v>0</v>
      </c>
      <c r="U31" s="26">
        <f>[27]Dezembro!$K$24</f>
        <v>24.2</v>
      </c>
      <c r="V31" s="26">
        <f>[27]Dezembro!$K$25</f>
        <v>0</v>
      </c>
      <c r="W31" s="26">
        <f>[27]Dezembro!$K$26</f>
        <v>0</v>
      </c>
      <c r="X31" s="26">
        <f>[27]Dezembro!$K$27</f>
        <v>0</v>
      </c>
      <c r="Y31" s="26">
        <f>[27]Dezembro!$K$28</f>
        <v>0</v>
      </c>
      <c r="Z31" s="26">
        <f>[27]Dezembro!$K$29</f>
        <v>1</v>
      </c>
      <c r="AA31" s="26">
        <f>[27]Dezembro!$K$30</f>
        <v>0.2</v>
      </c>
      <c r="AB31" s="26">
        <f>[27]Dezembro!$K$31</f>
        <v>0</v>
      </c>
      <c r="AC31" s="26">
        <f>[27]Dezembro!$K$32</f>
        <v>40.400000000000006</v>
      </c>
      <c r="AD31" s="26">
        <f>[27]Dezembro!$K$33</f>
        <v>0.2</v>
      </c>
      <c r="AE31" s="26">
        <f>[27]Dezembro!$K$34</f>
        <v>0.8</v>
      </c>
      <c r="AF31" s="26">
        <f>[27]Dezembro!$K$35</f>
        <v>3.2</v>
      </c>
      <c r="AG31" s="27">
        <f t="shared" si="7"/>
        <v>219.39999999999998</v>
      </c>
      <c r="AH31" s="28">
        <f t="shared" si="8"/>
        <v>51.2</v>
      </c>
      <c r="AI31" s="51" t="s">
        <v>58</v>
      </c>
    </row>
    <row r="32" spans="1:35" s="5" customFormat="1" ht="17.100000000000001" customHeight="1" x14ac:dyDescent="0.2">
      <c r="A32" s="42" t="s">
        <v>33</v>
      </c>
      <c r="B32" s="29">
        <f>MAX(B5:B31)</f>
        <v>10</v>
      </c>
      <c r="C32" s="29">
        <f t="shared" ref="C32:AH32" si="14">MAX(C5:C31)</f>
        <v>98.2</v>
      </c>
      <c r="D32" s="29">
        <f t="shared" si="14"/>
        <v>17.8</v>
      </c>
      <c r="E32" s="29">
        <f t="shared" si="14"/>
        <v>15.8</v>
      </c>
      <c r="F32" s="29">
        <f t="shared" si="14"/>
        <v>28.599999999999998</v>
      </c>
      <c r="G32" s="29">
        <f t="shared" si="14"/>
        <v>5.2</v>
      </c>
      <c r="H32" s="29">
        <f t="shared" si="14"/>
        <v>10.4</v>
      </c>
      <c r="I32" s="29">
        <f t="shared" si="14"/>
        <v>21.8</v>
      </c>
      <c r="J32" s="29">
        <f t="shared" si="14"/>
        <v>48.6</v>
      </c>
      <c r="K32" s="29">
        <f t="shared" si="14"/>
        <v>31.2</v>
      </c>
      <c r="L32" s="29">
        <f t="shared" si="14"/>
        <v>17.599999999999998</v>
      </c>
      <c r="M32" s="29">
        <f t="shared" si="14"/>
        <v>13.799999999999999</v>
      </c>
      <c r="N32" s="29">
        <f t="shared" si="14"/>
        <v>96</v>
      </c>
      <c r="O32" s="29">
        <f t="shared" si="14"/>
        <v>16.2</v>
      </c>
      <c r="P32" s="29">
        <f t="shared" si="14"/>
        <v>51.2</v>
      </c>
      <c r="Q32" s="29">
        <f t="shared" si="14"/>
        <v>68.400000000000006</v>
      </c>
      <c r="R32" s="29">
        <f>MAX(R5:R31)</f>
        <v>112.2</v>
      </c>
      <c r="S32" s="29">
        <f t="shared" si="14"/>
        <v>16.600000000000001</v>
      </c>
      <c r="T32" s="29">
        <f t="shared" si="14"/>
        <v>11.799999999999999</v>
      </c>
      <c r="U32" s="29">
        <f t="shared" si="14"/>
        <v>24.2</v>
      </c>
      <c r="V32" s="29">
        <f t="shared" si="14"/>
        <v>35.4</v>
      </c>
      <c r="W32" s="29">
        <f t="shared" si="14"/>
        <v>68.399999999999991</v>
      </c>
      <c r="X32" s="29">
        <f t="shared" si="14"/>
        <v>18.2</v>
      </c>
      <c r="Y32" s="29">
        <f t="shared" si="14"/>
        <v>20.399999999999999</v>
      </c>
      <c r="Z32" s="29">
        <f t="shared" si="14"/>
        <v>1</v>
      </c>
      <c r="AA32" s="29">
        <f t="shared" si="14"/>
        <v>22.599999999999998</v>
      </c>
      <c r="AB32" s="29">
        <f t="shared" si="14"/>
        <v>40</v>
      </c>
      <c r="AC32" s="29">
        <f t="shared" si="14"/>
        <v>40.400000000000006</v>
      </c>
      <c r="AD32" s="29">
        <f t="shared" si="14"/>
        <v>54.6</v>
      </c>
      <c r="AE32" s="29">
        <f t="shared" si="14"/>
        <v>40.400000000000006</v>
      </c>
      <c r="AF32" s="29">
        <f t="shared" si="14"/>
        <v>15</v>
      </c>
      <c r="AG32" s="24">
        <f t="shared" si="14"/>
        <v>235.79999999999998</v>
      </c>
      <c r="AH32" s="25">
        <f t="shared" si="14"/>
        <v>112.2</v>
      </c>
      <c r="AI32" s="52"/>
    </row>
    <row r="33" spans="1:35" s="12" customFormat="1" x14ac:dyDescent="0.2">
      <c r="A33" s="53" t="s">
        <v>36</v>
      </c>
      <c r="B33" s="54">
        <f>SUM(B5:B31)</f>
        <v>20.2</v>
      </c>
      <c r="C33" s="54">
        <f t="shared" ref="C33:AG33" si="15">SUM(C5:C31)</f>
        <v>146</v>
      </c>
      <c r="D33" s="54">
        <f t="shared" si="15"/>
        <v>32.4</v>
      </c>
      <c r="E33" s="54">
        <f t="shared" si="15"/>
        <v>77.600000000000009</v>
      </c>
      <c r="F33" s="54">
        <f t="shared" si="15"/>
        <v>31.599999999999998</v>
      </c>
      <c r="G33" s="54">
        <f t="shared" si="15"/>
        <v>11</v>
      </c>
      <c r="H33" s="54">
        <f t="shared" si="15"/>
        <v>17.599999999999998</v>
      </c>
      <c r="I33" s="54">
        <f t="shared" si="15"/>
        <v>93.199999999999989</v>
      </c>
      <c r="J33" s="54">
        <f t="shared" si="15"/>
        <v>157.6</v>
      </c>
      <c r="K33" s="54">
        <f t="shared" si="15"/>
        <v>63.800000000000011</v>
      </c>
      <c r="L33" s="54">
        <f>SUM(L5:L31)</f>
        <v>56.8</v>
      </c>
      <c r="M33" s="54">
        <f t="shared" si="15"/>
        <v>29.999999999999996</v>
      </c>
      <c r="N33" s="54">
        <f t="shared" si="15"/>
        <v>463.4</v>
      </c>
      <c r="O33" s="54">
        <f t="shared" si="15"/>
        <v>48.8</v>
      </c>
      <c r="P33" s="54">
        <f t="shared" si="15"/>
        <v>272.99999999999994</v>
      </c>
      <c r="Q33" s="54">
        <f t="shared" si="15"/>
        <v>359.40000000000003</v>
      </c>
      <c r="R33" s="54">
        <f t="shared" si="15"/>
        <v>348.20000000000005</v>
      </c>
      <c r="S33" s="54">
        <f t="shared" si="15"/>
        <v>73.40000000000002</v>
      </c>
      <c r="T33" s="54">
        <f t="shared" si="15"/>
        <v>41.4</v>
      </c>
      <c r="U33" s="54">
        <f t="shared" si="15"/>
        <v>28.6</v>
      </c>
      <c r="V33" s="54">
        <f t="shared" si="15"/>
        <v>65.599999999999994</v>
      </c>
      <c r="W33" s="54">
        <f t="shared" si="15"/>
        <v>127.19999999999999</v>
      </c>
      <c r="X33" s="54">
        <f t="shared" si="15"/>
        <v>56</v>
      </c>
      <c r="Y33" s="54">
        <f t="shared" si="15"/>
        <v>35.199999999999996</v>
      </c>
      <c r="Z33" s="54">
        <f t="shared" si="15"/>
        <v>2</v>
      </c>
      <c r="AA33" s="54">
        <f t="shared" si="15"/>
        <v>28.199999999999996</v>
      </c>
      <c r="AB33" s="54">
        <f t="shared" si="15"/>
        <v>112.99999999999999</v>
      </c>
      <c r="AC33" s="54">
        <f t="shared" si="15"/>
        <v>272.8</v>
      </c>
      <c r="AD33" s="54">
        <f>SUM(AD5:AD31)</f>
        <v>216.79999999999998</v>
      </c>
      <c r="AE33" s="54">
        <f t="shared" si="15"/>
        <v>270.00000000000006</v>
      </c>
      <c r="AF33" s="54">
        <f t="shared" si="15"/>
        <v>63.8</v>
      </c>
      <c r="AG33" s="27">
        <f t="shared" si="15"/>
        <v>3624.6</v>
      </c>
      <c r="AH33" s="55"/>
      <c r="AI33" s="51"/>
    </row>
    <row r="35" spans="1:35" x14ac:dyDescent="0.2">
      <c r="A35" s="9"/>
      <c r="B35" s="22" t="s">
        <v>59</v>
      </c>
      <c r="C35" s="22"/>
      <c r="D35" s="22"/>
      <c r="E35" s="22"/>
      <c r="F35" s="17"/>
      <c r="I35" s="18"/>
      <c r="L35" s="2" t="s">
        <v>60</v>
      </c>
      <c r="O35" s="18"/>
      <c r="T35" s="2" t="s">
        <v>62</v>
      </c>
    </row>
    <row r="36" spans="1:35" x14ac:dyDescent="0.2">
      <c r="I36" s="19"/>
      <c r="J36" s="9"/>
      <c r="K36" s="9"/>
      <c r="L36" s="9" t="s">
        <v>61</v>
      </c>
      <c r="M36" s="9"/>
      <c r="N36" s="9"/>
      <c r="O36" s="19"/>
      <c r="R36" s="9"/>
      <c r="S36" s="9"/>
      <c r="T36" s="9" t="s">
        <v>63</v>
      </c>
      <c r="U36" s="9"/>
      <c r="V36" s="9"/>
    </row>
    <row r="38" spans="1:35" x14ac:dyDescent="0.2">
      <c r="AD38" s="2" t="s">
        <v>64</v>
      </c>
    </row>
    <row r="44" spans="1:35" x14ac:dyDescent="0.2">
      <c r="R44" s="2" t="s">
        <v>64</v>
      </c>
    </row>
    <row r="46" spans="1:35" x14ac:dyDescent="0.2">
      <c r="I46" s="2" t="s">
        <v>64</v>
      </c>
    </row>
    <row r="47" spans="1:35" x14ac:dyDescent="0.2">
      <c r="N47" s="2" t="s">
        <v>64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56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topLeftCell="C1" zoomScale="90" zoomScaleNormal="90" workbookViewId="0">
      <selection activeCell="AI8" sqref="AI8"/>
    </sheetView>
  </sheetViews>
  <sheetFormatPr defaultRowHeight="12.75" x14ac:dyDescent="0.2"/>
  <cols>
    <col min="1" max="1" width="17.5703125" style="2" customWidth="1"/>
    <col min="2" max="2" width="5.140625" style="2" customWidth="1"/>
    <col min="3" max="3" width="5.28515625" style="2" customWidth="1"/>
    <col min="4" max="5" width="5.140625" style="2" customWidth="1"/>
    <col min="6" max="7" width="5.28515625" style="2" customWidth="1"/>
    <col min="8" max="12" width="5.140625" style="2" customWidth="1"/>
    <col min="13" max="17" width="5.28515625" style="2" customWidth="1"/>
    <col min="18" max="19" width="5.140625" style="2" customWidth="1"/>
    <col min="20" max="20" width="5.28515625" style="2" customWidth="1"/>
    <col min="21" max="22" width="5.140625" style="2" customWidth="1"/>
    <col min="23" max="26" width="5.28515625" style="2" customWidth="1"/>
    <col min="27" max="31" width="5.42578125" style="2" bestFit="1" customWidth="1"/>
    <col min="32" max="32" width="5.42578125" style="2" customWidth="1"/>
    <col min="33" max="33" width="7.5703125" style="9" bestFit="1" customWidth="1"/>
    <col min="34" max="34" width="7.28515625" style="13" bestFit="1" customWidth="1"/>
  </cols>
  <sheetData>
    <row r="1" spans="1:34" ht="20.100000000000001" customHeight="1" x14ac:dyDescent="0.2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s="4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41</v>
      </c>
      <c r="AH3" s="49" t="s">
        <v>40</v>
      </c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  <c r="AH4" s="49" t="s">
        <v>39</v>
      </c>
    </row>
    <row r="5" spans="1:34" s="5" customFormat="1" ht="20.100000000000001" customHeight="1" x14ac:dyDescent="0.2">
      <c r="A5" s="31" t="s">
        <v>47</v>
      </c>
      <c r="B5" s="23">
        <f>[1]Dezembro!$C$5</f>
        <v>34.299999999999997</v>
      </c>
      <c r="C5" s="23">
        <f>[1]Dezembro!$C$6</f>
        <v>34.5</v>
      </c>
      <c r="D5" s="23">
        <f>[1]Dezembro!$C$7</f>
        <v>36</v>
      </c>
      <c r="E5" s="23">
        <f>[1]Dezembro!$C$8</f>
        <v>34.799999999999997</v>
      </c>
      <c r="F5" s="23">
        <f>[1]Dezembro!$C$9</f>
        <v>34.799999999999997</v>
      </c>
      <c r="G5" s="23">
        <f>[1]Dezembro!$C$10</f>
        <v>36.9</v>
      </c>
      <c r="H5" s="23">
        <f>[1]Dezembro!$C$11</f>
        <v>36.6</v>
      </c>
      <c r="I5" s="23">
        <f>[1]Dezembro!$C$12</f>
        <v>37.700000000000003</v>
      </c>
      <c r="J5" s="23">
        <f>[1]Dezembro!$C$13</f>
        <v>38.5</v>
      </c>
      <c r="K5" s="23">
        <f>[1]Dezembro!$C$14</f>
        <v>38.1</v>
      </c>
      <c r="L5" s="23">
        <f>[1]Dezembro!$C$15</f>
        <v>37.299999999999997</v>
      </c>
      <c r="M5" s="23">
        <f>[1]Dezembro!$C$16</f>
        <v>36.799999999999997</v>
      </c>
      <c r="N5" s="23">
        <f>[1]Dezembro!$C$17</f>
        <v>35.4</v>
      </c>
      <c r="O5" s="23">
        <f>[1]Dezembro!$C$18</f>
        <v>32.299999999999997</v>
      </c>
      <c r="P5" s="23">
        <f>[1]Dezembro!$C$19</f>
        <v>33</v>
      </c>
      <c r="Q5" s="23">
        <f>[1]Dezembro!$C$20</f>
        <v>32.9</v>
      </c>
      <c r="R5" s="23">
        <f>[1]Dezembro!$C$21</f>
        <v>26.8</v>
      </c>
      <c r="S5" s="23">
        <f>[1]Dezembro!$C$22</f>
        <v>30.7</v>
      </c>
      <c r="T5" s="23">
        <f>[1]Dezembro!$C$23</f>
        <v>35.5</v>
      </c>
      <c r="U5" s="23">
        <f>[1]Dezembro!$C$24</f>
        <v>36.9</v>
      </c>
      <c r="V5" s="23">
        <f>[1]Dezembro!$C$25</f>
        <v>35.9</v>
      </c>
      <c r="W5" s="23">
        <f>[1]Dezembro!$C$26</f>
        <v>36</v>
      </c>
      <c r="X5" s="23">
        <f>[1]Dezembro!$C$27</f>
        <v>33.9</v>
      </c>
      <c r="Y5" s="23">
        <f>[1]Dezembro!$C$28</f>
        <v>36.200000000000003</v>
      </c>
      <c r="Z5" s="23">
        <f>[1]Dezembro!$C$29</f>
        <v>37</v>
      </c>
      <c r="AA5" s="23">
        <f>[1]Dezembro!$C$30</f>
        <v>36.299999999999997</v>
      </c>
      <c r="AB5" s="23">
        <f>[1]Dezembro!$C$31</f>
        <v>35.799999999999997</v>
      </c>
      <c r="AC5" s="23">
        <f>[1]Dezembro!$C$32</f>
        <v>32.700000000000003</v>
      </c>
      <c r="AD5" s="23">
        <f>[1]Dezembro!$C$33</f>
        <v>33.200000000000003</v>
      </c>
      <c r="AE5" s="23">
        <f>[1]Dezembro!$C$34</f>
        <v>29.4</v>
      </c>
      <c r="AF5" s="23">
        <f>[1]Dezembro!$C$35</f>
        <v>34.299999999999997</v>
      </c>
      <c r="AG5" s="24">
        <f>MAX(B5:AF5)</f>
        <v>38.5</v>
      </c>
      <c r="AH5" s="25">
        <f>AVERAGE(B5:AF5)</f>
        <v>34.854838709677416</v>
      </c>
    </row>
    <row r="6" spans="1:34" ht="17.100000000000001" customHeight="1" x14ac:dyDescent="0.2">
      <c r="A6" s="31" t="s">
        <v>0</v>
      </c>
      <c r="B6" s="26">
        <f>[2]Dezembro!$C$5</f>
        <v>31.3</v>
      </c>
      <c r="C6" s="26">
        <f>[2]Dezembro!$C$6</f>
        <v>33.1</v>
      </c>
      <c r="D6" s="26">
        <f>[2]Dezembro!$C$7</f>
        <v>34.200000000000003</v>
      </c>
      <c r="E6" s="26">
        <f>[2]Dezembro!$C$8</f>
        <v>34.299999999999997</v>
      </c>
      <c r="F6" s="26">
        <f>[2]Dezembro!$C$9</f>
        <v>33.799999999999997</v>
      </c>
      <c r="G6" s="26">
        <f>[2]Dezembro!$C$10</f>
        <v>33.299999999999997</v>
      </c>
      <c r="H6" s="26">
        <f>[2]Dezembro!$C$11</f>
        <v>34.6</v>
      </c>
      <c r="I6" s="26">
        <f>[2]Dezembro!$C$12</f>
        <v>33.4</v>
      </c>
      <c r="J6" s="26">
        <f>[2]Dezembro!$C$13</f>
        <v>32.700000000000003</v>
      </c>
      <c r="K6" s="26">
        <f>[2]Dezembro!$C$14</f>
        <v>35</v>
      </c>
      <c r="L6" s="26">
        <f>[2]Dezembro!$C$15</f>
        <v>34.6</v>
      </c>
      <c r="M6" s="26">
        <f>[2]Dezembro!$C$16</f>
        <v>35.5</v>
      </c>
      <c r="N6" s="26">
        <f>[2]Dezembro!$C$17</f>
        <v>31.3</v>
      </c>
      <c r="O6" s="26">
        <f>[2]Dezembro!$C$18</f>
        <v>26.7</v>
      </c>
      <c r="P6" s="26">
        <f>[2]Dezembro!$C$19</f>
        <v>30.5</v>
      </c>
      <c r="Q6" s="26">
        <f>[2]Dezembro!$C$20</f>
        <v>28.7</v>
      </c>
      <c r="R6" s="26">
        <f>[2]Dezembro!$C$21</f>
        <v>32.5</v>
      </c>
      <c r="S6" s="26">
        <f>[2]Dezembro!$C$22</f>
        <v>31</v>
      </c>
      <c r="T6" s="26">
        <f>[2]Dezembro!$C$23</f>
        <v>34.200000000000003</v>
      </c>
      <c r="U6" s="26">
        <f>[2]Dezembro!$C$24</f>
        <v>34.9</v>
      </c>
      <c r="V6" s="26">
        <f>[2]Dezembro!$C$25</f>
        <v>35.9</v>
      </c>
      <c r="W6" s="26">
        <f>[2]Dezembro!$C$26</f>
        <v>33.700000000000003</v>
      </c>
      <c r="X6" s="26">
        <f>[2]Dezembro!$C$27</f>
        <v>33.1</v>
      </c>
      <c r="Y6" s="26">
        <f>[2]Dezembro!$C$28</f>
        <v>34.5</v>
      </c>
      <c r="Z6" s="26">
        <f>[2]Dezembro!$C$29</f>
        <v>35.6</v>
      </c>
      <c r="AA6" s="26">
        <f>[2]Dezembro!$C$30</f>
        <v>35.6</v>
      </c>
      <c r="AB6" s="26">
        <f>[2]Dezembro!$C$31</f>
        <v>33.200000000000003</v>
      </c>
      <c r="AC6" s="26">
        <f>[2]Dezembro!$C$32</f>
        <v>29</v>
      </c>
      <c r="AD6" s="26">
        <f>[2]Dezembro!$C$33</f>
        <v>29.1</v>
      </c>
      <c r="AE6" s="26">
        <f>[2]Dezembro!$C$34</f>
        <v>29.4</v>
      </c>
      <c r="AF6" s="26">
        <f>[2]Dezembro!$C$35</f>
        <v>30.6</v>
      </c>
      <c r="AG6" s="27">
        <f t="shared" ref="AG6:AG15" si="1">MAX(B6:AF6)</f>
        <v>35.9</v>
      </c>
      <c r="AH6" s="28">
        <f t="shared" ref="AH6:AH15" si="2">AVERAGE(B6:AF6)</f>
        <v>32.751612903225812</v>
      </c>
    </row>
    <row r="7" spans="1:34" ht="17.100000000000001" customHeight="1" x14ac:dyDescent="0.2">
      <c r="A7" s="31" t="s">
        <v>1</v>
      </c>
      <c r="B7" s="26">
        <f>[3]Dezembro!$C$5</f>
        <v>35.4</v>
      </c>
      <c r="C7" s="26">
        <f>[3]Dezembro!$C$6</f>
        <v>33.5</v>
      </c>
      <c r="D7" s="26">
        <f>[3]Dezembro!$C$7</f>
        <v>35.299999999999997</v>
      </c>
      <c r="E7" s="26">
        <f>[3]Dezembro!$C$8</f>
        <v>35.299999999999997</v>
      </c>
      <c r="F7" s="26">
        <f>[3]Dezembro!$C$9</f>
        <v>34.799999999999997</v>
      </c>
      <c r="G7" s="26">
        <f>[3]Dezembro!$C$10</f>
        <v>35.200000000000003</v>
      </c>
      <c r="H7" s="26">
        <f>[3]Dezembro!$C$11</f>
        <v>35.6</v>
      </c>
      <c r="I7" s="26">
        <f>[3]Dezembro!$C$12</f>
        <v>37.6</v>
      </c>
      <c r="J7" s="26">
        <f>[3]Dezembro!$C$13</f>
        <v>35.9</v>
      </c>
      <c r="K7" s="26">
        <f>[3]Dezembro!$C$14</f>
        <v>37.6</v>
      </c>
      <c r="L7" s="26">
        <f>[3]Dezembro!$C$15</f>
        <v>37.200000000000003</v>
      </c>
      <c r="M7" s="26">
        <f>[3]Dezembro!$C$16</f>
        <v>35.799999999999997</v>
      </c>
      <c r="N7" s="26">
        <f>[3]Dezembro!$C$17</f>
        <v>33.9</v>
      </c>
      <c r="O7" s="26">
        <f>[3]Dezembro!$C$18</f>
        <v>34.200000000000003</v>
      </c>
      <c r="P7" s="26">
        <f>[3]Dezembro!$C$19</f>
        <v>33</v>
      </c>
      <c r="Q7" s="26">
        <f>[3]Dezembro!$C$20</f>
        <v>32.200000000000003</v>
      </c>
      <c r="R7" s="26">
        <f>[3]Dezembro!$C$21</f>
        <v>25.5</v>
      </c>
      <c r="S7" s="26">
        <f>[3]Dezembro!$C$22</f>
        <v>34.200000000000003</v>
      </c>
      <c r="T7" s="26">
        <f>[3]Dezembro!$C$23</f>
        <v>35.6</v>
      </c>
      <c r="U7" s="26">
        <f>[3]Dezembro!$C$24</f>
        <v>35.5</v>
      </c>
      <c r="V7" s="26">
        <f>[3]Dezembro!$C$25</f>
        <v>37.1</v>
      </c>
      <c r="W7" s="26">
        <f>[3]Dezembro!$C$26</f>
        <v>37</v>
      </c>
      <c r="X7" s="26">
        <f>[3]Dezembro!$C$27</f>
        <v>35.799999999999997</v>
      </c>
      <c r="Y7" s="26">
        <f>[3]Dezembro!$C$28</f>
        <v>37.700000000000003</v>
      </c>
      <c r="Z7" s="26">
        <f>[3]Dezembro!$C$29</f>
        <v>37.1</v>
      </c>
      <c r="AA7" s="26">
        <f>[3]Dezembro!$C$30</f>
        <v>37.700000000000003</v>
      </c>
      <c r="AB7" s="26">
        <f>[3]Dezembro!$C$31</f>
        <v>35.700000000000003</v>
      </c>
      <c r="AC7" s="26">
        <f>[3]Dezembro!$C$32</f>
        <v>36.200000000000003</v>
      </c>
      <c r="AD7" s="26">
        <f>[3]Dezembro!$C$33</f>
        <v>31.4</v>
      </c>
      <c r="AE7" s="26">
        <f>[3]Dezembro!$C$34</f>
        <v>33.799999999999997</v>
      </c>
      <c r="AF7" s="26">
        <f>[3]Dezembro!$C$35</f>
        <v>34.5</v>
      </c>
      <c r="AG7" s="27">
        <f t="shared" si="1"/>
        <v>37.700000000000003</v>
      </c>
      <c r="AH7" s="28">
        <f t="shared" si="2"/>
        <v>35.0741935483871</v>
      </c>
    </row>
    <row r="8" spans="1:34" ht="17.100000000000001" customHeight="1" x14ac:dyDescent="0.2">
      <c r="A8" s="31" t="s">
        <v>48</v>
      </c>
      <c r="B8" s="26">
        <f>[4]Dezembro!$C$5</f>
        <v>34</v>
      </c>
      <c r="C8" s="26">
        <f>[4]Dezembro!$C$6</f>
        <v>34.9</v>
      </c>
      <c r="D8" s="26">
        <f>[4]Dezembro!$C$7</f>
        <v>35</v>
      </c>
      <c r="E8" s="26">
        <f>[4]Dezembro!$C$8</f>
        <v>35.299999999999997</v>
      </c>
      <c r="F8" s="26">
        <f>[4]Dezembro!$C$9</f>
        <v>34.799999999999997</v>
      </c>
      <c r="G8" s="26">
        <f>[4]Dezembro!$C$10</f>
        <v>34.6</v>
      </c>
      <c r="H8" s="26">
        <f>[4]Dezembro!$C$11</f>
        <v>35.5</v>
      </c>
      <c r="I8" s="26">
        <f>[4]Dezembro!$C$12</f>
        <v>34</v>
      </c>
      <c r="J8" s="26">
        <f>[4]Dezembro!$C$13</f>
        <v>34.5</v>
      </c>
      <c r="K8" s="26">
        <f>[4]Dezembro!$C$14</f>
        <v>36.4</v>
      </c>
      <c r="L8" s="26">
        <f>[4]Dezembro!$C$15</f>
        <v>35.4</v>
      </c>
      <c r="M8" s="26">
        <f>[4]Dezembro!$C$16</f>
        <v>36.299999999999997</v>
      </c>
      <c r="N8" s="26">
        <f>[4]Dezembro!$C$17</f>
        <v>28.9</v>
      </c>
      <c r="O8" s="26">
        <f>[4]Dezembro!$C$18</f>
        <v>28.9</v>
      </c>
      <c r="P8" s="26">
        <f>[4]Dezembro!$C$19</f>
        <v>33.200000000000003</v>
      </c>
      <c r="Q8" s="26">
        <f>[4]Dezembro!$C$20</f>
        <v>30.6</v>
      </c>
      <c r="R8" s="26">
        <f>[4]Dezembro!$C$21</f>
        <v>30.3</v>
      </c>
      <c r="S8" s="26">
        <f>[4]Dezembro!$C$22</f>
        <v>34.700000000000003</v>
      </c>
      <c r="T8" s="26">
        <f>[4]Dezembro!$C$23</f>
        <v>35.200000000000003</v>
      </c>
      <c r="U8" s="26">
        <f>[4]Dezembro!$C$24</f>
        <v>35.5</v>
      </c>
      <c r="V8" s="26">
        <f>[4]Dezembro!$C$25</f>
        <v>36.700000000000003</v>
      </c>
      <c r="W8" s="26">
        <f>[4]Dezembro!$C$26</f>
        <v>33.9</v>
      </c>
      <c r="X8" s="26">
        <f>[4]Dezembro!$C$27</f>
        <v>37.1</v>
      </c>
      <c r="Y8" s="26">
        <f>[4]Dezembro!$C$28</f>
        <v>37.200000000000003</v>
      </c>
      <c r="Z8" s="26">
        <f>[4]Dezembro!$C$29</f>
        <v>36.700000000000003</v>
      </c>
      <c r="AA8" s="26">
        <f>[4]Dezembro!$C$30</f>
        <v>36.1</v>
      </c>
      <c r="AB8" s="26">
        <f>[4]Dezembro!$C$31</f>
        <v>32.4</v>
      </c>
      <c r="AC8" s="26">
        <f>[4]Dezembro!$C$32</f>
        <v>33.200000000000003</v>
      </c>
      <c r="AD8" s="26">
        <f>[4]Dezembro!$C$33</f>
        <v>29.3</v>
      </c>
      <c r="AE8" s="26">
        <f>[4]Dezembro!$C$34</f>
        <v>30.5</v>
      </c>
      <c r="AF8" s="26">
        <f>[4]Dezembro!$C$35</f>
        <v>33.9</v>
      </c>
      <c r="AG8" s="27">
        <f t="shared" ref="AG8" si="3">MAX(B8:AF8)</f>
        <v>37.200000000000003</v>
      </c>
      <c r="AH8" s="28">
        <f t="shared" ref="AH8" si="4">AVERAGE(B8:AF8)</f>
        <v>34.032258064516135</v>
      </c>
    </row>
    <row r="9" spans="1:34" ht="17.100000000000001" customHeight="1" x14ac:dyDescent="0.2">
      <c r="A9" s="31" t="s">
        <v>2</v>
      </c>
      <c r="B9" s="26">
        <f>[5]Dezembro!$C$5</f>
        <v>30.6</v>
      </c>
      <c r="C9" s="26">
        <f>[5]Dezembro!$C$6</f>
        <v>31.7</v>
      </c>
      <c r="D9" s="26">
        <f>[5]Dezembro!$C$7</f>
        <v>32.4</v>
      </c>
      <c r="E9" s="26">
        <f>[5]Dezembro!$C$8</f>
        <v>31.9</v>
      </c>
      <c r="F9" s="26">
        <f>[5]Dezembro!$C$9</f>
        <v>32.200000000000003</v>
      </c>
      <c r="G9" s="26">
        <f>[5]Dezembro!$C$10</f>
        <v>31.7</v>
      </c>
      <c r="H9" s="26">
        <f>[5]Dezembro!$C$11</f>
        <v>32.200000000000003</v>
      </c>
      <c r="I9" s="26">
        <f>[5]Dezembro!$C$12</f>
        <v>33.6</v>
      </c>
      <c r="J9" s="26">
        <f>[5]Dezembro!$C$13</f>
        <v>34</v>
      </c>
      <c r="K9" s="26">
        <f>[5]Dezembro!$C$14</f>
        <v>34</v>
      </c>
      <c r="L9" s="26">
        <f>[5]Dezembro!$C$15</f>
        <v>33</v>
      </c>
      <c r="M9" s="26">
        <f>[5]Dezembro!$C$16</f>
        <v>32.1</v>
      </c>
      <c r="N9" s="26">
        <f>[5]Dezembro!$C$17</f>
        <v>31.3</v>
      </c>
      <c r="O9" s="26">
        <f>[5]Dezembro!$C$18</f>
        <v>30.2</v>
      </c>
      <c r="P9" s="26">
        <f>[5]Dezembro!$C$19</f>
        <v>28.5</v>
      </c>
      <c r="Q9" s="26">
        <f>[5]Dezembro!$C$20</f>
        <v>28.2</v>
      </c>
      <c r="R9" s="26">
        <f>[5]Dezembro!$C$21</f>
        <v>23.4</v>
      </c>
      <c r="S9" s="26">
        <f>[5]Dezembro!$C$22</f>
        <v>31</v>
      </c>
      <c r="T9" s="26">
        <f>[5]Dezembro!$C$23</f>
        <v>32.5</v>
      </c>
      <c r="U9" s="26">
        <f>[5]Dezembro!$C$24</f>
        <v>33.299999999999997</v>
      </c>
      <c r="V9" s="26">
        <f>[5]Dezembro!$C$25</f>
        <v>34</v>
      </c>
      <c r="W9" s="26">
        <f>[5]Dezembro!$C$26</f>
        <v>33.799999999999997</v>
      </c>
      <c r="X9" s="26">
        <f>[5]Dezembro!$C$27</f>
        <v>33.5</v>
      </c>
      <c r="Y9" s="26">
        <f>[5]Dezembro!$C$28</f>
        <v>33.1</v>
      </c>
      <c r="Z9" s="26">
        <f>[5]Dezembro!$C$29</f>
        <v>32.799999999999997</v>
      </c>
      <c r="AA9" s="26">
        <f>[5]Dezembro!$C$30</f>
        <v>32.9</v>
      </c>
      <c r="AB9" s="26">
        <f>[5]Dezembro!$C$31</f>
        <v>32</v>
      </c>
      <c r="AC9" s="26">
        <f>[5]Dezembro!$C$32</f>
        <v>31.6</v>
      </c>
      <c r="AD9" s="26">
        <f>[5]Dezembro!$C$33</f>
        <v>29.4</v>
      </c>
      <c r="AE9" s="26">
        <f>[5]Dezembro!$C$34</f>
        <v>30.7</v>
      </c>
      <c r="AF9" s="26">
        <f>[5]Dezembro!$C$35</f>
        <v>31.8</v>
      </c>
      <c r="AG9" s="27">
        <f t="shared" si="1"/>
        <v>34</v>
      </c>
      <c r="AH9" s="28">
        <f t="shared" si="2"/>
        <v>31.722580645161287</v>
      </c>
    </row>
    <row r="10" spans="1:34" ht="17.100000000000001" customHeight="1" x14ac:dyDescent="0.2">
      <c r="A10" s="31" t="s">
        <v>3</v>
      </c>
      <c r="B10" s="26">
        <f>[6]Dezembro!$C$5</f>
        <v>33.299999999999997</v>
      </c>
      <c r="C10" s="26">
        <f>[6]Dezembro!$C$6</f>
        <v>29.7</v>
      </c>
      <c r="D10" s="26">
        <f>[6]Dezembro!$C$7</f>
        <v>33.799999999999997</v>
      </c>
      <c r="E10" s="26">
        <f>[6]Dezembro!$C$8</f>
        <v>33.1</v>
      </c>
      <c r="F10" s="26">
        <f>[6]Dezembro!$C$9</f>
        <v>32.9</v>
      </c>
      <c r="G10" s="26">
        <f>[6]Dezembro!$C$10</f>
        <v>33.9</v>
      </c>
      <c r="H10" s="26">
        <f>[6]Dezembro!$C$11</f>
        <v>35.299999999999997</v>
      </c>
      <c r="I10" s="26">
        <f>[6]Dezembro!$C$12</f>
        <v>36.9</v>
      </c>
      <c r="J10" s="26">
        <f>[6]Dezembro!$C$13</f>
        <v>34.799999999999997</v>
      </c>
      <c r="K10" s="26">
        <f>[6]Dezembro!$C$14</f>
        <v>34.6</v>
      </c>
      <c r="L10" s="26">
        <f>[6]Dezembro!$C$15</f>
        <v>33</v>
      </c>
      <c r="M10" s="26">
        <f>[6]Dezembro!$C$16</f>
        <v>33.9</v>
      </c>
      <c r="N10" s="26">
        <f>[6]Dezembro!$C$17</f>
        <v>32.799999999999997</v>
      </c>
      <c r="O10" s="26">
        <f>[6]Dezembro!$C$18</f>
        <v>29.9</v>
      </c>
      <c r="P10" s="26">
        <f>[6]Dezembro!$C$19</f>
        <v>31.9</v>
      </c>
      <c r="Q10" s="26">
        <f>[6]Dezembro!$C$20</f>
        <v>31.5</v>
      </c>
      <c r="R10" s="26">
        <f>[6]Dezembro!$C$21</f>
        <v>27.1</v>
      </c>
      <c r="S10" s="26">
        <f>[6]Dezembro!$C$22</f>
        <v>31.3</v>
      </c>
      <c r="T10" s="26">
        <f>[6]Dezembro!$C$23</f>
        <v>33.200000000000003</v>
      </c>
      <c r="U10" s="26">
        <f>[6]Dezembro!$C$24</f>
        <v>35.9</v>
      </c>
      <c r="V10" s="26">
        <f>[6]Dezembro!$C$25</f>
        <v>35.4</v>
      </c>
      <c r="W10" s="26">
        <f>[6]Dezembro!$C$26</f>
        <v>35.1</v>
      </c>
      <c r="X10" s="26">
        <f>[6]Dezembro!$C$27</f>
        <v>34.9</v>
      </c>
      <c r="Y10" s="26">
        <f>[6]Dezembro!$C$28</f>
        <v>35.6</v>
      </c>
      <c r="Z10" s="26">
        <f>[6]Dezembro!$C$29</f>
        <v>35.799999999999997</v>
      </c>
      <c r="AA10" s="26">
        <f>[6]Dezembro!$C$30</f>
        <v>35.299999999999997</v>
      </c>
      <c r="AB10" s="26">
        <f>[6]Dezembro!$C$31</f>
        <v>35.4</v>
      </c>
      <c r="AC10" s="26">
        <f>[6]Dezembro!$C$32</f>
        <v>31.4</v>
      </c>
      <c r="AD10" s="26">
        <f>[6]Dezembro!$C$33</f>
        <v>32.9</v>
      </c>
      <c r="AE10" s="26">
        <f>[6]Dezembro!$C$34</f>
        <v>34.200000000000003</v>
      </c>
      <c r="AF10" s="26">
        <f>[6]Dezembro!$C$35</f>
        <v>34</v>
      </c>
      <c r="AG10" s="27">
        <f t="shared" si="1"/>
        <v>36.9</v>
      </c>
      <c r="AH10" s="28">
        <f t="shared" si="2"/>
        <v>33.50967741935483</v>
      </c>
    </row>
    <row r="11" spans="1:34" ht="17.100000000000001" customHeight="1" x14ac:dyDescent="0.2">
      <c r="A11" s="31" t="s">
        <v>4</v>
      </c>
      <c r="B11" s="26">
        <f>[7]Dezembro!$C$5</f>
        <v>33.299999999999997</v>
      </c>
      <c r="C11" s="26">
        <f>[7]Dezembro!$C$6</f>
        <v>29.7</v>
      </c>
      <c r="D11" s="26">
        <f>[7]Dezembro!$C$7</f>
        <v>33.799999999999997</v>
      </c>
      <c r="E11" s="26">
        <f>[7]Dezembro!$C$8</f>
        <v>33.1</v>
      </c>
      <c r="F11" s="26">
        <f>[7]Dezembro!$C$9</f>
        <v>32.9</v>
      </c>
      <c r="G11" s="26">
        <f>[7]Dezembro!$C$10</f>
        <v>33.9</v>
      </c>
      <c r="H11" s="26">
        <f>[7]Dezembro!$C$11</f>
        <v>35.299999999999997</v>
      </c>
      <c r="I11" s="26">
        <f>[7]Dezembro!$C$12</f>
        <v>36.9</v>
      </c>
      <c r="J11" s="26">
        <f>[7]Dezembro!$C$13</f>
        <v>34.799999999999997</v>
      </c>
      <c r="K11" s="26">
        <f>[7]Dezembro!$C$14</f>
        <v>31.8</v>
      </c>
      <c r="L11" s="26">
        <f>[7]Dezembro!$C$15</f>
        <v>30</v>
      </c>
      <c r="M11" s="26">
        <f>[7]Dezembro!$C$16</f>
        <v>30.6</v>
      </c>
      <c r="N11" s="26">
        <f>[7]Dezembro!$C$17</f>
        <v>29.5</v>
      </c>
      <c r="O11" s="26">
        <f>[7]Dezembro!$C$18</f>
        <v>28.3</v>
      </c>
      <c r="P11" s="26">
        <f>[7]Dezembro!$C$19</f>
        <v>29</v>
      </c>
      <c r="Q11" s="26">
        <f>[7]Dezembro!$C$20</f>
        <v>29.7</v>
      </c>
      <c r="R11" s="26">
        <f>[7]Dezembro!$C$21</f>
        <v>23.8</v>
      </c>
      <c r="S11" s="26">
        <f>[7]Dezembro!$C$22</f>
        <v>28.4</v>
      </c>
      <c r="T11" s="26">
        <f>[7]Dezembro!$C$23</f>
        <v>29.8</v>
      </c>
      <c r="U11" s="26">
        <f>[7]Dezembro!$C$24</f>
        <v>32.299999999999997</v>
      </c>
      <c r="V11" s="26">
        <f>[7]Dezembro!$C$25</f>
        <v>31</v>
      </c>
      <c r="W11" s="26">
        <f>[7]Dezembro!$C$26</f>
        <v>31.4</v>
      </c>
      <c r="X11" s="26">
        <f>[7]Dezembro!$C$27</f>
        <v>30.7</v>
      </c>
      <c r="Y11" s="26">
        <f>[7]Dezembro!$C$28</f>
        <v>32</v>
      </c>
      <c r="Z11" s="26">
        <f>[7]Dezembro!$C$29</f>
        <v>30.6</v>
      </c>
      <c r="AA11" s="26">
        <f>[7]Dezembro!$C$30</f>
        <v>31.4</v>
      </c>
      <c r="AB11" s="26">
        <f>[7]Dezembro!$C$31</f>
        <v>32.299999999999997</v>
      </c>
      <c r="AC11" s="26">
        <f>[7]Dezembro!$C$32</f>
        <v>28.6</v>
      </c>
      <c r="AD11" s="26">
        <f>[7]Dezembro!$C$33</f>
        <v>29.5</v>
      </c>
      <c r="AE11" s="26">
        <f>[7]Dezembro!$C$34</f>
        <v>30.2</v>
      </c>
      <c r="AF11" s="26">
        <f>[7]Dezembro!$C$35</f>
        <v>31.1</v>
      </c>
      <c r="AG11" s="27">
        <f t="shared" si="1"/>
        <v>36.9</v>
      </c>
      <c r="AH11" s="28">
        <f t="shared" si="2"/>
        <v>31.151612903225804</v>
      </c>
    </row>
    <row r="12" spans="1:34" ht="17.100000000000001" customHeight="1" x14ac:dyDescent="0.2">
      <c r="A12" s="31" t="s">
        <v>5</v>
      </c>
      <c r="B12" s="26">
        <f>[8]Dezembro!$C$5</f>
        <v>34.200000000000003</v>
      </c>
      <c r="C12" s="26">
        <f>[8]Dezembro!$C$6</f>
        <v>34.1</v>
      </c>
      <c r="D12" s="26">
        <f>[8]Dezembro!$C$7</f>
        <v>34</v>
      </c>
      <c r="E12" s="26">
        <f>[8]Dezembro!$C$8</f>
        <v>33.9</v>
      </c>
      <c r="F12" s="26">
        <f>[8]Dezembro!$C$9</f>
        <v>34.200000000000003</v>
      </c>
      <c r="G12" s="26">
        <f>[8]Dezembro!$C$10</f>
        <v>34.200000000000003</v>
      </c>
      <c r="H12" s="26">
        <f>[8]Dezembro!$C$11</f>
        <v>35.700000000000003</v>
      </c>
      <c r="I12" s="26">
        <f>[8]Dezembro!$C$12</f>
        <v>35.4</v>
      </c>
      <c r="J12" s="26">
        <f>[8]Dezembro!$C$13</f>
        <v>35.1</v>
      </c>
      <c r="K12" s="26">
        <f>[8]Dezembro!$C$14</f>
        <v>38.4</v>
      </c>
      <c r="L12" s="26">
        <f>[8]Dezembro!$C$15</f>
        <v>37.299999999999997</v>
      </c>
      <c r="M12" s="26">
        <f>[8]Dezembro!$C$16</f>
        <v>37.6</v>
      </c>
      <c r="N12" s="26">
        <f>[8]Dezembro!$C$17</f>
        <v>37.299999999999997</v>
      </c>
      <c r="O12" s="26">
        <f>[8]Dezembro!$C$18</f>
        <v>29.7</v>
      </c>
      <c r="P12" s="26">
        <f>[8]Dezembro!$C$19</f>
        <v>33.200000000000003</v>
      </c>
      <c r="Q12" s="26">
        <f>[8]Dezembro!$C$20</f>
        <v>31.4</v>
      </c>
      <c r="R12" s="26">
        <f>[8]Dezembro!$C$21</f>
        <v>32.700000000000003</v>
      </c>
      <c r="S12" s="26">
        <f>[8]Dezembro!$C$22</f>
        <v>34.200000000000003</v>
      </c>
      <c r="T12" s="26">
        <f>[8]Dezembro!$C$23</f>
        <v>36.799999999999997</v>
      </c>
      <c r="U12" s="26">
        <f>[8]Dezembro!$C$24</f>
        <v>36.299999999999997</v>
      </c>
      <c r="V12" s="26">
        <f>[8]Dezembro!$C$25</f>
        <v>37.4</v>
      </c>
      <c r="W12" s="26">
        <f>[8]Dezembro!$C$26</f>
        <v>33.1</v>
      </c>
      <c r="X12" s="26">
        <f>[8]Dezembro!$C$27</f>
        <v>35.700000000000003</v>
      </c>
      <c r="Y12" s="26">
        <f>[8]Dezembro!$C$28</f>
        <v>37.4</v>
      </c>
      <c r="Z12" s="26">
        <f>[8]Dezembro!$C$29</f>
        <v>36.5</v>
      </c>
      <c r="AA12" s="26">
        <f>[8]Dezembro!$C$30</f>
        <v>36.200000000000003</v>
      </c>
      <c r="AB12" s="26">
        <f>[8]Dezembro!$C$31</f>
        <v>32.9</v>
      </c>
      <c r="AC12" s="26">
        <f>[8]Dezembro!$C$32</f>
        <v>33.6</v>
      </c>
      <c r="AD12" s="26">
        <f>[8]Dezembro!$C$33</f>
        <v>29.9</v>
      </c>
      <c r="AE12" s="26">
        <f>[8]Dezembro!$C$34</f>
        <v>30.2</v>
      </c>
      <c r="AF12" s="26">
        <f>[8]Dezembro!$C$35</f>
        <v>33.6</v>
      </c>
      <c r="AG12" s="27">
        <f t="shared" si="1"/>
        <v>38.4</v>
      </c>
      <c r="AH12" s="28">
        <f t="shared" si="2"/>
        <v>34.587096774193547</v>
      </c>
    </row>
    <row r="13" spans="1:34" ht="17.100000000000001" customHeight="1" x14ac:dyDescent="0.2">
      <c r="A13" s="31" t="s">
        <v>51</v>
      </c>
      <c r="B13" s="26" t="str">
        <f>[9]Dezembro!$C$5</f>
        <v>**</v>
      </c>
      <c r="C13" s="26" t="str">
        <f>[9]Dezembro!$C$6</f>
        <v>**</v>
      </c>
      <c r="D13" s="26" t="str">
        <f>[9]Dezembro!$C$7</f>
        <v>**</v>
      </c>
      <c r="E13" s="26">
        <f>[9]Dezembro!$C$8</f>
        <v>31</v>
      </c>
      <c r="F13" s="26">
        <f>[9]Dezembro!$C$9</f>
        <v>31.3</v>
      </c>
      <c r="G13" s="26">
        <f>[9]Dezembro!$C$10</f>
        <v>32.9</v>
      </c>
      <c r="H13" s="26">
        <f>[9]Dezembro!$C$11</f>
        <v>32.1</v>
      </c>
      <c r="I13" s="26">
        <f>[9]Dezembro!$C$12</f>
        <v>34.700000000000003</v>
      </c>
      <c r="J13" s="26">
        <f>[9]Dezembro!$C$13</f>
        <v>33.4</v>
      </c>
      <c r="K13" s="26">
        <f>[9]Dezembro!$C$14</f>
        <v>30.8</v>
      </c>
      <c r="L13" s="26">
        <f>[9]Dezembro!$C$15</f>
        <v>29.5</v>
      </c>
      <c r="M13" s="26">
        <f>[9]Dezembro!$C$16</f>
        <v>30.7</v>
      </c>
      <c r="N13" s="26">
        <f>[9]Dezembro!$C$17</f>
        <v>30.6</v>
      </c>
      <c r="O13" s="26">
        <f>[9]Dezembro!$C$18</f>
        <v>29.9</v>
      </c>
      <c r="P13" s="26">
        <f>[9]Dezembro!$C$19</f>
        <v>30.4</v>
      </c>
      <c r="Q13" s="26">
        <f>[9]Dezembro!$C$20</f>
        <v>30</v>
      </c>
      <c r="R13" s="26">
        <f>[9]Dezembro!$C$21</f>
        <v>23.9</v>
      </c>
      <c r="S13" s="26">
        <f>[9]Dezembro!$C$22</f>
        <v>30.1</v>
      </c>
      <c r="T13" s="26">
        <f>[9]Dezembro!$C$23</f>
        <v>31.6</v>
      </c>
      <c r="U13" s="26">
        <f>[9]Dezembro!$C$24</f>
        <v>33.1</v>
      </c>
      <c r="V13" s="26">
        <f>[9]Dezembro!$C$25</f>
        <v>33.4</v>
      </c>
      <c r="W13" s="26">
        <f>[9]Dezembro!$C$26</f>
        <v>32</v>
      </c>
      <c r="X13" s="26">
        <f>[9]Dezembro!$C$27</f>
        <v>31.9</v>
      </c>
      <c r="Y13" s="26">
        <f>[9]Dezembro!$C$28</f>
        <v>32.5</v>
      </c>
      <c r="Z13" s="26">
        <f>[9]Dezembro!$C$29</f>
        <v>32.200000000000003</v>
      </c>
      <c r="AA13" s="26">
        <f>[9]Dezembro!$C$30</f>
        <v>32.200000000000003</v>
      </c>
      <c r="AB13" s="26">
        <f>[9]Dezembro!$C$31</f>
        <v>32</v>
      </c>
      <c r="AC13" s="26">
        <f>[9]Dezembro!$C$32</f>
        <v>30.6</v>
      </c>
      <c r="AD13" s="26">
        <f>[9]Dezembro!$C$33</f>
        <v>30.7</v>
      </c>
      <c r="AE13" s="26">
        <f>[9]Dezembro!$C$34</f>
        <v>31.4</v>
      </c>
      <c r="AF13" s="26">
        <f>[9]Dezembro!$C$35</f>
        <v>31.8</v>
      </c>
      <c r="AG13" s="27">
        <f>MAX(B13:AF13)</f>
        <v>34.700000000000003</v>
      </c>
      <c r="AH13" s="28">
        <f>AVERAGE(B13:AF13)</f>
        <v>31.310714285714287</v>
      </c>
    </row>
    <row r="14" spans="1:34" ht="17.100000000000001" customHeight="1" x14ac:dyDescent="0.2">
      <c r="A14" s="31" t="s">
        <v>6</v>
      </c>
      <c r="B14" s="26">
        <f>[10]Dezembro!$C$5</f>
        <v>34.9</v>
      </c>
      <c r="C14" s="26">
        <f>[10]Dezembro!$C$6</f>
        <v>30.9</v>
      </c>
      <c r="D14" s="26">
        <f>[10]Dezembro!$C$7</f>
        <v>34.299999999999997</v>
      </c>
      <c r="E14" s="26">
        <f>[10]Dezembro!$C$8</f>
        <v>33.1</v>
      </c>
      <c r="F14" s="26">
        <f>[10]Dezembro!$C$9</f>
        <v>33.6</v>
      </c>
      <c r="G14" s="26">
        <f>[10]Dezembro!$C$10</f>
        <v>34.299999999999997</v>
      </c>
      <c r="H14" s="26">
        <f>[10]Dezembro!$C$11</f>
        <v>34.799999999999997</v>
      </c>
      <c r="I14" s="26">
        <f>[10]Dezembro!$C$12</f>
        <v>36.9</v>
      </c>
      <c r="J14" s="26">
        <f>[10]Dezembro!$C$13</f>
        <v>34</v>
      </c>
      <c r="K14" s="26">
        <f>[10]Dezembro!$C$14</f>
        <v>35.9</v>
      </c>
      <c r="L14" s="26">
        <f>[10]Dezembro!$C$15</f>
        <v>32.4</v>
      </c>
      <c r="M14" s="26">
        <f>[10]Dezembro!$C$16</f>
        <v>32.9</v>
      </c>
      <c r="N14" s="26">
        <f>[10]Dezembro!$C$17</f>
        <v>31.7</v>
      </c>
      <c r="O14" s="26">
        <f>[10]Dezembro!$C$18</f>
        <v>31.3</v>
      </c>
      <c r="P14" s="26">
        <f>[10]Dezembro!$C$19</f>
        <v>32.1</v>
      </c>
      <c r="Q14" s="26">
        <f>[10]Dezembro!$C$20</f>
        <v>32.4</v>
      </c>
      <c r="R14" s="26">
        <f>[10]Dezembro!$C$21</f>
        <v>23.9</v>
      </c>
      <c r="S14" s="26">
        <f>[10]Dezembro!$C$22</f>
        <v>32.700000000000003</v>
      </c>
      <c r="T14" s="26">
        <f>[10]Dezembro!$C$23</f>
        <v>34.6</v>
      </c>
      <c r="U14" s="26">
        <f>[10]Dezembro!$C$24</f>
        <v>35.200000000000003</v>
      </c>
      <c r="V14" s="26">
        <f>[10]Dezembro!$C$25</f>
        <v>36</v>
      </c>
      <c r="W14" s="26">
        <f>[10]Dezembro!$C$26</f>
        <v>33.9</v>
      </c>
      <c r="X14" s="26">
        <f>[10]Dezembro!$C$27</f>
        <v>33.299999999999997</v>
      </c>
      <c r="Y14" s="26">
        <f>[10]Dezembro!$C$28</f>
        <v>35.1</v>
      </c>
      <c r="Z14" s="26">
        <f>[10]Dezembro!$C$29</f>
        <v>35</v>
      </c>
      <c r="AA14" s="26">
        <f>[10]Dezembro!$C$30</f>
        <v>35.299999999999997</v>
      </c>
      <c r="AB14" s="26">
        <f>[10]Dezembro!$C$31</f>
        <v>34.5</v>
      </c>
      <c r="AC14" s="26">
        <f>[10]Dezembro!$C$32</f>
        <v>33.9</v>
      </c>
      <c r="AD14" s="26">
        <f>[10]Dezembro!$C$33</f>
        <v>32.5</v>
      </c>
      <c r="AE14" s="26">
        <f>[10]Dezembro!$C$34</f>
        <v>34</v>
      </c>
      <c r="AF14" s="26">
        <f>[10]Dezembro!$C$35</f>
        <v>35.5</v>
      </c>
      <c r="AG14" s="27">
        <f t="shared" si="1"/>
        <v>36.9</v>
      </c>
      <c r="AH14" s="28">
        <f t="shared" si="2"/>
        <v>33.577419354838703</v>
      </c>
    </row>
    <row r="15" spans="1:34" ht="17.100000000000001" customHeight="1" x14ac:dyDescent="0.2">
      <c r="A15" s="31" t="s">
        <v>7</v>
      </c>
      <c r="B15" s="26">
        <f>[11]Dezembro!$C$5</f>
        <v>31</v>
      </c>
      <c r="C15" s="26">
        <f>[11]Dezembro!$C$6</f>
        <v>32.299999999999997</v>
      </c>
      <c r="D15" s="26">
        <f>[11]Dezembro!$C$7</f>
        <v>33.5</v>
      </c>
      <c r="E15" s="26">
        <f>[11]Dezembro!$C$8</f>
        <v>32.5</v>
      </c>
      <c r="F15" s="26">
        <f>[11]Dezembro!$C$9</f>
        <v>33.299999999999997</v>
      </c>
      <c r="G15" s="26">
        <f>[11]Dezembro!$C$10</f>
        <v>34</v>
      </c>
      <c r="H15" s="26">
        <f>[11]Dezembro!$C$11</f>
        <v>33.700000000000003</v>
      </c>
      <c r="I15" s="26">
        <f>[11]Dezembro!$C$12</f>
        <v>35.299999999999997</v>
      </c>
      <c r="J15" s="26">
        <f>[11]Dezembro!$C$13</f>
        <v>30.7</v>
      </c>
      <c r="K15" s="26">
        <f>[11]Dezembro!$C$14</f>
        <v>35.200000000000003</v>
      </c>
      <c r="L15" s="26">
        <f>[11]Dezembro!$C$15</f>
        <v>34.799999999999997</v>
      </c>
      <c r="M15" s="26">
        <f>[11]Dezembro!$C$16</f>
        <v>35.299999999999997</v>
      </c>
      <c r="N15" s="26">
        <f>[11]Dezembro!$C$17</f>
        <v>32.4</v>
      </c>
      <c r="O15" s="26">
        <f>[11]Dezembro!$C$18</f>
        <v>30.2</v>
      </c>
      <c r="P15" s="26">
        <f>[11]Dezembro!$C$19</f>
        <v>32.799999999999997</v>
      </c>
      <c r="Q15" s="26">
        <f>[11]Dezembro!$C$20</f>
        <v>29.5</v>
      </c>
      <c r="R15" s="26">
        <f>[11]Dezembro!$C$21</f>
        <v>27.9</v>
      </c>
      <c r="S15" s="26">
        <f>[11]Dezembro!$C$22</f>
        <v>29.7</v>
      </c>
      <c r="T15" s="26">
        <f>[11]Dezembro!$C$23</f>
        <v>33.5</v>
      </c>
      <c r="U15" s="26">
        <f>[11]Dezembro!$C$24</f>
        <v>34.299999999999997</v>
      </c>
      <c r="V15" s="26">
        <f>[11]Dezembro!$C$25</f>
        <v>34.9</v>
      </c>
      <c r="W15" s="26">
        <f>[11]Dezembro!$C$26</f>
        <v>34.200000000000003</v>
      </c>
      <c r="X15" s="26">
        <f>[11]Dezembro!$C$27</f>
        <v>32.299999999999997</v>
      </c>
      <c r="Y15" s="26">
        <f>[11]Dezembro!$C$28</f>
        <v>33.700000000000003</v>
      </c>
      <c r="Z15" s="26">
        <f>[11]Dezembro!$C$29</f>
        <v>35.4</v>
      </c>
      <c r="AA15" s="26">
        <f>[11]Dezembro!$C$30</f>
        <v>35.1</v>
      </c>
      <c r="AB15" s="26">
        <f>[11]Dezembro!$C$31</f>
        <v>32.5</v>
      </c>
      <c r="AC15" s="26">
        <f>[11]Dezembro!$C$32</f>
        <v>31</v>
      </c>
      <c r="AD15" s="26">
        <f>[11]Dezembro!$C$33</f>
        <v>29</v>
      </c>
      <c r="AE15" s="26">
        <f>[11]Dezembro!$C$34</f>
        <v>27.9</v>
      </c>
      <c r="AF15" s="26">
        <f>[11]Dezembro!$C$35</f>
        <v>30.8</v>
      </c>
      <c r="AG15" s="27">
        <f t="shared" si="1"/>
        <v>35.4</v>
      </c>
      <c r="AH15" s="28">
        <f t="shared" si="2"/>
        <v>32.538709677419355</v>
      </c>
    </row>
    <row r="16" spans="1:34" ht="17.100000000000001" customHeight="1" x14ac:dyDescent="0.2">
      <c r="A16" s="31" t="s">
        <v>8</v>
      </c>
      <c r="B16" s="26">
        <f>[12]Dezembro!$C$5</f>
        <v>32</v>
      </c>
      <c r="C16" s="26">
        <f>[12]Dezembro!$C$6</f>
        <v>34.1</v>
      </c>
      <c r="D16" s="26">
        <f>[12]Dezembro!$C$7</f>
        <v>35.5</v>
      </c>
      <c r="E16" s="26">
        <f>[12]Dezembro!$C$8</f>
        <v>35.5</v>
      </c>
      <c r="F16" s="26">
        <f>[12]Dezembro!$C$9</f>
        <v>34.9</v>
      </c>
      <c r="G16" s="26">
        <f>[12]Dezembro!$C$10</f>
        <v>34.5</v>
      </c>
      <c r="H16" s="26">
        <f>[12]Dezembro!$C$11</f>
        <v>35.799999999999997</v>
      </c>
      <c r="I16" s="26">
        <f>[12]Dezembro!$C$12</f>
        <v>35.5</v>
      </c>
      <c r="J16" s="26">
        <f>[12]Dezembro!$C$13</f>
        <v>34.200000000000003</v>
      </c>
      <c r="K16" s="26">
        <f>[12]Dezembro!$C$14</f>
        <v>36</v>
      </c>
      <c r="L16" s="26">
        <f>[12]Dezembro!$C$15</f>
        <v>35.9</v>
      </c>
      <c r="M16" s="26">
        <f>[12]Dezembro!$C$16</f>
        <v>35.299999999999997</v>
      </c>
      <c r="N16" s="26">
        <f>[12]Dezembro!$C$17</f>
        <v>30.1</v>
      </c>
      <c r="O16" s="26">
        <f>[12]Dezembro!$C$18</f>
        <v>29.5</v>
      </c>
      <c r="P16" s="26">
        <f>[12]Dezembro!$C$19</f>
        <v>34.200000000000003</v>
      </c>
      <c r="Q16" s="26">
        <f>[12]Dezembro!$C$20</f>
        <v>30.6</v>
      </c>
      <c r="R16" s="26">
        <f>[12]Dezembro!$C$21</f>
        <v>33.5</v>
      </c>
      <c r="S16" s="26">
        <f>[12]Dezembro!$C$22</f>
        <v>28.8</v>
      </c>
      <c r="T16" s="26">
        <f>[12]Dezembro!$C$23</f>
        <v>34.5</v>
      </c>
      <c r="U16" s="26">
        <f>[12]Dezembro!$C$24</f>
        <v>35.700000000000003</v>
      </c>
      <c r="V16" s="26">
        <f>[12]Dezembro!$C$25</f>
        <v>36.799999999999997</v>
      </c>
      <c r="W16" s="26">
        <f>[12]Dezembro!$C$26</f>
        <v>35.4</v>
      </c>
      <c r="X16" s="26">
        <f>[12]Dezembro!$C$27</f>
        <v>34.700000000000003</v>
      </c>
      <c r="Y16" s="26">
        <f>[12]Dezembro!$C$28</f>
        <v>35</v>
      </c>
      <c r="Z16" s="26">
        <f>[12]Dezembro!$C$29</f>
        <v>37.200000000000003</v>
      </c>
      <c r="AA16" s="26">
        <f>[12]Dezembro!$C$30</f>
        <v>37.299999999999997</v>
      </c>
      <c r="AB16" s="26">
        <f>[12]Dezembro!$C$31</f>
        <v>31.8</v>
      </c>
      <c r="AC16" s="26">
        <f>[12]Dezembro!$C$32</f>
        <v>30.4</v>
      </c>
      <c r="AD16" s="26">
        <f>[12]Dezembro!$C$33</f>
        <v>30.1</v>
      </c>
      <c r="AE16" s="26">
        <f>[12]Dezembro!$C$34</f>
        <v>28.2</v>
      </c>
      <c r="AF16" s="26">
        <f>[12]Dezembro!$C$35</f>
        <v>31</v>
      </c>
      <c r="AG16" s="27">
        <f>MAX(B16:AF16)</f>
        <v>37.299999999999997</v>
      </c>
      <c r="AH16" s="28">
        <f>AVERAGE(B16:AF16)</f>
        <v>33.677419354838712</v>
      </c>
    </row>
    <row r="17" spans="1:34" ht="17.100000000000001" customHeight="1" x14ac:dyDescent="0.2">
      <c r="A17" s="31" t="s">
        <v>9</v>
      </c>
      <c r="B17" s="26">
        <f>[13]Dezembro!$C$5</f>
        <v>31.8</v>
      </c>
      <c r="C17" s="26">
        <f>[13]Dezembro!$C$6</f>
        <v>33.799999999999997</v>
      </c>
      <c r="D17" s="26">
        <f>[13]Dezembro!$C$7</f>
        <v>34.5</v>
      </c>
      <c r="E17" s="26">
        <f>[13]Dezembro!$C$8</f>
        <v>34.799999999999997</v>
      </c>
      <c r="F17" s="26">
        <f>[13]Dezembro!$C$9</f>
        <v>34.200000000000003</v>
      </c>
      <c r="G17" s="26">
        <f>[13]Dezembro!$C$10</f>
        <v>34.799999999999997</v>
      </c>
      <c r="H17" s="26">
        <f>[13]Dezembro!$C$11</f>
        <v>34.9</v>
      </c>
      <c r="I17" s="26">
        <f>[13]Dezembro!$C$12</f>
        <v>36.6</v>
      </c>
      <c r="J17" s="26">
        <f>[13]Dezembro!$C$13</f>
        <v>32.9</v>
      </c>
      <c r="K17" s="26">
        <f>[13]Dezembro!$C$14</f>
        <v>35.799999999999997</v>
      </c>
      <c r="L17" s="26">
        <f>[13]Dezembro!$C$15</f>
        <v>34.9</v>
      </c>
      <c r="M17" s="26">
        <f>[13]Dezembro!$C$16</f>
        <v>34.5</v>
      </c>
      <c r="N17" s="26">
        <f>[13]Dezembro!$C$17</f>
        <v>30.9</v>
      </c>
      <c r="O17" s="26">
        <f>[13]Dezembro!$C$18</f>
        <v>29.6</v>
      </c>
      <c r="P17" s="26">
        <f>[13]Dezembro!$C$19</f>
        <v>32.700000000000003</v>
      </c>
      <c r="Q17" s="26">
        <f>[13]Dezembro!$C$20</f>
        <v>31.4</v>
      </c>
      <c r="R17" s="26">
        <f>[13]Dezembro!$C$21</f>
        <v>26.1</v>
      </c>
      <c r="S17" s="26">
        <f>[13]Dezembro!$C$22</f>
        <v>28.4</v>
      </c>
      <c r="T17" s="26">
        <f>[13]Dezembro!$C$23</f>
        <v>33.200000000000003</v>
      </c>
      <c r="U17" s="26">
        <f>[13]Dezembro!$C$24</f>
        <v>34.5</v>
      </c>
      <c r="V17" s="26">
        <f>[13]Dezembro!$C$25</f>
        <v>36.4</v>
      </c>
      <c r="W17" s="26">
        <f>[13]Dezembro!$C$26</f>
        <v>34.6</v>
      </c>
      <c r="X17" s="26">
        <f>[13]Dezembro!$C$27</f>
        <v>31.6</v>
      </c>
      <c r="Y17" s="26">
        <f>[13]Dezembro!$C$28</f>
        <v>32.4</v>
      </c>
      <c r="Z17" s="26">
        <f>[13]Dezembro!$C$29</f>
        <v>35.700000000000003</v>
      </c>
      <c r="AA17" s="26">
        <f>[13]Dezembro!$C$30</f>
        <v>35.799999999999997</v>
      </c>
      <c r="AB17" s="26">
        <f>[13]Dezembro!$C$31</f>
        <v>34.5</v>
      </c>
      <c r="AC17" s="26">
        <f>[13]Dezembro!$C$32</f>
        <v>32.700000000000003</v>
      </c>
      <c r="AD17" s="26">
        <f>[13]Dezembro!$C$33</f>
        <v>30.8</v>
      </c>
      <c r="AE17" s="26">
        <f>[13]Dezembro!$C$34</f>
        <v>30.3</v>
      </c>
      <c r="AF17" s="26">
        <f>[13]Dezembro!$C$35</f>
        <v>31.7</v>
      </c>
      <c r="AG17" s="27">
        <f>MAX(B17:AF17)</f>
        <v>36.6</v>
      </c>
      <c r="AH17" s="28">
        <f>AVERAGE(B17:AF17)</f>
        <v>33.122580645161285</v>
      </c>
    </row>
    <row r="18" spans="1:34" ht="17.100000000000001" customHeight="1" x14ac:dyDescent="0.2">
      <c r="A18" s="31" t="s">
        <v>49</v>
      </c>
      <c r="B18" s="26">
        <f>[14]Dezembro!$C$5</f>
        <v>33.5</v>
      </c>
      <c r="C18" s="26">
        <f>[14]Dezembro!$C$6</f>
        <v>34.299999999999997</v>
      </c>
      <c r="D18" s="26">
        <f>[14]Dezembro!$C$7</f>
        <v>34.6</v>
      </c>
      <c r="E18" s="26">
        <f>[14]Dezembro!$C$8</f>
        <v>34.5</v>
      </c>
      <c r="F18" s="26">
        <f>[14]Dezembro!$C$9</f>
        <v>34.299999999999997</v>
      </c>
      <c r="G18" s="26">
        <f>[14]Dezembro!$C$10</f>
        <v>34.700000000000003</v>
      </c>
      <c r="H18" s="26">
        <f>[14]Dezembro!$C$11</f>
        <v>35.1</v>
      </c>
      <c r="I18" s="26">
        <f>[14]Dezembro!$C$12</f>
        <v>36.4</v>
      </c>
      <c r="J18" s="26">
        <f>[14]Dezembro!$C$13</f>
        <v>34.1</v>
      </c>
      <c r="K18" s="26">
        <f>[14]Dezembro!$C$14</f>
        <v>37.4</v>
      </c>
      <c r="L18" s="26">
        <f>[14]Dezembro!$C$15</f>
        <v>36.5</v>
      </c>
      <c r="M18" s="26">
        <f>[14]Dezembro!$C$16</f>
        <v>36</v>
      </c>
      <c r="N18" s="26">
        <f>[14]Dezembro!$C$17</f>
        <v>28.1</v>
      </c>
      <c r="O18" s="26">
        <f>[14]Dezembro!$C$18</f>
        <v>32.5</v>
      </c>
      <c r="P18" s="26">
        <f>[14]Dezembro!$C$19</f>
        <v>33.5</v>
      </c>
      <c r="Q18" s="26">
        <f>[14]Dezembro!$C$20</f>
        <v>30.7</v>
      </c>
      <c r="R18" s="26">
        <f>[14]Dezembro!$C$21</f>
        <v>27.8</v>
      </c>
      <c r="S18" s="26">
        <f>[14]Dezembro!$C$22</f>
        <v>33.4</v>
      </c>
      <c r="T18" s="26">
        <f>[14]Dezembro!$C$23</f>
        <v>34.799999999999997</v>
      </c>
      <c r="U18" s="26">
        <f>[14]Dezembro!$C$24</f>
        <v>35.299999999999997</v>
      </c>
      <c r="V18" s="26">
        <f>[14]Dezembro!$C$25</f>
        <v>36.9</v>
      </c>
      <c r="W18" s="26">
        <f>[14]Dezembro!$C$26</f>
        <v>37</v>
      </c>
      <c r="X18" s="26">
        <f>[14]Dezembro!$C$27</f>
        <v>36.200000000000003</v>
      </c>
      <c r="Y18" s="26">
        <f>[14]Dezembro!$C$28</f>
        <v>37</v>
      </c>
      <c r="Z18" s="26">
        <f>[14]Dezembro!$C$29</f>
        <v>36.700000000000003</v>
      </c>
      <c r="AA18" s="26">
        <f>[14]Dezembro!$C$30</f>
        <v>36.1</v>
      </c>
      <c r="AB18" s="26">
        <f>[14]Dezembro!$C$31</f>
        <v>35.5</v>
      </c>
      <c r="AC18" s="26">
        <f>[14]Dezembro!$C$32</f>
        <v>33.9</v>
      </c>
      <c r="AD18" s="26">
        <f>[14]Dezembro!$C$33</f>
        <v>28.8</v>
      </c>
      <c r="AE18" s="26">
        <f>[14]Dezembro!$C$34</f>
        <v>30.1</v>
      </c>
      <c r="AF18" s="26">
        <f>[14]Dezembro!$C$35</f>
        <v>33.1</v>
      </c>
      <c r="AG18" s="27">
        <f>MAX(B18:AF18)</f>
        <v>37.4</v>
      </c>
      <c r="AH18" s="28">
        <f>AVERAGE(B18:AF18)</f>
        <v>34.154838709677414</v>
      </c>
    </row>
    <row r="19" spans="1:34" ht="17.100000000000001" customHeight="1" x14ac:dyDescent="0.2">
      <c r="A19" s="31" t="s">
        <v>10</v>
      </c>
      <c r="B19" s="26">
        <f>[15]Dezembro!$C$5</f>
        <v>32.200000000000003</v>
      </c>
      <c r="C19" s="26">
        <f>[15]Dezembro!$C$6</f>
        <v>33.700000000000003</v>
      </c>
      <c r="D19" s="26">
        <f>[15]Dezembro!$C$7</f>
        <v>35.200000000000003</v>
      </c>
      <c r="E19" s="26">
        <f>[15]Dezembro!$C$8</f>
        <v>32.799999999999997</v>
      </c>
      <c r="F19" s="26">
        <f>[15]Dezembro!$C$9</f>
        <v>35.299999999999997</v>
      </c>
      <c r="G19" s="26">
        <f>[15]Dezembro!$C$10</f>
        <v>35.1</v>
      </c>
      <c r="H19" s="26">
        <f>[15]Dezembro!$C$11</f>
        <v>35.4</v>
      </c>
      <c r="I19" s="26">
        <f>[15]Dezembro!$C$12</f>
        <v>37.200000000000003</v>
      </c>
      <c r="J19" s="26">
        <f>[15]Dezembro!$C$13</f>
        <v>32.5</v>
      </c>
      <c r="K19" s="26">
        <f>[15]Dezembro!$C$14</f>
        <v>37.1</v>
      </c>
      <c r="L19" s="26">
        <f>[15]Dezembro!$C$15</f>
        <v>36.700000000000003</v>
      </c>
      <c r="M19" s="26">
        <f>[15]Dezembro!$C$16</f>
        <v>36.700000000000003</v>
      </c>
      <c r="N19" s="26">
        <f>[15]Dezembro!$C$17</f>
        <v>33.299999999999997</v>
      </c>
      <c r="O19" s="26">
        <f>[15]Dezembro!$C$18</f>
        <v>28.4</v>
      </c>
      <c r="P19" s="26">
        <f>[15]Dezembro!$C$19</f>
        <v>33</v>
      </c>
      <c r="Q19" s="26">
        <f>[15]Dezembro!$C$20</f>
        <v>30.9</v>
      </c>
      <c r="R19" s="26">
        <f>[15]Dezembro!$C$21</f>
        <v>30.1</v>
      </c>
      <c r="S19" s="26">
        <f>[15]Dezembro!$C$22</f>
        <v>29.2</v>
      </c>
      <c r="T19" s="26">
        <f>[15]Dezembro!$C$23</f>
        <v>34</v>
      </c>
      <c r="U19" s="26">
        <f>[15]Dezembro!$C$24</f>
        <v>34.700000000000003</v>
      </c>
      <c r="V19" s="26">
        <f>[15]Dezembro!$C$25</f>
        <v>36.700000000000003</v>
      </c>
      <c r="W19" s="26">
        <f>[15]Dezembro!$C$26</f>
        <v>35.299999999999997</v>
      </c>
      <c r="X19" s="26">
        <f>[15]Dezembro!$C$27</f>
        <v>34.799999999999997</v>
      </c>
      <c r="Y19" s="26">
        <f>[15]Dezembro!$C$28</f>
        <v>35</v>
      </c>
      <c r="Z19" s="26">
        <f>[15]Dezembro!$C$29</f>
        <v>36.9</v>
      </c>
      <c r="AA19" s="26">
        <f>[15]Dezembro!$C$30</f>
        <v>36.6</v>
      </c>
      <c r="AB19" s="26">
        <f>[15]Dezembro!$C$31</f>
        <v>35.200000000000003</v>
      </c>
      <c r="AC19" s="26">
        <f>[15]Dezembro!$C$32</f>
        <v>32.9</v>
      </c>
      <c r="AD19" s="26">
        <f>[15]Dezembro!$C$33</f>
        <v>30.9</v>
      </c>
      <c r="AE19" s="26">
        <f>[15]Dezembro!$C$34</f>
        <v>31</v>
      </c>
      <c r="AF19" s="26">
        <f>[15]Dezembro!$C$35</f>
        <v>32.6</v>
      </c>
      <c r="AG19" s="27">
        <f t="shared" ref="AG19:AG29" si="5">MAX(B19:AF19)</f>
        <v>37.200000000000003</v>
      </c>
      <c r="AH19" s="28">
        <f t="shared" ref="AH19:AH29" si="6">AVERAGE(B19:AF19)</f>
        <v>33.916129032258063</v>
      </c>
    </row>
    <row r="20" spans="1:34" ht="17.100000000000001" customHeight="1" x14ac:dyDescent="0.2">
      <c r="A20" s="31" t="s">
        <v>11</v>
      </c>
      <c r="B20" s="26">
        <f>[16]Dezembro!$C$5</f>
        <v>32.200000000000003</v>
      </c>
      <c r="C20" s="26">
        <f>[16]Dezembro!$C$6</f>
        <v>33.299999999999997</v>
      </c>
      <c r="D20" s="26">
        <f>[16]Dezembro!$C$7</f>
        <v>34.799999999999997</v>
      </c>
      <c r="E20" s="26">
        <f>[16]Dezembro!$C$8</f>
        <v>35.1</v>
      </c>
      <c r="F20" s="26">
        <f>[16]Dezembro!$C$9</f>
        <v>34.5</v>
      </c>
      <c r="G20" s="26">
        <f>[16]Dezembro!$C$10</f>
        <v>34.299999999999997</v>
      </c>
      <c r="H20" s="26">
        <f>[16]Dezembro!$C$11</f>
        <v>34.4</v>
      </c>
      <c r="I20" s="26">
        <f>[16]Dezembro!$C$12</f>
        <v>36.1</v>
      </c>
      <c r="J20" s="26">
        <f>[16]Dezembro!$C$13</f>
        <v>32.9</v>
      </c>
      <c r="K20" s="26">
        <f>[16]Dezembro!$C$14</f>
        <v>36.4</v>
      </c>
      <c r="L20" s="26">
        <f>[16]Dezembro!$C$15</f>
        <v>35.5</v>
      </c>
      <c r="M20" s="26">
        <f>[16]Dezembro!$C$16</f>
        <v>35.799999999999997</v>
      </c>
      <c r="N20" s="26">
        <f>[16]Dezembro!$C$17</f>
        <v>33</v>
      </c>
      <c r="O20" s="26">
        <f>[16]Dezembro!$C$18</f>
        <v>33</v>
      </c>
      <c r="P20" s="26">
        <f>[16]Dezembro!$C$19</f>
        <v>32.799999999999997</v>
      </c>
      <c r="Q20" s="26">
        <f>[16]Dezembro!$C$20</f>
        <v>31.1</v>
      </c>
      <c r="R20" s="26">
        <f>[16]Dezembro!$C$21</f>
        <v>26.6</v>
      </c>
      <c r="S20" s="26">
        <f>[16]Dezembro!$C$22</f>
        <v>32.9</v>
      </c>
      <c r="T20" s="26">
        <f>[16]Dezembro!$C$23</f>
        <v>33.9</v>
      </c>
      <c r="U20" s="26">
        <f>[16]Dezembro!$C$24</f>
        <v>35</v>
      </c>
      <c r="V20" s="26">
        <f>[16]Dezembro!$C$25</f>
        <v>36.299999999999997</v>
      </c>
      <c r="W20" s="26">
        <f>[16]Dezembro!$C$26</f>
        <v>34.200000000000003</v>
      </c>
      <c r="X20" s="26">
        <f>[16]Dezembro!$C$27</f>
        <v>33.5</v>
      </c>
      <c r="Y20" s="26">
        <f>[16]Dezembro!$C$28</f>
        <v>35.9</v>
      </c>
      <c r="Z20" s="26">
        <f>[16]Dezembro!$C$29</f>
        <v>36.200000000000003</v>
      </c>
      <c r="AA20" s="26">
        <f>[16]Dezembro!$C$30</f>
        <v>35.9</v>
      </c>
      <c r="AB20" s="26">
        <f>[16]Dezembro!$C$31</f>
        <v>34.9</v>
      </c>
      <c r="AC20" s="26">
        <f>[16]Dezembro!$C$32</f>
        <v>33.6</v>
      </c>
      <c r="AD20" s="26">
        <f>[16]Dezembro!$C$33</f>
        <v>29.3</v>
      </c>
      <c r="AE20" s="26">
        <f>[16]Dezembro!$C$34</f>
        <v>31.1</v>
      </c>
      <c r="AF20" s="26">
        <f>[16]Dezembro!$C$35</f>
        <v>33.1</v>
      </c>
      <c r="AG20" s="27">
        <f t="shared" si="5"/>
        <v>36.4</v>
      </c>
      <c r="AH20" s="28">
        <f t="shared" si="6"/>
        <v>33.79354838709677</v>
      </c>
    </row>
    <row r="21" spans="1:34" ht="17.100000000000001" customHeight="1" x14ac:dyDescent="0.2">
      <c r="A21" s="31" t="s">
        <v>12</v>
      </c>
      <c r="B21" s="26">
        <f>[17]Dezembro!$C$5</f>
        <v>34.4</v>
      </c>
      <c r="C21" s="26">
        <f>[17]Dezembro!$C$6</f>
        <v>33.6</v>
      </c>
      <c r="D21" s="26">
        <f>[17]Dezembro!$C$7</f>
        <v>34.6</v>
      </c>
      <c r="E21" s="26">
        <f>[17]Dezembro!$C$8</f>
        <v>34.6</v>
      </c>
      <c r="F21" s="26">
        <f>[17]Dezembro!$C$9</f>
        <v>34.200000000000003</v>
      </c>
      <c r="G21" s="26">
        <f>[17]Dezembro!$C$10</f>
        <v>34.200000000000003</v>
      </c>
      <c r="H21" s="26">
        <f>[17]Dezembro!$C$11</f>
        <v>34.700000000000003</v>
      </c>
      <c r="I21" s="26">
        <f>[17]Dezembro!$C$12</f>
        <v>37.299999999999997</v>
      </c>
      <c r="J21" s="26">
        <f>[17]Dezembro!$C$13</f>
        <v>36.6</v>
      </c>
      <c r="K21" s="26">
        <f>[17]Dezembro!$C$14</f>
        <v>38</v>
      </c>
      <c r="L21" s="26">
        <f>[17]Dezembro!$C$15</f>
        <v>37.5</v>
      </c>
      <c r="M21" s="26">
        <f>[17]Dezembro!$C$16</f>
        <v>37</v>
      </c>
      <c r="N21" s="26">
        <f>[17]Dezembro!$C$17</f>
        <v>27.3</v>
      </c>
      <c r="O21" s="26">
        <f>[17]Dezembro!$C$18</f>
        <v>33.200000000000003</v>
      </c>
      <c r="P21" s="26">
        <f>[17]Dezembro!$C$19</f>
        <v>32.6</v>
      </c>
      <c r="Q21" s="26">
        <f>[17]Dezembro!$C$20</f>
        <v>29</v>
      </c>
      <c r="R21" s="26">
        <f>[17]Dezembro!$C$21</f>
        <v>26.2</v>
      </c>
      <c r="S21" s="26">
        <f>[17]Dezembro!$C$22</f>
        <v>33.6</v>
      </c>
      <c r="T21" s="26">
        <f>[17]Dezembro!$C$23</f>
        <v>35</v>
      </c>
      <c r="U21" s="26">
        <f>[17]Dezembro!$C$24</f>
        <v>35.299999999999997</v>
      </c>
      <c r="V21" s="26">
        <f>[17]Dezembro!$C$25</f>
        <v>36.700000000000003</v>
      </c>
      <c r="W21" s="26">
        <f>[17]Dezembro!$C$26</f>
        <v>36.1</v>
      </c>
      <c r="X21" s="26">
        <f>[17]Dezembro!$C$27</f>
        <v>34.4</v>
      </c>
      <c r="Y21" s="26">
        <f>[17]Dezembro!$C$28</f>
        <v>36.9</v>
      </c>
      <c r="Z21" s="26">
        <f>[17]Dezembro!$C$29</f>
        <v>36</v>
      </c>
      <c r="AA21" s="26">
        <f>[17]Dezembro!$C$30</f>
        <v>36</v>
      </c>
      <c r="AB21" s="26">
        <f>[17]Dezembro!$C$31</f>
        <v>34.4</v>
      </c>
      <c r="AC21" s="26">
        <f>[17]Dezembro!$C$32</f>
        <v>33.5</v>
      </c>
      <c r="AD21" s="26">
        <f>[17]Dezembro!$C$33</f>
        <v>30.1</v>
      </c>
      <c r="AE21" s="26">
        <f>[17]Dezembro!$C$34</f>
        <v>29.8</v>
      </c>
      <c r="AF21" s="26">
        <f>[17]Dezembro!$C$35</f>
        <v>33</v>
      </c>
      <c r="AG21" s="27">
        <f t="shared" si="5"/>
        <v>38</v>
      </c>
      <c r="AH21" s="28">
        <f t="shared" si="6"/>
        <v>34.058064516129029</v>
      </c>
    </row>
    <row r="22" spans="1:34" ht="17.100000000000001" customHeight="1" x14ac:dyDescent="0.2">
      <c r="A22" s="31" t="s">
        <v>13</v>
      </c>
      <c r="B22" s="26">
        <f>[18]Dezembro!$C$5</f>
        <v>34.4</v>
      </c>
      <c r="C22" s="26">
        <f>[18]Dezembro!$C$6</f>
        <v>33.6</v>
      </c>
      <c r="D22" s="26">
        <f>[18]Dezembro!$C$7</f>
        <v>34.6</v>
      </c>
      <c r="E22" s="26">
        <f>[18]Dezembro!$C$8</f>
        <v>34.6</v>
      </c>
      <c r="F22" s="26">
        <f>[18]Dezembro!$C$9</f>
        <v>34.200000000000003</v>
      </c>
      <c r="G22" s="26">
        <f>[18]Dezembro!$C$10</f>
        <v>34.200000000000003</v>
      </c>
      <c r="H22" s="26">
        <f>[18]Dezembro!$C$11</f>
        <v>34.700000000000003</v>
      </c>
      <c r="I22" s="26">
        <f>[18]Dezembro!$C$12</f>
        <v>37.299999999999997</v>
      </c>
      <c r="J22" s="26">
        <f>[18]Dezembro!$C$13</f>
        <v>36.6</v>
      </c>
      <c r="K22" s="26">
        <f>[18]Dezembro!$C$14</f>
        <v>38.700000000000003</v>
      </c>
      <c r="L22" s="26">
        <f>[18]Dezembro!$C$15</f>
        <v>37.299999999999997</v>
      </c>
      <c r="M22" s="26">
        <f>[18]Dezembro!$C$16</f>
        <v>37.4</v>
      </c>
      <c r="N22" s="26">
        <f>[18]Dezembro!$C$17</f>
        <v>33.799999999999997</v>
      </c>
      <c r="O22" s="26">
        <f>[18]Dezembro!$C$18</f>
        <v>31.1</v>
      </c>
      <c r="P22" s="26">
        <f>[18]Dezembro!$C$19</f>
        <v>34.5</v>
      </c>
      <c r="Q22" s="26">
        <f>[18]Dezembro!$C$20</f>
        <v>31.5</v>
      </c>
      <c r="R22" s="26">
        <f>[18]Dezembro!$C$21</f>
        <v>27</v>
      </c>
      <c r="S22" s="26">
        <f>[18]Dezembro!$C$22</f>
        <v>34.6</v>
      </c>
      <c r="T22" s="26">
        <f>[18]Dezembro!$C$23</f>
        <v>35.299999999999997</v>
      </c>
      <c r="U22" s="26">
        <f>[18]Dezembro!$C$24</f>
        <v>36.200000000000003</v>
      </c>
      <c r="V22" s="26">
        <f>[18]Dezembro!$C$25</f>
        <v>37.799999999999997</v>
      </c>
      <c r="W22" s="26">
        <f>[18]Dezembro!$C$26</f>
        <v>35</v>
      </c>
      <c r="X22" s="26">
        <f>[18]Dezembro!$C$27</f>
        <v>35.9</v>
      </c>
      <c r="Y22" s="26">
        <f>[18]Dezembro!$C$28</f>
        <v>37.700000000000003</v>
      </c>
      <c r="Z22" s="26">
        <f>[18]Dezembro!$C$29</f>
        <v>36.799999999999997</v>
      </c>
      <c r="AA22" s="26">
        <f>[18]Dezembro!$C$30</f>
        <v>37.4</v>
      </c>
      <c r="AB22" s="26">
        <f>[18]Dezembro!$C$31</f>
        <v>36.200000000000003</v>
      </c>
      <c r="AC22" s="26">
        <f>[18]Dezembro!$C$32</f>
        <v>33</v>
      </c>
      <c r="AD22" s="26">
        <f>[18]Dezembro!$C$33</f>
        <v>28</v>
      </c>
      <c r="AE22" s="26">
        <f>[18]Dezembro!$C$34</f>
        <v>29.2</v>
      </c>
      <c r="AF22" s="26">
        <f>[18]Dezembro!$C$35</f>
        <v>34.799999999999997</v>
      </c>
      <c r="AG22" s="27">
        <f t="shared" si="5"/>
        <v>38.700000000000003</v>
      </c>
      <c r="AH22" s="28">
        <f t="shared" si="6"/>
        <v>34.625806451612895</v>
      </c>
    </row>
    <row r="23" spans="1:34" ht="17.100000000000001" customHeight="1" x14ac:dyDescent="0.2">
      <c r="A23" s="31" t="s">
        <v>14</v>
      </c>
      <c r="B23" s="26">
        <f>[19]Dezembro!$C$5</f>
        <v>32</v>
      </c>
      <c r="C23" s="26">
        <f>[19]Dezembro!$C$6</f>
        <v>31.1</v>
      </c>
      <c r="D23" s="26">
        <f>[19]Dezembro!$C$7</f>
        <v>34.200000000000003</v>
      </c>
      <c r="E23" s="26">
        <f>[19]Dezembro!$C$8</f>
        <v>33.9</v>
      </c>
      <c r="F23" s="26">
        <f>[19]Dezembro!$C$9</f>
        <v>34.200000000000003</v>
      </c>
      <c r="G23" s="26">
        <f>[19]Dezembro!$C$10</f>
        <v>35.6</v>
      </c>
      <c r="H23" s="26">
        <f>[19]Dezembro!$C$11</f>
        <v>36.4</v>
      </c>
      <c r="I23" s="26">
        <f>[19]Dezembro!$C$12</f>
        <v>38.299999999999997</v>
      </c>
      <c r="J23" s="26">
        <f>[19]Dezembro!$C$13</f>
        <v>35.799999999999997</v>
      </c>
      <c r="K23" s="26">
        <f>[19]Dezembro!$C$14</f>
        <v>37.1</v>
      </c>
      <c r="L23" s="26">
        <f>[19]Dezembro!$C$15</f>
        <v>34.799999999999997</v>
      </c>
      <c r="M23" s="26">
        <f>[19]Dezembro!$C$16</f>
        <v>34.5</v>
      </c>
      <c r="N23" s="26">
        <f>[19]Dezembro!$C$17</f>
        <v>34</v>
      </c>
      <c r="O23" s="26">
        <f>[19]Dezembro!$C$18</f>
        <v>30.4</v>
      </c>
      <c r="P23" s="26">
        <f>[19]Dezembro!$C$19</f>
        <v>31.8</v>
      </c>
      <c r="Q23" s="26">
        <f>[19]Dezembro!$C$20</f>
        <v>30.5</v>
      </c>
      <c r="R23" s="26">
        <f>[19]Dezembro!$C$21</f>
        <v>30.1</v>
      </c>
      <c r="S23" s="26">
        <f>[19]Dezembro!$C$22</f>
        <v>31.8</v>
      </c>
      <c r="T23" s="26">
        <f>[19]Dezembro!$C$23</f>
        <v>34.4</v>
      </c>
      <c r="U23" s="26">
        <f>[19]Dezembro!$C$24</f>
        <v>36.6</v>
      </c>
      <c r="V23" s="26">
        <f>[19]Dezembro!$C$25</f>
        <v>36.200000000000003</v>
      </c>
      <c r="W23" s="26">
        <f>[19]Dezembro!$C$26</f>
        <v>34.299999999999997</v>
      </c>
      <c r="X23" s="26">
        <f>[19]Dezembro!$C$27</f>
        <v>35.6</v>
      </c>
      <c r="Y23" s="26">
        <f>[19]Dezembro!$C$28</f>
        <v>35.700000000000003</v>
      </c>
      <c r="Z23" s="26">
        <f>[19]Dezembro!$C$29</f>
        <v>36.6</v>
      </c>
      <c r="AA23" s="26">
        <f>[19]Dezembro!$C$30</f>
        <v>35.5</v>
      </c>
      <c r="AB23" s="26">
        <f>[19]Dezembro!$C$31</f>
        <v>34.299999999999997</v>
      </c>
      <c r="AC23" s="26">
        <f>[19]Dezembro!$C$32</f>
        <v>31.8</v>
      </c>
      <c r="AD23" s="26">
        <f>[19]Dezembro!$C$33</f>
        <v>34.6</v>
      </c>
      <c r="AE23" s="26">
        <f>[19]Dezembro!$C$34</f>
        <v>34.5</v>
      </c>
      <c r="AF23" s="26">
        <f>[19]Dezembro!$C$35</f>
        <v>35</v>
      </c>
      <c r="AG23" s="27">
        <f t="shared" si="5"/>
        <v>38.299999999999997</v>
      </c>
      <c r="AH23" s="28">
        <f t="shared" si="6"/>
        <v>34.245161290322578</v>
      </c>
    </row>
    <row r="24" spans="1:34" ht="17.100000000000001" customHeight="1" x14ac:dyDescent="0.2">
      <c r="A24" s="31" t="s">
        <v>15</v>
      </c>
      <c r="B24" s="26">
        <f>[20]Dezembro!$C$5</f>
        <v>30.7</v>
      </c>
      <c r="C24" s="26">
        <f>[20]Dezembro!$C$6</f>
        <v>32</v>
      </c>
      <c r="D24" s="26">
        <f>[20]Dezembro!$C$7</f>
        <v>32.9</v>
      </c>
      <c r="E24" s="26">
        <f>[20]Dezembro!$C$8</f>
        <v>32.299999999999997</v>
      </c>
      <c r="F24" s="26">
        <f>[20]Dezembro!$C$9</f>
        <v>32.200000000000003</v>
      </c>
      <c r="G24" s="26">
        <f>[20]Dezembro!$C$10</f>
        <v>32.5</v>
      </c>
      <c r="H24" s="26">
        <f>[20]Dezembro!$C$11</f>
        <v>33.200000000000003</v>
      </c>
      <c r="I24" s="26">
        <f>[20]Dezembro!$C$12</f>
        <v>31.5</v>
      </c>
      <c r="J24" s="26">
        <f>[20]Dezembro!$C$13</f>
        <v>32.4</v>
      </c>
      <c r="K24" s="26">
        <f>[20]Dezembro!$C$14</f>
        <v>34</v>
      </c>
      <c r="L24" s="26">
        <f>[20]Dezembro!$C$15</f>
        <v>32.9</v>
      </c>
      <c r="M24" s="26">
        <f>[20]Dezembro!$C$16</f>
        <v>33.299999999999997</v>
      </c>
      <c r="N24" s="26">
        <f>[20]Dezembro!$C$17</f>
        <v>28.5</v>
      </c>
      <c r="O24" s="26">
        <f>[20]Dezembro!$C$18</f>
        <v>26.3</v>
      </c>
      <c r="P24" s="26">
        <f>[20]Dezembro!$C$19</f>
        <v>30.6</v>
      </c>
      <c r="Q24" s="26">
        <f>[20]Dezembro!$C$20</f>
        <v>30.4</v>
      </c>
      <c r="R24" s="26">
        <f>[20]Dezembro!$C$21</f>
        <v>28.8</v>
      </c>
      <c r="S24" s="26">
        <f>[20]Dezembro!$C$22</f>
        <v>31.5</v>
      </c>
      <c r="T24" s="26">
        <f>[20]Dezembro!$C$23</f>
        <v>32.6</v>
      </c>
      <c r="U24" s="26">
        <f>[20]Dezembro!$C$24</f>
        <v>33.1</v>
      </c>
      <c r="V24" s="26">
        <f>[20]Dezembro!$C$25</f>
        <v>33</v>
      </c>
      <c r="W24" s="26">
        <f>[20]Dezembro!$C$26</f>
        <v>32.4</v>
      </c>
      <c r="X24" s="26">
        <f>[20]Dezembro!$C$27</f>
        <v>32.5</v>
      </c>
      <c r="Y24" s="26">
        <f>[20]Dezembro!$C$28</f>
        <v>34.1</v>
      </c>
      <c r="Z24" s="26">
        <f>[20]Dezembro!$C$29</f>
        <v>33.5</v>
      </c>
      <c r="AA24" s="26">
        <f>[20]Dezembro!$C$30</f>
        <v>33.4</v>
      </c>
      <c r="AB24" s="26">
        <f>[20]Dezembro!$C$31</f>
        <v>31.4</v>
      </c>
      <c r="AC24" s="26">
        <f>[20]Dezembro!$C$32</f>
        <v>28</v>
      </c>
      <c r="AD24" s="26">
        <f>[20]Dezembro!$C$33</f>
        <v>28.8</v>
      </c>
      <c r="AE24" s="26">
        <f>[20]Dezembro!$C$34</f>
        <v>26.5</v>
      </c>
      <c r="AF24" s="26">
        <f>[20]Dezembro!$C$35</f>
        <v>30.2</v>
      </c>
      <c r="AG24" s="27">
        <f t="shared" si="5"/>
        <v>34.1</v>
      </c>
      <c r="AH24" s="28">
        <f t="shared" si="6"/>
        <v>31.467741935483872</v>
      </c>
    </row>
    <row r="25" spans="1:34" ht="17.100000000000001" customHeight="1" x14ac:dyDescent="0.2">
      <c r="A25" s="31" t="s">
        <v>16</v>
      </c>
      <c r="B25" s="26">
        <f>[21]Dezembro!$C$5</f>
        <v>33.200000000000003</v>
      </c>
      <c r="C25" s="26">
        <f>[21]Dezembro!$C$6</f>
        <v>35.799999999999997</v>
      </c>
      <c r="D25" s="26">
        <f>[21]Dezembro!$C$7</f>
        <v>35.6</v>
      </c>
      <c r="E25" s="26">
        <f>[21]Dezembro!$C$8</f>
        <v>34.6</v>
      </c>
      <c r="F25" s="26">
        <f>[21]Dezembro!$C$9</f>
        <v>34.5</v>
      </c>
      <c r="G25" s="26">
        <f>[21]Dezembro!$C$10</f>
        <v>35.200000000000003</v>
      </c>
      <c r="H25" s="26">
        <f>[21]Dezembro!$C$11</f>
        <v>35.799999999999997</v>
      </c>
      <c r="I25" s="26">
        <f>[21]Dezembro!$C$12</f>
        <v>35</v>
      </c>
      <c r="J25" s="26">
        <f>[21]Dezembro!$C$13</f>
        <v>35.1</v>
      </c>
      <c r="K25" s="26">
        <f>[21]Dezembro!$C$14</f>
        <v>36.9</v>
      </c>
      <c r="L25" s="26">
        <f>[21]Dezembro!$C$15</f>
        <v>35.9</v>
      </c>
      <c r="M25" s="26">
        <f>[21]Dezembro!$C$16</f>
        <v>37.5</v>
      </c>
      <c r="N25" s="26">
        <f>[21]Dezembro!$C$17</f>
        <v>34.799999999999997</v>
      </c>
      <c r="O25" s="26">
        <f>[21]Dezembro!$C$18</f>
        <v>29.9</v>
      </c>
      <c r="P25" s="26">
        <f>[21]Dezembro!$C$19</f>
        <v>34.799999999999997</v>
      </c>
      <c r="Q25" s="26">
        <f>[21]Dezembro!$C$20</f>
        <v>35</v>
      </c>
      <c r="R25" s="26">
        <f>[21]Dezembro!$C$21</f>
        <v>34.4</v>
      </c>
      <c r="S25" s="26">
        <f>[21]Dezembro!$C$22</f>
        <v>35.9</v>
      </c>
      <c r="T25" s="26">
        <f>[21]Dezembro!$C$23</f>
        <v>37.1</v>
      </c>
      <c r="U25" s="26">
        <f>[21]Dezembro!$C$24</f>
        <v>38.1</v>
      </c>
      <c r="V25" s="26">
        <f>[21]Dezembro!$C$25</f>
        <v>38.6</v>
      </c>
      <c r="W25" s="26">
        <f>[21]Dezembro!$C$26</f>
        <v>33.700000000000003</v>
      </c>
      <c r="X25" s="26">
        <f>[21]Dezembro!$C$27</f>
        <v>38</v>
      </c>
      <c r="Y25" s="26">
        <f>[21]Dezembro!$C$28</f>
        <v>39</v>
      </c>
      <c r="Z25" s="26">
        <f>[21]Dezembro!$C$29</f>
        <v>38.700000000000003</v>
      </c>
      <c r="AA25" s="26">
        <f>[21]Dezembro!$C$30</f>
        <v>39.1</v>
      </c>
      <c r="AB25" s="26">
        <f>[21]Dezembro!$C$31</f>
        <v>31.8</v>
      </c>
      <c r="AC25" s="26">
        <f>[21]Dezembro!$C$32</f>
        <v>34</v>
      </c>
      <c r="AD25" s="26">
        <f>[21]Dezembro!$C$33</f>
        <v>33.299999999999997</v>
      </c>
      <c r="AE25" s="26">
        <f>[21]Dezembro!$C$34</f>
        <v>30.1</v>
      </c>
      <c r="AF25" s="26">
        <f>[21]Dezembro!$C$35</f>
        <v>34.200000000000003</v>
      </c>
      <c r="AG25" s="27">
        <f t="shared" si="5"/>
        <v>39.1</v>
      </c>
      <c r="AH25" s="28">
        <f t="shared" si="6"/>
        <v>35.341935483870962</v>
      </c>
    </row>
    <row r="26" spans="1:34" ht="17.100000000000001" customHeight="1" x14ac:dyDescent="0.2">
      <c r="A26" s="31" t="s">
        <v>17</v>
      </c>
      <c r="B26" s="26">
        <f>[22]Dezembro!$C$5</f>
        <v>32.9</v>
      </c>
      <c r="C26" s="26">
        <f>[22]Dezembro!$C$6</f>
        <v>34.200000000000003</v>
      </c>
      <c r="D26" s="26">
        <f>[22]Dezembro!$C$7</f>
        <v>35</v>
      </c>
      <c r="E26" s="26">
        <f>[22]Dezembro!$C$8</f>
        <v>34.4</v>
      </c>
      <c r="F26" s="26">
        <f>[22]Dezembro!$C$9</f>
        <v>34.9</v>
      </c>
      <c r="G26" s="26">
        <f>[22]Dezembro!$C$10</f>
        <v>34.6</v>
      </c>
      <c r="H26" s="26">
        <f>[22]Dezembro!$C$11</f>
        <v>34.200000000000003</v>
      </c>
      <c r="I26" s="26">
        <f>[22]Dezembro!$C$12</f>
        <v>35.9</v>
      </c>
      <c r="J26" s="26">
        <f>[22]Dezembro!$C$13</f>
        <v>33.5</v>
      </c>
      <c r="K26" s="26">
        <f>[22]Dezembro!$C$14</f>
        <v>35.799999999999997</v>
      </c>
      <c r="L26" s="26">
        <f>[22]Dezembro!$C$15</f>
        <v>34.799999999999997</v>
      </c>
      <c r="M26" s="26">
        <f>[22]Dezembro!$C$16</f>
        <v>35.5</v>
      </c>
      <c r="N26" s="26">
        <f>[22]Dezembro!$C$17</f>
        <v>33.299999999999997</v>
      </c>
      <c r="O26" s="26">
        <f>[22]Dezembro!$C$18</f>
        <v>32.4</v>
      </c>
      <c r="P26" s="26">
        <f>[22]Dezembro!$C$19</f>
        <v>32.5</v>
      </c>
      <c r="Q26" s="26">
        <f>[22]Dezembro!$C$20</f>
        <v>31.6</v>
      </c>
      <c r="R26" s="26">
        <f>[22]Dezembro!$C$21</f>
        <v>28.2</v>
      </c>
      <c r="S26" s="26">
        <f>[22]Dezembro!$C$22</f>
        <v>31.3</v>
      </c>
      <c r="T26" s="26">
        <f>[22]Dezembro!$C$23</f>
        <v>34.200000000000003</v>
      </c>
      <c r="U26" s="26">
        <f>[22]Dezembro!$C$24</f>
        <v>34.799999999999997</v>
      </c>
      <c r="V26" s="26">
        <f>[22]Dezembro!$C$25</f>
        <v>35.700000000000003</v>
      </c>
      <c r="W26" s="26">
        <f>[22]Dezembro!$C$26</f>
        <v>35.6</v>
      </c>
      <c r="X26" s="26">
        <f>[22]Dezembro!$C$27</f>
        <v>32.6</v>
      </c>
      <c r="Y26" s="26">
        <f>[22]Dezembro!$C$28</f>
        <v>35.299999999999997</v>
      </c>
      <c r="Z26" s="26">
        <f>[22]Dezembro!$C$29</f>
        <v>35.5</v>
      </c>
      <c r="AA26" s="26">
        <f>[22]Dezembro!$C$30</f>
        <v>35.1</v>
      </c>
      <c r="AB26" s="26">
        <f>[22]Dezembro!$C$31</f>
        <v>34.700000000000003</v>
      </c>
      <c r="AC26" s="26">
        <f>[22]Dezembro!$C$32</f>
        <v>33.299999999999997</v>
      </c>
      <c r="AD26" s="26">
        <f>[22]Dezembro!$C$33</f>
        <v>30.8</v>
      </c>
      <c r="AE26" s="26">
        <f>[22]Dezembro!$C$34</f>
        <v>31.3</v>
      </c>
      <c r="AF26" s="26">
        <f>[22]Dezembro!$C$35</f>
        <v>33.4</v>
      </c>
      <c r="AG26" s="27">
        <f t="shared" si="5"/>
        <v>35.9</v>
      </c>
      <c r="AH26" s="28">
        <f t="shared" si="6"/>
        <v>33.783870967741933</v>
      </c>
    </row>
    <row r="27" spans="1:34" ht="17.100000000000001" customHeight="1" x14ac:dyDescent="0.2">
      <c r="A27" s="31" t="s">
        <v>67</v>
      </c>
      <c r="B27" s="26">
        <f>[23]Dezembro!$C$5</f>
        <v>31.9</v>
      </c>
      <c r="C27" s="26">
        <f>[23]Dezembro!$C$6</f>
        <v>29.1</v>
      </c>
      <c r="D27" s="26">
        <f>[23]Dezembro!$C$7</f>
        <v>31.1</v>
      </c>
      <c r="E27" s="26">
        <f>[23]Dezembro!$C$8</f>
        <v>31.2</v>
      </c>
      <c r="F27" s="26">
        <f>[23]Dezembro!$C$9</f>
        <v>30.5</v>
      </c>
      <c r="G27" s="26">
        <f>[23]Dezembro!$C$10</f>
        <v>31.3</v>
      </c>
      <c r="H27" s="26">
        <f>[23]Dezembro!$C$11</f>
        <v>31.3</v>
      </c>
      <c r="I27" s="26">
        <f>[23]Dezembro!$C$12</f>
        <v>33.6</v>
      </c>
      <c r="J27" s="26">
        <f>[23]Dezembro!$C$13</f>
        <v>33.5</v>
      </c>
      <c r="K27" s="26">
        <f>[23]Dezembro!$C$14</f>
        <v>32.700000000000003</v>
      </c>
      <c r="L27" s="26">
        <f>[23]Dezembro!$C$15</f>
        <v>30.1</v>
      </c>
      <c r="M27" s="26">
        <f>[23]Dezembro!$C$16</f>
        <v>30.6</v>
      </c>
      <c r="N27" s="26">
        <f>[23]Dezembro!$C$17</f>
        <v>29.7</v>
      </c>
      <c r="O27" s="26">
        <f>[23]Dezembro!$C$18</f>
        <v>29</v>
      </c>
      <c r="P27" s="26">
        <f>[23]Dezembro!$C$19</f>
        <v>29.2</v>
      </c>
      <c r="Q27" s="26">
        <f>[23]Dezembro!$C$20</f>
        <v>28.6</v>
      </c>
      <c r="R27" s="26">
        <f>[23]Dezembro!$C$21</f>
        <v>21.7</v>
      </c>
      <c r="S27" s="26">
        <f>[23]Dezembro!$C$22</f>
        <v>30</v>
      </c>
      <c r="T27" s="26">
        <f>[23]Dezembro!$C$23</f>
        <v>30.8</v>
      </c>
      <c r="U27" s="26">
        <f>[23]Dezembro!$C$24</f>
        <v>31.9</v>
      </c>
      <c r="V27" s="26">
        <f>[23]Dezembro!$C$25</f>
        <v>32.9</v>
      </c>
      <c r="W27" s="26">
        <f>[23]Dezembro!$C$26</f>
        <v>33.700000000000003</v>
      </c>
      <c r="X27" s="26">
        <f>[23]Dezembro!$C$27</f>
        <v>30.5</v>
      </c>
      <c r="Y27" s="26">
        <f>[23]Dezembro!$C$28</f>
        <v>33.1</v>
      </c>
      <c r="Z27" s="26">
        <f>[23]Dezembro!$C$29</f>
        <v>31.9</v>
      </c>
      <c r="AA27" s="26">
        <f>[23]Dezembro!$C$30</f>
        <v>32.200000000000003</v>
      </c>
      <c r="AB27" s="26">
        <f>[23]Dezembro!$C$31</f>
        <v>31.8</v>
      </c>
      <c r="AC27" s="26">
        <f>[23]Dezembro!$C$32</f>
        <v>30.5</v>
      </c>
      <c r="AD27" s="26">
        <f>[23]Dezembro!$C$33</f>
        <v>29</v>
      </c>
      <c r="AE27" s="26">
        <f>[23]Dezembro!$C$34</f>
        <v>28.9</v>
      </c>
      <c r="AF27" s="26">
        <f>[23]Dezembro!$C$35</f>
        <v>30</v>
      </c>
      <c r="AG27" s="27">
        <f t="shared" si="5"/>
        <v>33.700000000000003</v>
      </c>
      <c r="AH27" s="28">
        <f t="shared" si="6"/>
        <v>30.719354838709677</v>
      </c>
    </row>
    <row r="28" spans="1:34" ht="17.100000000000001" customHeight="1" x14ac:dyDescent="0.2">
      <c r="A28" s="31" t="s">
        <v>19</v>
      </c>
      <c r="B28" s="26">
        <f>[24]Dezembro!$C$5</f>
        <v>31.3</v>
      </c>
      <c r="C28" s="26">
        <f>[24]Dezembro!$C$6</f>
        <v>34</v>
      </c>
      <c r="D28" s="26">
        <f>[24]Dezembro!$C$7</f>
        <v>34.9</v>
      </c>
      <c r="E28" s="26">
        <f>[24]Dezembro!$C$8</f>
        <v>32.299999999999997</v>
      </c>
      <c r="F28" s="26">
        <f>[24]Dezembro!$C$9</f>
        <v>34</v>
      </c>
      <c r="G28" s="26">
        <f>[24]Dezembro!$C$10</f>
        <v>34.299999999999997</v>
      </c>
      <c r="H28" s="26">
        <f>[24]Dezembro!$C$11</f>
        <v>33.6</v>
      </c>
      <c r="I28" s="26">
        <f>[24]Dezembro!$C$12</f>
        <v>33.299999999999997</v>
      </c>
      <c r="J28" s="26">
        <f>[24]Dezembro!$C$13</f>
        <v>33.4</v>
      </c>
      <c r="K28" s="26">
        <f>[24]Dezembro!$C$14</f>
        <v>34.6</v>
      </c>
      <c r="L28" s="26">
        <f>[24]Dezembro!$C$15</f>
        <v>34.5</v>
      </c>
      <c r="M28" s="26">
        <f>[24]Dezembro!$C$16</f>
        <v>34.700000000000003</v>
      </c>
      <c r="N28" s="26">
        <f>[24]Dezembro!$C$17</f>
        <v>28.1</v>
      </c>
      <c r="O28" s="26">
        <f>[24]Dezembro!$C$18</f>
        <v>27.5</v>
      </c>
      <c r="P28" s="26">
        <f>[24]Dezembro!$C$19</f>
        <v>32.4</v>
      </c>
      <c r="Q28" s="26">
        <f>[24]Dezembro!$C$20</f>
        <v>31</v>
      </c>
      <c r="R28" s="26">
        <f>[24]Dezembro!$C$21</f>
        <v>33.299999999999997</v>
      </c>
      <c r="S28" s="26">
        <f>[24]Dezembro!$C$22</f>
        <v>29.7</v>
      </c>
      <c r="T28" s="26">
        <f>[24]Dezembro!$C$23</f>
        <v>33.4</v>
      </c>
      <c r="U28" s="26">
        <f>[24]Dezembro!$C$24</f>
        <v>34.5</v>
      </c>
      <c r="V28" s="26">
        <f>[24]Dezembro!$C$25</f>
        <v>33.9</v>
      </c>
      <c r="W28" s="26">
        <f>[24]Dezembro!$C$26</f>
        <v>32.200000000000003</v>
      </c>
      <c r="X28" s="26">
        <f>[24]Dezembro!$C$27</f>
        <v>33.200000000000003</v>
      </c>
      <c r="Y28" s="26">
        <f>[24]Dezembro!$C$28</f>
        <v>34.700000000000003</v>
      </c>
      <c r="Z28" s="26">
        <f>[24]Dezembro!$C$29</f>
        <v>35.299999999999997</v>
      </c>
      <c r="AA28" s="26">
        <f>[24]Dezembro!$C$30</f>
        <v>34.5</v>
      </c>
      <c r="AB28" s="26">
        <f>[24]Dezembro!$C$31</f>
        <v>30.2</v>
      </c>
      <c r="AC28" s="26">
        <f>[24]Dezembro!$C$32</f>
        <v>29.8</v>
      </c>
      <c r="AD28" s="26">
        <f>[24]Dezembro!$C$33</f>
        <v>28.1</v>
      </c>
      <c r="AE28" s="26">
        <f>[24]Dezembro!$C$34</f>
        <v>29.7</v>
      </c>
      <c r="AF28" s="26">
        <f>[24]Dezembro!$C$35</f>
        <v>31.3</v>
      </c>
      <c r="AG28" s="27">
        <f t="shared" si="5"/>
        <v>35.299999999999997</v>
      </c>
      <c r="AH28" s="28">
        <f t="shared" si="6"/>
        <v>32.506451612903227</v>
      </c>
    </row>
    <row r="29" spans="1:34" ht="17.100000000000001" customHeight="1" x14ac:dyDescent="0.2">
      <c r="A29" s="31" t="s">
        <v>31</v>
      </c>
      <c r="B29" s="26">
        <f>[25]Dezembro!$C$5</f>
        <v>31.3</v>
      </c>
      <c r="C29" s="26">
        <f>[25]Dezembro!$C$6</f>
        <v>32.6</v>
      </c>
      <c r="D29" s="26">
        <f>[25]Dezembro!$C$7</f>
        <v>33.6</v>
      </c>
      <c r="E29" s="26">
        <f>[25]Dezembro!$C$8</f>
        <v>34.200000000000003</v>
      </c>
      <c r="F29" s="26">
        <f>[25]Dezembro!$C$9</f>
        <v>33.6</v>
      </c>
      <c r="G29" s="26">
        <f>[25]Dezembro!$C$10</f>
        <v>33.4</v>
      </c>
      <c r="H29" s="26">
        <f>[25]Dezembro!$C$11</f>
        <v>33.799999999999997</v>
      </c>
      <c r="I29" s="26">
        <f>[25]Dezembro!$C$12</f>
        <v>35.5</v>
      </c>
      <c r="J29" s="26">
        <f>[25]Dezembro!$C$13</f>
        <v>34.6</v>
      </c>
      <c r="K29" s="26">
        <f>[25]Dezembro!$C$14</f>
        <v>36</v>
      </c>
      <c r="L29" s="26">
        <f>[25]Dezembro!$C$15</f>
        <v>35.200000000000003</v>
      </c>
      <c r="M29" s="26">
        <f>[25]Dezembro!$C$16</f>
        <v>34.1</v>
      </c>
      <c r="N29" s="26">
        <f>[25]Dezembro!$C$17</f>
        <v>32.700000000000003</v>
      </c>
      <c r="O29" s="26">
        <f>[25]Dezembro!$C$18</f>
        <v>31.4</v>
      </c>
      <c r="P29" s="26">
        <f>[25]Dezembro!$C$19</f>
        <v>29.6</v>
      </c>
      <c r="Q29" s="26">
        <f>[25]Dezembro!$C$20</f>
        <v>29.3</v>
      </c>
      <c r="R29" s="26">
        <f>[25]Dezembro!$C$21</f>
        <v>23.8</v>
      </c>
      <c r="S29" s="26">
        <f>[25]Dezembro!$C$22</f>
        <v>32.1</v>
      </c>
      <c r="T29" s="26">
        <f>[25]Dezembro!$C$23</f>
        <v>33.9</v>
      </c>
      <c r="U29" s="26">
        <f>[25]Dezembro!$C$24</f>
        <v>34.700000000000003</v>
      </c>
      <c r="V29" s="26">
        <f>[25]Dezembro!$C$25</f>
        <v>35.9</v>
      </c>
      <c r="W29" s="26">
        <f>[25]Dezembro!$C$26</f>
        <v>35.5</v>
      </c>
      <c r="X29" s="26">
        <f>[25]Dezembro!$C$27</f>
        <v>32.700000000000003</v>
      </c>
      <c r="Y29" s="26">
        <f>[25]Dezembro!$C$28</f>
        <v>35.700000000000003</v>
      </c>
      <c r="Z29" s="26">
        <f>[25]Dezembro!$C$29</f>
        <v>35.4</v>
      </c>
      <c r="AA29" s="26">
        <f>[25]Dezembro!$C$30</f>
        <v>34.9</v>
      </c>
      <c r="AB29" s="26">
        <f>[25]Dezembro!$C$31</f>
        <v>34.4</v>
      </c>
      <c r="AC29" s="26">
        <f>[25]Dezembro!$C$32</f>
        <v>32.4</v>
      </c>
      <c r="AD29" s="26">
        <f>[25]Dezembro!$C$33</f>
        <v>29.5</v>
      </c>
      <c r="AE29" s="26">
        <f>[25]Dezembro!$C$34</f>
        <v>30.9</v>
      </c>
      <c r="AF29" s="26">
        <f>[25]Dezembro!$C$35</f>
        <v>32.200000000000003</v>
      </c>
      <c r="AG29" s="27">
        <f t="shared" si="5"/>
        <v>36</v>
      </c>
      <c r="AH29" s="28">
        <f t="shared" si="6"/>
        <v>33.061290322580639</v>
      </c>
    </row>
    <row r="30" spans="1:34" ht="17.100000000000001" customHeight="1" x14ac:dyDescent="0.2">
      <c r="A30" s="31" t="s">
        <v>52</v>
      </c>
      <c r="B30" s="26">
        <f>[26]Dezembro!$C$5</f>
        <v>32.200000000000003</v>
      </c>
      <c r="C30" s="26">
        <f>[26]Dezembro!$C$6</f>
        <v>27.4</v>
      </c>
      <c r="D30" s="26">
        <f>[26]Dezembro!$C$7</f>
        <v>31.1</v>
      </c>
      <c r="E30" s="26">
        <f>[26]Dezembro!$C$8</f>
        <v>31.5</v>
      </c>
      <c r="F30" s="26">
        <f>[26]Dezembro!$C$9</f>
        <v>31.8</v>
      </c>
      <c r="G30" s="26">
        <f>[26]Dezembro!$C$10</f>
        <v>32.299999999999997</v>
      </c>
      <c r="H30" s="26">
        <f>[26]Dezembro!$C$11</f>
        <v>33.1</v>
      </c>
      <c r="I30" s="26">
        <f>[26]Dezembro!$C$12</f>
        <v>34.799999999999997</v>
      </c>
      <c r="J30" s="26">
        <f>[26]Dezembro!$C$13</f>
        <v>33.200000000000003</v>
      </c>
      <c r="K30" s="26">
        <f>[26]Dezembro!$C$14</f>
        <v>34.200000000000003</v>
      </c>
      <c r="L30" s="26">
        <f>[26]Dezembro!$C$15</f>
        <v>31.8</v>
      </c>
      <c r="M30" s="26">
        <f>[26]Dezembro!$C$16</f>
        <v>31</v>
      </c>
      <c r="N30" s="26">
        <f>[26]Dezembro!$C$17</f>
        <v>30.3</v>
      </c>
      <c r="O30" s="26">
        <f>[26]Dezembro!$C$18</f>
        <v>28.9</v>
      </c>
      <c r="P30" s="26">
        <f>[26]Dezembro!$C$19</f>
        <v>29.4</v>
      </c>
      <c r="Q30" s="26">
        <f>[26]Dezembro!$C$20</f>
        <v>29.8</v>
      </c>
      <c r="R30" s="26">
        <f>[26]Dezembro!$C$21</f>
        <v>24.5</v>
      </c>
      <c r="S30" s="26">
        <f>[26]Dezembro!$C$22</f>
        <v>32</v>
      </c>
      <c r="T30" s="26">
        <f>[26]Dezembro!$C$23</f>
        <v>31.7</v>
      </c>
      <c r="U30" s="26">
        <f>[26]Dezembro!$C$24</f>
        <v>34.200000000000003</v>
      </c>
      <c r="V30" s="26">
        <f>[26]Dezembro!$C$25</f>
        <v>34</v>
      </c>
      <c r="W30" s="26">
        <f>[26]Dezembro!$C$26</f>
        <v>32.200000000000003</v>
      </c>
      <c r="X30" s="26">
        <f>[26]Dezembro!$C$27</f>
        <v>32.299999999999997</v>
      </c>
      <c r="Y30" s="26">
        <f>[26]Dezembro!$C$28</f>
        <v>32</v>
      </c>
      <c r="Z30" s="26">
        <f>[26]Dezembro!$C$29</f>
        <v>32.4</v>
      </c>
      <c r="AA30" s="26">
        <f>[26]Dezembro!$C$30</f>
        <v>32.700000000000003</v>
      </c>
      <c r="AB30" s="26">
        <f>[26]Dezembro!$C$31</f>
        <v>32.799999999999997</v>
      </c>
      <c r="AC30" s="26">
        <f>[26]Dezembro!$C$32</f>
        <v>31.5</v>
      </c>
      <c r="AD30" s="26">
        <f>[26]Dezembro!$C$33</f>
        <v>30.6</v>
      </c>
      <c r="AE30" s="26">
        <f>[26]Dezembro!$C$34</f>
        <v>32.6</v>
      </c>
      <c r="AF30" s="26">
        <f>[26]Dezembro!$C$35</f>
        <v>32.9</v>
      </c>
      <c r="AG30" s="27">
        <f>MAX(B30:AF30)</f>
        <v>34.799999999999997</v>
      </c>
      <c r="AH30" s="28">
        <f>AVERAGE(B30:AF30)</f>
        <v>31.651612903225807</v>
      </c>
    </row>
    <row r="31" spans="1:34" ht="17.100000000000001" customHeight="1" x14ac:dyDescent="0.2">
      <c r="A31" s="31" t="s">
        <v>20</v>
      </c>
      <c r="B31" s="26">
        <f>[27]Dezembro!$C$5</f>
        <v>33.1</v>
      </c>
      <c r="C31" s="26">
        <f>[27]Dezembro!$C$6</f>
        <v>34.200000000000003</v>
      </c>
      <c r="D31" s="26">
        <f>[27]Dezembro!$C$7</f>
        <v>35.799999999999997</v>
      </c>
      <c r="E31" s="26">
        <f>[27]Dezembro!$C$8</f>
        <v>35.6</v>
      </c>
      <c r="F31" s="26">
        <f>[27]Dezembro!$C$9</f>
        <v>36.4</v>
      </c>
      <c r="G31" s="26">
        <f>[27]Dezembro!$C$10</f>
        <v>36.9</v>
      </c>
      <c r="H31" s="26">
        <f>[27]Dezembro!$C$11</f>
        <v>37.9</v>
      </c>
      <c r="I31" s="26">
        <f>[27]Dezembro!$C$12</f>
        <v>39.4</v>
      </c>
      <c r="J31" s="26">
        <f>[27]Dezembro!$C$13</f>
        <v>38.4</v>
      </c>
      <c r="K31" s="26">
        <f>[27]Dezembro!$C$14</f>
        <v>37.799999999999997</v>
      </c>
      <c r="L31" s="26">
        <f>[27]Dezembro!$C$15</f>
        <v>34.9</v>
      </c>
      <c r="M31" s="26">
        <f>[27]Dezembro!$C$16</f>
        <v>36.799999999999997</v>
      </c>
      <c r="N31" s="26">
        <f>[27]Dezembro!$C$17</f>
        <v>35.200000000000003</v>
      </c>
      <c r="O31" s="26">
        <f>[27]Dezembro!$C$18</f>
        <v>31.6</v>
      </c>
      <c r="P31" s="26">
        <f>[27]Dezembro!$C$19</f>
        <v>32.700000000000003</v>
      </c>
      <c r="Q31" s="26">
        <f>[27]Dezembro!$C$20</f>
        <v>27.9</v>
      </c>
      <c r="R31" s="26">
        <f>[27]Dezembro!$C$21</f>
        <v>29.1</v>
      </c>
      <c r="S31" s="26">
        <f>[27]Dezembro!$C$22</f>
        <v>31.8</v>
      </c>
      <c r="T31" s="26">
        <f>[27]Dezembro!$C$23</f>
        <v>34.5</v>
      </c>
      <c r="U31" s="26">
        <f>[27]Dezembro!$C$24</f>
        <v>35.700000000000003</v>
      </c>
      <c r="V31" s="26">
        <f>[27]Dezembro!$C$25</f>
        <v>37.1</v>
      </c>
      <c r="W31" s="26">
        <f>[27]Dezembro!$C$26</f>
        <v>36.299999999999997</v>
      </c>
      <c r="X31" s="26">
        <f>[27]Dezembro!$C$27</f>
        <v>34.5</v>
      </c>
      <c r="Y31" s="26">
        <f>[27]Dezembro!$C$28</f>
        <v>36.299999999999997</v>
      </c>
      <c r="Z31" s="26">
        <f>[27]Dezembro!$C$29</f>
        <v>36.9</v>
      </c>
      <c r="AA31" s="26">
        <f>[27]Dezembro!$C$30</f>
        <v>36.799999999999997</v>
      </c>
      <c r="AB31" s="26">
        <f>[27]Dezembro!$C$31</f>
        <v>34.700000000000003</v>
      </c>
      <c r="AC31" s="26">
        <f>[27]Dezembro!$C$32</f>
        <v>30.8</v>
      </c>
      <c r="AD31" s="26">
        <f>[27]Dezembro!$C$33</f>
        <v>33.200000000000003</v>
      </c>
      <c r="AE31" s="26">
        <f>[27]Dezembro!$C$34</f>
        <v>31.7</v>
      </c>
      <c r="AF31" s="26">
        <f>[27]Dezembro!$C$35</f>
        <v>33.6</v>
      </c>
      <c r="AG31" s="27">
        <f>MAX(B31:AF31)</f>
        <v>39.4</v>
      </c>
      <c r="AH31" s="28">
        <f>AVERAGE(B31:AF31)</f>
        <v>34.761290322580642</v>
      </c>
    </row>
    <row r="32" spans="1:34" s="5" customFormat="1" ht="17.100000000000001" customHeight="1" x14ac:dyDescent="0.2">
      <c r="A32" s="42" t="s">
        <v>33</v>
      </c>
      <c r="B32" s="29">
        <f t="shared" ref="B32:AG32" si="7">MAX(B5:B31)</f>
        <v>35.4</v>
      </c>
      <c r="C32" s="29">
        <f t="shared" si="7"/>
        <v>35.799999999999997</v>
      </c>
      <c r="D32" s="29">
        <f t="shared" si="7"/>
        <v>36</v>
      </c>
      <c r="E32" s="29">
        <f t="shared" si="7"/>
        <v>35.6</v>
      </c>
      <c r="F32" s="29">
        <f t="shared" si="7"/>
        <v>36.4</v>
      </c>
      <c r="G32" s="29">
        <f t="shared" si="7"/>
        <v>36.9</v>
      </c>
      <c r="H32" s="29">
        <f t="shared" si="7"/>
        <v>37.9</v>
      </c>
      <c r="I32" s="29">
        <f t="shared" si="7"/>
        <v>39.4</v>
      </c>
      <c r="J32" s="29">
        <f t="shared" si="7"/>
        <v>38.5</v>
      </c>
      <c r="K32" s="29">
        <f t="shared" si="7"/>
        <v>38.700000000000003</v>
      </c>
      <c r="L32" s="29">
        <f t="shared" si="7"/>
        <v>37.5</v>
      </c>
      <c r="M32" s="29">
        <f t="shared" si="7"/>
        <v>37.6</v>
      </c>
      <c r="N32" s="29">
        <f t="shared" si="7"/>
        <v>37.299999999999997</v>
      </c>
      <c r="O32" s="29">
        <f t="shared" si="7"/>
        <v>34.200000000000003</v>
      </c>
      <c r="P32" s="29">
        <f t="shared" si="7"/>
        <v>34.799999999999997</v>
      </c>
      <c r="Q32" s="29">
        <f t="shared" si="7"/>
        <v>35</v>
      </c>
      <c r="R32" s="29">
        <f t="shared" si="7"/>
        <v>34.4</v>
      </c>
      <c r="S32" s="29">
        <f t="shared" si="7"/>
        <v>35.9</v>
      </c>
      <c r="T32" s="29">
        <f t="shared" si="7"/>
        <v>37.1</v>
      </c>
      <c r="U32" s="29">
        <f t="shared" si="7"/>
        <v>38.1</v>
      </c>
      <c r="V32" s="29">
        <f t="shared" si="7"/>
        <v>38.6</v>
      </c>
      <c r="W32" s="29">
        <f t="shared" si="7"/>
        <v>37</v>
      </c>
      <c r="X32" s="29">
        <f t="shared" si="7"/>
        <v>38</v>
      </c>
      <c r="Y32" s="29">
        <f t="shared" si="7"/>
        <v>39</v>
      </c>
      <c r="Z32" s="29">
        <f t="shared" si="7"/>
        <v>38.700000000000003</v>
      </c>
      <c r="AA32" s="29">
        <f t="shared" si="7"/>
        <v>39.1</v>
      </c>
      <c r="AB32" s="29">
        <f t="shared" si="7"/>
        <v>36.200000000000003</v>
      </c>
      <c r="AC32" s="29">
        <f t="shared" si="7"/>
        <v>36.200000000000003</v>
      </c>
      <c r="AD32" s="29">
        <f t="shared" si="7"/>
        <v>34.6</v>
      </c>
      <c r="AE32" s="29">
        <f t="shared" si="7"/>
        <v>34.5</v>
      </c>
      <c r="AF32" s="29">
        <f t="shared" si="7"/>
        <v>35.5</v>
      </c>
      <c r="AG32" s="27">
        <f t="shared" si="7"/>
        <v>39.4</v>
      </c>
      <c r="AH32" s="28">
        <f>AVERAGE(AH5:AH31)</f>
        <v>33.333252261478066</v>
      </c>
    </row>
    <row r="33" spans="1:34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1"/>
      <c r="AH33" s="14"/>
    </row>
    <row r="34" spans="1:34" x14ac:dyDescent="0.2">
      <c r="A34" s="9"/>
      <c r="B34" s="9"/>
      <c r="C34" s="21" t="s">
        <v>59</v>
      </c>
      <c r="D34" s="21"/>
      <c r="E34" s="21"/>
      <c r="F34" s="21"/>
      <c r="L34" s="2" t="s">
        <v>60</v>
      </c>
      <c r="P34" s="18"/>
      <c r="Q34" s="18"/>
      <c r="R34" s="16"/>
      <c r="U34" s="2" t="s">
        <v>62</v>
      </c>
      <c r="X34" s="18"/>
      <c r="Y34" s="18"/>
    </row>
    <row r="35" spans="1:34" x14ac:dyDescent="0.2">
      <c r="A35" s="9"/>
      <c r="B35" s="9"/>
      <c r="C35" s="9"/>
      <c r="D35" s="9"/>
      <c r="E35" s="9"/>
      <c r="F35" s="9"/>
      <c r="I35" s="9"/>
      <c r="J35" s="9"/>
      <c r="K35" s="9"/>
      <c r="L35" s="9" t="s">
        <v>61</v>
      </c>
      <c r="M35" s="9"/>
      <c r="N35" s="9"/>
      <c r="O35" s="9"/>
      <c r="P35" s="19"/>
      <c r="Q35" s="19"/>
      <c r="R35" s="20"/>
      <c r="S35" s="9"/>
      <c r="T35" s="9"/>
      <c r="U35" s="9" t="s">
        <v>63</v>
      </c>
      <c r="V35" s="9"/>
      <c r="W35" s="9"/>
      <c r="X35" s="19"/>
      <c r="Y35" s="19"/>
    </row>
    <row r="36" spans="1:34" x14ac:dyDescent="0.2">
      <c r="U36" s="16"/>
      <c r="V36" s="16"/>
      <c r="W36" s="16"/>
      <c r="X36" s="16"/>
      <c r="Y36" s="16"/>
    </row>
    <row r="37" spans="1:34" x14ac:dyDescent="0.2">
      <c r="L37" s="2" t="s">
        <v>64</v>
      </c>
    </row>
    <row r="39" spans="1:34" x14ac:dyDescent="0.2">
      <c r="M39" s="2" t="s">
        <v>64</v>
      </c>
    </row>
    <row r="40" spans="1:34" x14ac:dyDescent="0.2">
      <c r="L40" s="2" t="s">
        <v>64</v>
      </c>
    </row>
    <row r="41" spans="1:34" x14ac:dyDescent="0.2">
      <c r="O41" s="2" t="s">
        <v>64</v>
      </c>
      <c r="S41" s="2" t="s">
        <v>64</v>
      </c>
      <c r="T41" s="2" t="s">
        <v>64</v>
      </c>
    </row>
    <row r="43" spans="1:34" x14ac:dyDescent="0.2">
      <c r="C43" s="2" t="s">
        <v>64</v>
      </c>
    </row>
  </sheetData>
  <mergeCells count="34">
    <mergeCell ref="N3:N4"/>
    <mergeCell ref="H3:H4"/>
    <mergeCell ref="AF3:AF4"/>
    <mergeCell ref="F3:F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opLeftCell="D1" zoomScale="90" zoomScaleNormal="90" workbookViewId="0">
      <selection activeCell="AH5" sqref="AH5"/>
    </sheetView>
  </sheetViews>
  <sheetFormatPr defaultRowHeight="12.75" x14ac:dyDescent="0.2"/>
  <cols>
    <col min="1" max="1" width="14.140625" style="2" customWidth="1"/>
    <col min="2" max="30" width="5.42578125" style="2" bestFit="1" customWidth="1"/>
    <col min="31" max="32" width="5.5703125" style="2" customWidth="1"/>
    <col min="33" max="33" width="7" style="9" bestFit="1" customWidth="1"/>
    <col min="34" max="34" width="7.28515625" style="1" bestFit="1" customWidth="1"/>
  </cols>
  <sheetData>
    <row r="1" spans="1:34" ht="20.100000000000001" customHeight="1" x14ac:dyDescent="0.2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42</v>
      </c>
      <c r="AH3" s="49" t="s">
        <v>40</v>
      </c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  <c r="AH4" s="49" t="s">
        <v>39</v>
      </c>
    </row>
    <row r="5" spans="1:34" s="5" customFormat="1" ht="20.100000000000001" customHeight="1" x14ac:dyDescent="0.2">
      <c r="A5" s="31" t="s">
        <v>47</v>
      </c>
      <c r="B5" s="23">
        <f>[1]Dezembro!$D$5</f>
        <v>21.7</v>
      </c>
      <c r="C5" s="23">
        <f>[1]Dezembro!$D$6</f>
        <v>23.4</v>
      </c>
      <c r="D5" s="23">
        <f>[1]Dezembro!$D$7</f>
        <v>22.7</v>
      </c>
      <c r="E5" s="23">
        <f>[1]Dezembro!$D$8</f>
        <v>23.7</v>
      </c>
      <c r="F5" s="23">
        <f>[1]Dezembro!$D$9</f>
        <v>23.2</v>
      </c>
      <c r="G5" s="23">
        <f>[1]Dezembro!$D$10</f>
        <v>23.4</v>
      </c>
      <c r="H5" s="23">
        <f>[1]Dezembro!$D$11</f>
        <v>23</v>
      </c>
      <c r="I5" s="23">
        <f>[1]Dezembro!$D$12</f>
        <v>24.3</v>
      </c>
      <c r="J5" s="23">
        <f>[1]Dezembro!$D$13</f>
        <v>23.5</v>
      </c>
      <c r="K5" s="23">
        <f>[1]Dezembro!$D$14</f>
        <v>23.7</v>
      </c>
      <c r="L5" s="23">
        <f>[1]Dezembro!$D$15</f>
        <v>23.9</v>
      </c>
      <c r="M5" s="23">
        <f>[1]Dezembro!$D$16</f>
        <v>23.1</v>
      </c>
      <c r="N5" s="23">
        <f>[1]Dezembro!$D$17</f>
        <v>23</v>
      </c>
      <c r="O5" s="23">
        <f>[1]Dezembro!$D$18</f>
        <v>22.5</v>
      </c>
      <c r="P5" s="23">
        <f>[1]Dezembro!$D$19</f>
        <v>24</v>
      </c>
      <c r="Q5" s="23">
        <f>[1]Dezembro!$D$20</f>
        <v>23.3</v>
      </c>
      <c r="R5" s="23">
        <f>[1]Dezembro!$D$21</f>
        <v>23.5</v>
      </c>
      <c r="S5" s="23">
        <f>[1]Dezembro!$D$22</f>
        <v>20.3</v>
      </c>
      <c r="T5" s="23">
        <f>[1]Dezembro!$D$23</f>
        <v>22.2</v>
      </c>
      <c r="U5" s="23">
        <f>[1]Dezembro!$D$24</f>
        <v>21.4</v>
      </c>
      <c r="V5" s="23">
        <f>[1]Dezembro!$D$25</f>
        <v>22.9</v>
      </c>
      <c r="W5" s="23">
        <f>[1]Dezembro!$D$26</f>
        <v>23.5</v>
      </c>
      <c r="X5" s="23">
        <f>[1]Dezembro!$D$27</f>
        <v>22.1</v>
      </c>
      <c r="Y5" s="23">
        <f>[1]Dezembro!$D$28</f>
        <v>20.100000000000001</v>
      </c>
      <c r="Z5" s="23">
        <f>[1]Dezembro!$D$29</f>
        <v>22.7</v>
      </c>
      <c r="AA5" s="23">
        <f>[1]Dezembro!$D$30</f>
        <v>23.4</v>
      </c>
      <c r="AB5" s="23">
        <f>[1]Dezembro!$D$31</f>
        <v>21.3</v>
      </c>
      <c r="AC5" s="23">
        <f>[1]Dezembro!$D$32</f>
        <v>19.899999999999999</v>
      </c>
      <c r="AD5" s="23">
        <f>[1]Dezembro!$D$33</f>
        <v>22</v>
      </c>
      <c r="AE5" s="23">
        <f>[1]Dezembro!$D$34</f>
        <v>21.2</v>
      </c>
      <c r="AF5" s="23">
        <f>[1]Dezembro!$D$35</f>
        <v>22.3</v>
      </c>
      <c r="AG5" s="24">
        <f>MIN(B5:AF5)</f>
        <v>19.899999999999999</v>
      </c>
      <c r="AH5" s="25">
        <f>AVERAGE(B5:AF5)</f>
        <v>22.619354838709675</v>
      </c>
    </row>
    <row r="6" spans="1:34" ht="17.100000000000001" customHeight="1" x14ac:dyDescent="0.2">
      <c r="A6" s="31" t="s">
        <v>0</v>
      </c>
      <c r="B6" s="26">
        <f>[2]Dezembro!$D$5</f>
        <v>20.3</v>
      </c>
      <c r="C6" s="26">
        <f>[2]Dezembro!$D$6</f>
        <v>21.1</v>
      </c>
      <c r="D6" s="26">
        <f>[2]Dezembro!$D$7</f>
        <v>22.2</v>
      </c>
      <c r="E6" s="26">
        <f>[2]Dezembro!$D$8</f>
        <v>22.3</v>
      </c>
      <c r="F6" s="26">
        <f>[2]Dezembro!$D$9</f>
        <v>21.8</v>
      </c>
      <c r="G6" s="26">
        <f>[2]Dezembro!$D$10</f>
        <v>21.6</v>
      </c>
      <c r="H6" s="26">
        <f>[2]Dezembro!$D$11</f>
        <v>21.9</v>
      </c>
      <c r="I6" s="26">
        <f>[2]Dezembro!$D$12</f>
        <v>22.9</v>
      </c>
      <c r="J6" s="26">
        <f>[2]Dezembro!$D$13</f>
        <v>22.2</v>
      </c>
      <c r="K6" s="26">
        <f>[2]Dezembro!$D$14</f>
        <v>21.3</v>
      </c>
      <c r="L6" s="26">
        <f>[2]Dezembro!$D$15</f>
        <v>22.7</v>
      </c>
      <c r="M6" s="26">
        <f>[2]Dezembro!$D$16</f>
        <v>22.3</v>
      </c>
      <c r="N6" s="26">
        <f>[2]Dezembro!$D$17</f>
        <v>17.600000000000001</v>
      </c>
      <c r="O6" s="26">
        <f>[2]Dezembro!$D$18</f>
        <v>18</v>
      </c>
      <c r="P6" s="26">
        <f>[2]Dezembro!$D$19</f>
        <v>16.899999999999999</v>
      </c>
      <c r="Q6" s="26">
        <f>[2]Dezembro!$D$20</f>
        <v>20</v>
      </c>
      <c r="R6" s="26">
        <f>[2]Dezembro!$D$21</f>
        <v>22.1</v>
      </c>
      <c r="S6" s="26">
        <f>[2]Dezembro!$D$22</f>
        <v>20.9</v>
      </c>
      <c r="T6" s="26">
        <f>[2]Dezembro!$D$23</f>
        <v>21</v>
      </c>
      <c r="U6" s="26">
        <f>[2]Dezembro!$D$24</f>
        <v>22.6</v>
      </c>
      <c r="V6" s="26">
        <f>[2]Dezembro!$D$25</f>
        <v>21.5</v>
      </c>
      <c r="W6" s="26">
        <f>[2]Dezembro!$D$26</f>
        <v>19.8</v>
      </c>
      <c r="X6" s="26">
        <f>[2]Dezembro!$D$27</f>
        <v>20.9</v>
      </c>
      <c r="Y6" s="26">
        <f>[2]Dezembro!$D$28</f>
        <v>21.3</v>
      </c>
      <c r="Z6" s="26">
        <f>[2]Dezembro!$D$29</f>
        <v>21.9</v>
      </c>
      <c r="AA6" s="26">
        <f>[2]Dezembro!$D$30</f>
        <v>21.2</v>
      </c>
      <c r="AB6" s="26">
        <f>[2]Dezembro!$D$31</f>
        <v>21.4</v>
      </c>
      <c r="AC6" s="26">
        <f>[2]Dezembro!$D$32</f>
        <v>20.7</v>
      </c>
      <c r="AD6" s="26">
        <f>[2]Dezembro!$D$33</f>
        <v>21.3</v>
      </c>
      <c r="AE6" s="26">
        <f>[2]Dezembro!$D$34</f>
        <v>21</v>
      </c>
      <c r="AF6" s="26">
        <f>[2]Dezembro!$D$35</f>
        <v>21.7</v>
      </c>
      <c r="AG6" s="27">
        <f t="shared" ref="AG6:AG15" si="1">MIN(B6:AF6)</f>
        <v>16.899999999999999</v>
      </c>
      <c r="AH6" s="28">
        <f>AVERAGE(B6:AF6)</f>
        <v>21.109677419354842</v>
      </c>
    </row>
    <row r="7" spans="1:34" ht="17.100000000000001" customHeight="1" x14ac:dyDescent="0.2">
      <c r="A7" s="31" t="s">
        <v>1</v>
      </c>
      <c r="B7" s="26">
        <f>[3]Dezembro!$D$5</f>
        <v>22.4</v>
      </c>
      <c r="C7" s="26">
        <f>[3]Dezembro!$D$6</f>
        <v>22.8</v>
      </c>
      <c r="D7" s="26">
        <f>[3]Dezembro!$D$7</f>
        <v>24.8</v>
      </c>
      <c r="E7" s="26">
        <f>[3]Dezembro!$D$8</f>
        <v>24.6</v>
      </c>
      <c r="F7" s="26">
        <f>[3]Dezembro!$D$9</f>
        <v>25</v>
      </c>
      <c r="G7" s="26">
        <f>[3]Dezembro!$D$10</f>
        <v>25.1</v>
      </c>
      <c r="H7" s="26">
        <f>[3]Dezembro!$D$11</f>
        <v>26</v>
      </c>
      <c r="I7" s="26">
        <f>[3]Dezembro!$D$12</f>
        <v>25</v>
      </c>
      <c r="J7" s="26">
        <f>[3]Dezembro!$D$13</f>
        <v>24</v>
      </c>
      <c r="K7" s="26">
        <f>[3]Dezembro!$D$14</f>
        <v>24.2</v>
      </c>
      <c r="L7" s="26">
        <f>[3]Dezembro!$D$15</f>
        <v>23.7</v>
      </c>
      <c r="M7" s="26">
        <f>[3]Dezembro!$D$16</f>
        <v>24.3</v>
      </c>
      <c r="N7" s="26">
        <f>[3]Dezembro!$D$17</f>
        <v>22.2</v>
      </c>
      <c r="O7" s="26">
        <f>[3]Dezembro!$D$18</f>
        <v>21.1</v>
      </c>
      <c r="P7" s="26">
        <f>[3]Dezembro!$D$19</f>
        <v>23.8</v>
      </c>
      <c r="Q7" s="26">
        <f>[3]Dezembro!$D$20</f>
        <v>23.8</v>
      </c>
      <c r="R7" s="26">
        <f>[3]Dezembro!$D$21</f>
        <v>23</v>
      </c>
      <c r="S7" s="26">
        <f>[3]Dezembro!$D$22</f>
        <v>22.3</v>
      </c>
      <c r="T7" s="26">
        <f>[3]Dezembro!$D$23</f>
        <v>23.4</v>
      </c>
      <c r="U7" s="26">
        <f>[3]Dezembro!$D$24</f>
        <v>24.8</v>
      </c>
      <c r="V7" s="26">
        <f>[3]Dezembro!$D$25</f>
        <v>24</v>
      </c>
      <c r="W7" s="26">
        <f>[3]Dezembro!$D$26</f>
        <v>23.4</v>
      </c>
      <c r="X7" s="26">
        <f>[3]Dezembro!$D$27</f>
        <v>24</v>
      </c>
      <c r="Y7" s="26">
        <f>[3]Dezembro!$D$28</f>
        <v>23.9</v>
      </c>
      <c r="Z7" s="26">
        <f>[3]Dezembro!$D$29</f>
        <v>26.1</v>
      </c>
      <c r="AA7" s="26">
        <f>[3]Dezembro!$D$30</f>
        <v>25.5</v>
      </c>
      <c r="AB7" s="26">
        <f>[3]Dezembro!$D$31</f>
        <v>24.1</v>
      </c>
      <c r="AC7" s="26">
        <f>[3]Dezembro!$D$32</f>
        <v>22.7</v>
      </c>
      <c r="AD7" s="26">
        <f>[3]Dezembro!$D$33</f>
        <v>22.9</v>
      </c>
      <c r="AE7" s="26">
        <f>[3]Dezembro!$D$34</f>
        <v>22.8</v>
      </c>
      <c r="AF7" s="26">
        <f>[3]Dezembro!$D$35</f>
        <v>23.3</v>
      </c>
      <c r="AG7" s="27">
        <f t="shared" si="1"/>
        <v>21.1</v>
      </c>
      <c r="AH7" s="28">
        <f t="shared" ref="AH7:AH14" si="2">AVERAGE(B7:AF7)</f>
        <v>23.838709677419356</v>
      </c>
    </row>
    <row r="8" spans="1:34" ht="17.100000000000001" customHeight="1" x14ac:dyDescent="0.2">
      <c r="A8" s="31" t="s">
        <v>48</v>
      </c>
      <c r="B8" s="26">
        <f>[4]Dezembro!$D$5</f>
        <v>22.3</v>
      </c>
      <c r="C8" s="26">
        <f>[4]Dezembro!$D$6</f>
        <v>23</v>
      </c>
      <c r="D8" s="26">
        <f>[4]Dezembro!$D$7</f>
        <v>24.5</v>
      </c>
      <c r="E8" s="26">
        <f>[4]Dezembro!$D$8</f>
        <v>23.6</v>
      </c>
      <c r="F8" s="26">
        <f>[4]Dezembro!$D$9</f>
        <v>24.1</v>
      </c>
      <c r="G8" s="26">
        <f>[4]Dezembro!$D$10</f>
        <v>23.4</v>
      </c>
      <c r="H8" s="26">
        <f>[4]Dezembro!$D$11</f>
        <v>23.7</v>
      </c>
      <c r="I8" s="26">
        <f>[4]Dezembro!$D$12</f>
        <v>24.2</v>
      </c>
      <c r="J8" s="26">
        <f>[4]Dezembro!$D$13</f>
        <v>23.2</v>
      </c>
      <c r="K8" s="26">
        <f>[4]Dezembro!$D$14</f>
        <v>23.5</v>
      </c>
      <c r="L8" s="26">
        <f>[4]Dezembro!$D$15</f>
        <v>24.1</v>
      </c>
      <c r="M8" s="26">
        <f>[4]Dezembro!$D$16</f>
        <v>24.5</v>
      </c>
      <c r="N8" s="26">
        <f>[4]Dezembro!$D$17</f>
        <v>19.5</v>
      </c>
      <c r="O8" s="26">
        <f>[4]Dezembro!$D$18</f>
        <v>19.399999999999999</v>
      </c>
      <c r="P8" s="26">
        <f>[4]Dezembro!$D$19</f>
        <v>19.7</v>
      </c>
      <c r="Q8" s="26">
        <f>[4]Dezembro!$D$20</f>
        <v>23.2</v>
      </c>
      <c r="R8" s="26">
        <f>[4]Dezembro!$D$21</f>
        <v>24</v>
      </c>
      <c r="S8" s="26">
        <f>[4]Dezembro!$D$22</f>
        <v>22.4</v>
      </c>
      <c r="T8" s="26">
        <f>[4]Dezembro!$D$23</f>
        <v>24.6</v>
      </c>
      <c r="U8" s="26">
        <f>[4]Dezembro!$D$24</f>
        <v>24.8</v>
      </c>
      <c r="V8" s="26">
        <f>[4]Dezembro!$D$25</f>
        <v>24.9</v>
      </c>
      <c r="W8" s="26">
        <f>[4]Dezembro!$D$26</f>
        <v>22</v>
      </c>
      <c r="X8" s="26">
        <f>[4]Dezembro!$D$27</f>
        <v>22.3</v>
      </c>
      <c r="Y8" s="26">
        <f>[4]Dezembro!$D$28</f>
        <v>23</v>
      </c>
      <c r="Z8" s="26">
        <f>[4]Dezembro!$D$29</f>
        <v>25.3</v>
      </c>
      <c r="AA8" s="26">
        <f>[4]Dezembro!$D$30</f>
        <v>23.7</v>
      </c>
      <c r="AB8" s="26">
        <f>[4]Dezembro!$D$31</f>
        <v>21.8</v>
      </c>
      <c r="AC8" s="26">
        <f>[4]Dezembro!$D$32</f>
        <v>21.4</v>
      </c>
      <c r="AD8" s="26">
        <f>[4]Dezembro!$D$33</f>
        <v>22.5</v>
      </c>
      <c r="AE8" s="26">
        <f>[4]Dezembro!$D$34</f>
        <v>23.5</v>
      </c>
      <c r="AF8" s="26">
        <f>[4]Dezembro!$D$35</f>
        <v>22.4</v>
      </c>
      <c r="AG8" s="27">
        <f t="shared" ref="AG8" si="3">MIN(B8:AF8)</f>
        <v>19.399999999999999</v>
      </c>
      <c r="AH8" s="28">
        <f t="shared" ref="AH8" si="4">AVERAGE(B8:AF8)</f>
        <v>23.048387096774185</v>
      </c>
    </row>
    <row r="9" spans="1:34" ht="17.100000000000001" customHeight="1" x14ac:dyDescent="0.2">
      <c r="A9" s="31" t="s">
        <v>2</v>
      </c>
      <c r="B9" s="26">
        <f>[5]Dezembro!$D$5</f>
        <v>21.1</v>
      </c>
      <c r="C9" s="26">
        <f>[5]Dezembro!$D$6</f>
        <v>20.5</v>
      </c>
      <c r="D9" s="26">
        <f>[5]Dezembro!$D$7</f>
        <v>21.6</v>
      </c>
      <c r="E9" s="26">
        <f>[5]Dezembro!$D$8</f>
        <v>22.1</v>
      </c>
      <c r="F9" s="26">
        <f>[5]Dezembro!$D$9</f>
        <v>22.2</v>
      </c>
      <c r="G9" s="26">
        <f>[5]Dezembro!$D$10</f>
        <v>22.4</v>
      </c>
      <c r="H9" s="26">
        <f>[5]Dezembro!$D$11</f>
        <v>23.5</v>
      </c>
      <c r="I9" s="26">
        <f>[5]Dezembro!$D$12</f>
        <v>22.5</v>
      </c>
      <c r="J9" s="26">
        <f>[5]Dezembro!$D$13</f>
        <v>22.6</v>
      </c>
      <c r="K9" s="26">
        <f>[5]Dezembro!$D$14</f>
        <v>22.6</v>
      </c>
      <c r="L9" s="26">
        <f>[5]Dezembro!$D$15</f>
        <v>22.2</v>
      </c>
      <c r="M9" s="26">
        <f>[5]Dezembro!$D$16</f>
        <v>21.6</v>
      </c>
      <c r="N9" s="26">
        <f>[5]Dezembro!$D$17</f>
        <v>20.6</v>
      </c>
      <c r="O9" s="26">
        <f>[5]Dezembro!$D$18</f>
        <v>20</v>
      </c>
      <c r="P9" s="26">
        <f>[5]Dezembro!$D$19</f>
        <v>21.3</v>
      </c>
      <c r="Q9" s="26">
        <f>[5]Dezembro!$D$20</f>
        <v>21.9</v>
      </c>
      <c r="R9" s="26">
        <f>[5]Dezembro!$D$21</f>
        <v>20.7</v>
      </c>
      <c r="S9" s="26">
        <f>[5]Dezembro!$D$22</f>
        <v>20.7</v>
      </c>
      <c r="T9" s="26">
        <f>[5]Dezembro!$D$23</f>
        <v>22.6</v>
      </c>
      <c r="U9" s="26">
        <f>[5]Dezembro!$D$24</f>
        <v>22.9</v>
      </c>
      <c r="V9" s="26">
        <f>[5]Dezembro!$D$25</f>
        <v>22.4</v>
      </c>
      <c r="W9" s="26">
        <f>[5]Dezembro!$D$26</f>
        <v>21.9</v>
      </c>
      <c r="X9" s="26">
        <f>[5]Dezembro!$D$27</f>
        <v>21.6</v>
      </c>
      <c r="Y9" s="26">
        <f>[5]Dezembro!$D$28</f>
        <v>23.3</v>
      </c>
      <c r="Z9" s="26">
        <f>[5]Dezembro!$D$29</f>
        <v>23.3</v>
      </c>
      <c r="AA9" s="26">
        <f>[5]Dezembro!$D$30</f>
        <v>22.6</v>
      </c>
      <c r="AB9" s="26">
        <f>[5]Dezembro!$D$31</f>
        <v>19.600000000000001</v>
      </c>
      <c r="AC9" s="26">
        <f>[5]Dezembro!$D$32</f>
        <v>21.8</v>
      </c>
      <c r="AD9" s="26">
        <f>[5]Dezembro!$D$33</f>
        <v>20.3</v>
      </c>
      <c r="AE9" s="26">
        <f>[5]Dezembro!$D$34</f>
        <v>20.6</v>
      </c>
      <c r="AF9" s="26">
        <f>[5]Dezembro!$D$35</f>
        <v>21.5</v>
      </c>
      <c r="AG9" s="27">
        <f t="shared" si="1"/>
        <v>19.600000000000001</v>
      </c>
      <c r="AH9" s="28">
        <f t="shared" si="2"/>
        <v>21.758064516129028</v>
      </c>
    </row>
    <row r="10" spans="1:34" ht="17.100000000000001" customHeight="1" x14ac:dyDescent="0.2">
      <c r="A10" s="31" t="s">
        <v>3</v>
      </c>
      <c r="B10" s="26">
        <f>[6]Dezembro!$D$5</f>
        <v>21.7</v>
      </c>
      <c r="C10" s="26">
        <f>[6]Dezembro!$D$6</f>
        <v>21.3</v>
      </c>
      <c r="D10" s="26">
        <f>[6]Dezembro!$D$7</f>
        <v>20.5</v>
      </c>
      <c r="E10" s="26">
        <f>[6]Dezembro!$D$8</f>
        <v>20.8</v>
      </c>
      <c r="F10" s="26">
        <f>[6]Dezembro!$D$9</f>
        <v>20.9</v>
      </c>
      <c r="G10" s="26">
        <f>[6]Dezembro!$D$10</f>
        <v>21.7</v>
      </c>
      <c r="H10" s="26">
        <f>[6]Dezembro!$D$11</f>
        <v>21.8</v>
      </c>
      <c r="I10" s="26">
        <f>[6]Dezembro!$D$12</f>
        <v>23.8</v>
      </c>
      <c r="J10" s="26">
        <f>[6]Dezembro!$D$13</f>
        <v>24.4</v>
      </c>
      <c r="K10" s="26">
        <f>[6]Dezembro!$D$14</f>
        <v>21.1</v>
      </c>
      <c r="L10" s="26">
        <f>[6]Dezembro!$D$15</f>
        <v>21.6</v>
      </c>
      <c r="M10" s="26">
        <f>[6]Dezembro!$D$16</f>
        <v>22</v>
      </c>
      <c r="N10" s="26">
        <f>[6]Dezembro!$D$17</f>
        <v>21.7</v>
      </c>
      <c r="O10" s="26">
        <f>[6]Dezembro!$D$18</f>
        <v>22.2</v>
      </c>
      <c r="P10" s="26">
        <f>[6]Dezembro!$D$19</f>
        <v>22.1</v>
      </c>
      <c r="Q10" s="26">
        <f>[6]Dezembro!$D$20</f>
        <v>21.1</v>
      </c>
      <c r="R10" s="26">
        <f>[6]Dezembro!$D$21</f>
        <v>20.7</v>
      </c>
      <c r="S10" s="26">
        <f>[6]Dezembro!$D$22</f>
        <v>19</v>
      </c>
      <c r="T10" s="26">
        <f>[6]Dezembro!$D$23</f>
        <v>21.3</v>
      </c>
      <c r="U10" s="26">
        <f>[6]Dezembro!$D$24</f>
        <v>20.7</v>
      </c>
      <c r="V10" s="26">
        <f>[6]Dezembro!$D$25</f>
        <v>22.7</v>
      </c>
      <c r="W10" s="26">
        <f>[6]Dezembro!$D$26</f>
        <v>21.6</v>
      </c>
      <c r="X10" s="26">
        <f>[6]Dezembro!$D$27</f>
        <v>23.3</v>
      </c>
      <c r="Y10" s="26">
        <f>[6]Dezembro!$D$28</f>
        <v>23.4</v>
      </c>
      <c r="Z10" s="26">
        <f>[6]Dezembro!$D$29</f>
        <v>22.4</v>
      </c>
      <c r="AA10" s="26">
        <f>[6]Dezembro!$D$30</f>
        <v>22.9</v>
      </c>
      <c r="AB10" s="26">
        <f>[6]Dezembro!$D$31</f>
        <v>22</v>
      </c>
      <c r="AC10" s="26">
        <f>[6]Dezembro!$D$32</f>
        <v>20.7</v>
      </c>
      <c r="AD10" s="26">
        <f>[6]Dezembro!$D$33</f>
        <v>20.2</v>
      </c>
      <c r="AE10" s="26">
        <f>[6]Dezembro!$D$34</f>
        <v>22.3</v>
      </c>
      <c r="AF10" s="26">
        <f>[6]Dezembro!$D$35</f>
        <v>22.2</v>
      </c>
      <c r="AG10" s="27">
        <f t="shared" si="1"/>
        <v>19</v>
      </c>
      <c r="AH10" s="28">
        <f>AVERAGE(B10:AF10)</f>
        <v>21.745161290322585</v>
      </c>
    </row>
    <row r="11" spans="1:34" ht="17.100000000000001" customHeight="1" x14ac:dyDescent="0.2">
      <c r="A11" s="31" t="s">
        <v>4</v>
      </c>
      <c r="B11" s="26">
        <f>[7]Dezembro!$D$5</f>
        <v>21.7</v>
      </c>
      <c r="C11" s="26">
        <f>[7]Dezembro!$D$6</f>
        <v>21.3</v>
      </c>
      <c r="D11" s="26">
        <f>[7]Dezembro!$D$7</f>
        <v>20.5</v>
      </c>
      <c r="E11" s="26">
        <f>[7]Dezembro!$D$8</f>
        <v>20.8</v>
      </c>
      <c r="F11" s="26">
        <f>[7]Dezembro!$D$9</f>
        <v>20.9</v>
      </c>
      <c r="G11" s="26">
        <f>[7]Dezembro!$D$10</f>
        <v>21.7</v>
      </c>
      <c r="H11" s="26">
        <f>[7]Dezembro!$D$11</f>
        <v>21.8</v>
      </c>
      <c r="I11" s="26">
        <f>[7]Dezembro!$D$12</f>
        <v>23.8</v>
      </c>
      <c r="J11" s="26">
        <f>[7]Dezembro!$D$13</f>
        <v>24.4</v>
      </c>
      <c r="K11" s="26">
        <f>[7]Dezembro!$D$14</f>
        <v>20.9</v>
      </c>
      <c r="L11" s="26">
        <f>[7]Dezembro!$D$15</f>
        <v>20.3</v>
      </c>
      <c r="M11" s="26">
        <f>[7]Dezembro!$D$16</f>
        <v>20.7</v>
      </c>
      <c r="N11" s="26">
        <f>[7]Dezembro!$D$17</f>
        <v>19.7</v>
      </c>
      <c r="O11" s="26">
        <f>[7]Dezembro!$D$18</f>
        <v>19.899999999999999</v>
      </c>
      <c r="P11" s="26">
        <f>[7]Dezembro!$D$19</f>
        <v>20.100000000000001</v>
      </c>
      <c r="Q11" s="26">
        <f>[7]Dezembro!$D$20</f>
        <v>19.600000000000001</v>
      </c>
      <c r="R11" s="26">
        <f>[7]Dezembro!$D$21</f>
        <v>19.600000000000001</v>
      </c>
      <c r="S11" s="26">
        <f>[7]Dezembro!$D$22</f>
        <v>18.5</v>
      </c>
      <c r="T11" s="26">
        <f>[7]Dezembro!$D$23</f>
        <v>19.8</v>
      </c>
      <c r="U11" s="26">
        <f>[7]Dezembro!$D$24</f>
        <v>18.899999999999999</v>
      </c>
      <c r="V11" s="26">
        <f>[7]Dezembro!$D$25</f>
        <v>20.399999999999999</v>
      </c>
      <c r="W11" s="26">
        <f>[7]Dezembro!$D$26</f>
        <v>21.2</v>
      </c>
      <c r="X11" s="26">
        <f>[7]Dezembro!$D$27</f>
        <v>19.5</v>
      </c>
      <c r="Y11" s="26">
        <f>[7]Dezembro!$D$28</f>
        <v>21</v>
      </c>
      <c r="Z11" s="26">
        <f>[7]Dezembro!$D$29</f>
        <v>20.6</v>
      </c>
      <c r="AA11" s="26">
        <f>[7]Dezembro!$D$30</f>
        <v>19.899999999999999</v>
      </c>
      <c r="AB11" s="26">
        <f>[7]Dezembro!$D$31</f>
        <v>19.5</v>
      </c>
      <c r="AC11" s="26">
        <f>[7]Dezembro!$D$32</f>
        <v>17.7</v>
      </c>
      <c r="AD11" s="26">
        <f>[7]Dezembro!$D$33</f>
        <v>17.8</v>
      </c>
      <c r="AE11" s="26">
        <f>[7]Dezembro!$D$34</f>
        <v>20.8</v>
      </c>
      <c r="AF11" s="26">
        <f>[7]Dezembro!$D$35</f>
        <v>19.600000000000001</v>
      </c>
      <c r="AG11" s="27">
        <f t="shared" si="1"/>
        <v>17.7</v>
      </c>
      <c r="AH11" s="28">
        <f t="shared" si="2"/>
        <v>20.416129032258063</v>
      </c>
    </row>
    <row r="12" spans="1:34" ht="17.100000000000001" customHeight="1" x14ac:dyDescent="0.2">
      <c r="A12" s="31" t="s">
        <v>5</v>
      </c>
      <c r="B12" s="26">
        <f>[8]Dezembro!$D$5</f>
        <v>23.6</v>
      </c>
      <c r="C12" s="26">
        <f>[8]Dezembro!$D$6</f>
        <v>24.5</v>
      </c>
      <c r="D12" s="35">
        <f>[8]Dezembro!$D$7</f>
        <v>25.5</v>
      </c>
      <c r="E12" s="35">
        <f>[8]Dezembro!$D$8</f>
        <v>25.6</v>
      </c>
      <c r="F12" s="35">
        <f>[8]Dezembro!$D$9</f>
        <v>25</v>
      </c>
      <c r="G12" s="35">
        <f>[8]Dezembro!$D$10</f>
        <v>24.7</v>
      </c>
      <c r="H12" s="35">
        <f>[8]Dezembro!$D$11</f>
        <v>25.3</v>
      </c>
      <c r="I12" s="35">
        <f>[8]Dezembro!$D$12</f>
        <v>26.1</v>
      </c>
      <c r="J12" s="35">
        <f>[8]Dezembro!$D$13</f>
        <v>24</v>
      </c>
      <c r="K12" s="35">
        <f>[8]Dezembro!$D$14</f>
        <v>26.6</v>
      </c>
      <c r="L12" s="35">
        <f>[8]Dezembro!$D$15</f>
        <v>25.5</v>
      </c>
      <c r="M12" s="35">
        <f>[8]Dezembro!$D$16</f>
        <v>26.4</v>
      </c>
      <c r="N12" s="35">
        <f>[8]Dezembro!$D$17</f>
        <v>22.7</v>
      </c>
      <c r="O12" s="35">
        <f>[8]Dezembro!$D$18</f>
        <v>21.3</v>
      </c>
      <c r="P12" s="26">
        <f>[8]Dezembro!$D$19</f>
        <v>23.9</v>
      </c>
      <c r="Q12" s="26">
        <f>[8]Dezembro!$D$20</f>
        <v>24.4</v>
      </c>
      <c r="R12" s="26">
        <f>[8]Dezembro!$D$21</f>
        <v>24.3</v>
      </c>
      <c r="S12" s="26">
        <f>[8]Dezembro!$D$22</f>
        <v>23.9</v>
      </c>
      <c r="T12" s="26">
        <f>[8]Dezembro!$D$23</f>
        <v>24.6</v>
      </c>
      <c r="U12" s="26">
        <f>[8]Dezembro!$D$24</f>
        <v>24.2</v>
      </c>
      <c r="V12" s="26">
        <f>[8]Dezembro!$D$25</f>
        <v>25.5</v>
      </c>
      <c r="W12" s="26">
        <f>[8]Dezembro!$D$26</f>
        <v>23.6</v>
      </c>
      <c r="X12" s="26">
        <f>[8]Dezembro!$D$27</f>
        <v>24.7</v>
      </c>
      <c r="Y12" s="26">
        <f>[8]Dezembro!$D$28</f>
        <v>25.5</v>
      </c>
      <c r="Z12" s="26">
        <f>[8]Dezembro!$D$29</f>
        <v>24.7</v>
      </c>
      <c r="AA12" s="26">
        <f>[8]Dezembro!$D$30</f>
        <v>26</v>
      </c>
      <c r="AB12" s="26">
        <f>[8]Dezembro!$D$31</f>
        <v>23.7</v>
      </c>
      <c r="AC12" s="26">
        <f>[8]Dezembro!$D$32</f>
        <v>23.3</v>
      </c>
      <c r="AD12" s="26">
        <f>[8]Dezembro!$D$33</f>
        <v>23.1</v>
      </c>
      <c r="AE12" s="26">
        <f>[8]Dezembro!$D$34</f>
        <v>24.3</v>
      </c>
      <c r="AF12" s="26">
        <f>[8]Dezembro!$D$35</f>
        <v>24.7</v>
      </c>
      <c r="AG12" s="27">
        <f t="shared" si="1"/>
        <v>21.3</v>
      </c>
      <c r="AH12" s="28">
        <f>AVERAGE(B12:AF12)</f>
        <v>24.554838709677419</v>
      </c>
    </row>
    <row r="13" spans="1:34" ht="17.100000000000001" customHeight="1" x14ac:dyDescent="0.2">
      <c r="A13" s="31" t="s">
        <v>51</v>
      </c>
      <c r="B13" s="26" t="str">
        <f>[9]Dezembro!$D$5</f>
        <v>**</v>
      </c>
      <c r="C13" s="26" t="str">
        <f>[9]Dezembro!$D$6</f>
        <v>**</v>
      </c>
      <c r="D13" s="35" t="str">
        <f>[9]Dezembro!$D$7</f>
        <v>**</v>
      </c>
      <c r="E13" s="35">
        <f>[9]Dezembro!$D$8</f>
        <v>21.2</v>
      </c>
      <c r="F13" s="35">
        <f>[9]Dezembro!$D$9</f>
        <v>18.600000000000001</v>
      </c>
      <c r="G13" s="35">
        <f>[9]Dezembro!$D$10</f>
        <v>19.899999999999999</v>
      </c>
      <c r="H13" s="35">
        <f>[9]Dezembro!$D$11</f>
        <v>20.8</v>
      </c>
      <c r="I13" s="35">
        <f>[9]Dezembro!$D$12</f>
        <v>21.1</v>
      </c>
      <c r="J13" s="35">
        <f>[9]Dezembro!$D$13</f>
        <v>20.3</v>
      </c>
      <c r="K13" s="35">
        <f>[9]Dezembro!$D$14</f>
        <v>21.3</v>
      </c>
      <c r="L13" s="35">
        <f>[9]Dezembro!$D$15</f>
        <v>20.8</v>
      </c>
      <c r="M13" s="35">
        <f>[9]Dezembro!$D$16</f>
        <v>20.7</v>
      </c>
      <c r="N13" s="35">
        <f>[9]Dezembro!$D$17</f>
        <v>20.6</v>
      </c>
      <c r="O13" s="35">
        <f>[9]Dezembro!$D$18</f>
        <v>20.3</v>
      </c>
      <c r="P13" s="26">
        <f>[9]Dezembro!$D$19</f>
        <v>21.1</v>
      </c>
      <c r="Q13" s="26">
        <f>[9]Dezembro!$D$20</f>
        <v>20.2</v>
      </c>
      <c r="R13" s="26">
        <f>[9]Dezembro!$D$21</f>
        <v>19.7</v>
      </c>
      <c r="S13" s="26">
        <f>[9]Dezembro!$D$22</f>
        <v>19.100000000000001</v>
      </c>
      <c r="T13" s="26">
        <f>[9]Dezembro!$D$23</f>
        <v>20.399999999999999</v>
      </c>
      <c r="U13" s="26">
        <f>[9]Dezembro!$D$24</f>
        <v>19.600000000000001</v>
      </c>
      <c r="V13" s="26">
        <f>[9]Dezembro!$D$25</f>
        <v>20.9</v>
      </c>
      <c r="W13" s="26">
        <f>[9]Dezembro!$D$26</f>
        <v>20.7</v>
      </c>
      <c r="X13" s="26">
        <f>[9]Dezembro!$D$27</f>
        <v>18.399999999999999</v>
      </c>
      <c r="Y13" s="26">
        <f>[9]Dezembro!$D$28</f>
        <v>18.600000000000001</v>
      </c>
      <c r="Z13" s="26">
        <f>[9]Dezembro!$D$29</f>
        <v>19.2</v>
      </c>
      <c r="AA13" s="26">
        <f>[9]Dezembro!$D$30</f>
        <v>20</v>
      </c>
      <c r="AB13" s="26">
        <f>[9]Dezembro!$D$31</f>
        <v>17.7</v>
      </c>
      <c r="AC13" s="26">
        <f>[9]Dezembro!$D$32</f>
        <v>18.899999999999999</v>
      </c>
      <c r="AD13" s="26">
        <f>[9]Dezembro!$D$33</f>
        <v>18</v>
      </c>
      <c r="AE13" s="26">
        <f>[9]Dezembro!$D$34</f>
        <v>20.2</v>
      </c>
      <c r="AF13" s="26">
        <f>[9]Dezembro!$D$35</f>
        <v>20.3</v>
      </c>
      <c r="AG13" s="27">
        <f>MIN(B13:AF13)</f>
        <v>17.7</v>
      </c>
      <c r="AH13" s="28">
        <f>AVERAGE(B13:AF13)</f>
        <v>19.949999999999996</v>
      </c>
    </row>
    <row r="14" spans="1:34" ht="17.100000000000001" customHeight="1" x14ac:dyDescent="0.2">
      <c r="A14" s="31" t="s">
        <v>6</v>
      </c>
      <c r="B14" s="35">
        <f>[10]Dezembro!$D$5</f>
        <v>22.3</v>
      </c>
      <c r="C14" s="35">
        <f>[10]Dezembro!$D$6</f>
        <v>23.1</v>
      </c>
      <c r="D14" s="35">
        <f>[10]Dezembro!$D$7</f>
        <v>21</v>
      </c>
      <c r="E14" s="35">
        <f>[10]Dezembro!$D$8</f>
        <v>23.4</v>
      </c>
      <c r="F14" s="35">
        <f>[10]Dezembro!$D$9</f>
        <v>22.5</v>
      </c>
      <c r="G14" s="35">
        <f>[10]Dezembro!$D$10</f>
        <v>21.8</v>
      </c>
      <c r="H14" s="35">
        <f>[10]Dezembro!$D$11</f>
        <v>22.6</v>
      </c>
      <c r="I14" s="35">
        <f>[10]Dezembro!$D$12</f>
        <v>24.1</v>
      </c>
      <c r="J14" s="35">
        <f>[10]Dezembro!$D$13</f>
        <v>22.1</v>
      </c>
      <c r="K14" s="35">
        <f>[10]Dezembro!$D$14</f>
        <v>23.4</v>
      </c>
      <c r="L14" s="35">
        <f>[10]Dezembro!$D$15</f>
        <v>22.3</v>
      </c>
      <c r="M14" s="35">
        <f>[10]Dezembro!$D$16</f>
        <v>22.3</v>
      </c>
      <c r="N14" s="35">
        <f>[10]Dezembro!$D$17</f>
        <v>23</v>
      </c>
      <c r="O14" s="35">
        <f>[10]Dezembro!$D$18</f>
        <v>22.4</v>
      </c>
      <c r="P14" s="35">
        <f>[10]Dezembro!$D$19</f>
        <v>23.3</v>
      </c>
      <c r="Q14" s="35">
        <f>[10]Dezembro!$D$20</f>
        <v>22.7</v>
      </c>
      <c r="R14" s="35">
        <f>[10]Dezembro!$D$21</f>
        <v>22.2</v>
      </c>
      <c r="S14" s="35">
        <f>[10]Dezembro!$D$22</f>
        <v>22.1</v>
      </c>
      <c r="T14" s="35">
        <f>[10]Dezembro!$D$23</f>
        <v>21.8</v>
      </c>
      <c r="U14" s="35">
        <f>[10]Dezembro!$D$24</f>
        <v>22</v>
      </c>
      <c r="V14" s="35">
        <f>[10]Dezembro!$D$25</f>
        <v>22.8</v>
      </c>
      <c r="W14" s="35">
        <f>[10]Dezembro!$D$26</f>
        <v>22.6</v>
      </c>
      <c r="X14" s="35">
        <f>[10]Dezembro!$D$27</f>
        <v>22.4</v>
      </c>
      <c r="Y14" s="35">
        <f>[10]Dezembro!$D$28</f>
        <v>23.2</v>
      </c>
      <c r="Z14" s="35">
        <f>[10]Dezembro!$D$29</f>
        <v>21.2</v>
      </c>
      <c r="AA14" s="35">
        <f>[10]Dezembro!$D$30</f>
        <v>21.3</v>
      </c>
      <c r="AB14" s="35">
        <f>[10]Dezembro!$D$31</f>
        <v>23.5</v>
      </c>
      <c r="AC14" s="35">
        <f>[10]Dezembro!$D$32</f>
        <v>21.8</v>
      </c>
      <c r="AD14" s="35">
        <f>[10]Dezembro!$D$33</f>
        <v>21.4</v>
      </c>
      <c r="AE14" s="35">
        <f>[10]Dezembro!$D$34</f>
        <v>23.3</v>
      </c>
      <c r="AF14" s="35">
        <f>[10]Dezembro!$D$35</f>
        <v>21.1</v>
      </c>
      <c r="AG14" s="27">
        <f t="shared" si="1"/>
        <v>21</v>
      </c>
      <c r="AH14" s="28">
        <f t="shared" si="2"/>
        <v>22.419354838709676</v>
      </c>
    </row>
    <row r="15" spans="1:34" ht="17.100000000000001" customHeight="1" x14ac:dyDescent="0.2">
      <c r="A15" s="31" t="s">
        <v>7</v>
      </c>
      <c r="B15" s="35">
        <f>[11]Dezembro!$D$5</f>
        <v>21</v>
      </c>
      <c r="C15" s="35">
        <f>[11]Dezembro!$D$6</f>
        <v>21.9</v>
      </c>
      <c r="D15" s="35">
        <f>[11]Dezembro!$D$7</f>
        <v>22.3</v>
      </c>
      <c r="E15" s="35">
        <f>[11]Dezembro!$D$8</f>
        <v>24.6</v>
      </c>
      <c r="F15" s="35">
        <f>[11]Dezembro!$D$9</f>
        <v>23.5</v>
      </c>
      <c r="G15" s="35">
        <f>[11]Dezembro!$D$10</f>
        <v>22.3</v>
      </c>
      <c r="H15" s="35">
        <f>[11]Dezembro!$D$11</f>
        <v>22.3</v>
      </c>
      <c r="I15" s="35">
        <f>[11]Dezembro!$D$12</f>
        <v>23.9</v>
      </c>
      <c r="J15" s="35">
        <f>[11]Dezembro!$D$13</f>
        <v>22</v>
      </c>
      <c r="K15" s="35">
        <f>[11]Dezembro!$D$14</f>
        <v>22.8</v>
      </c>
      <c r="L15" s="35">
        <f>[11]Dezembro!$D$15</f>
        <v>22.1</v>
      </c>
      <c r="M15" s="35">
        <f>[11]Dezembro!$D$16</f>
        <v>21.4</v>
      </c>
      <c r="N15" s="35">
        <f>[11]Dezembro!$D$17</f>
        <v>18.100000000000001</v>
      </c>
      <c r="O15" s="35">
        <f>[11]Dezembro!$D$18</f>
        <v>18.899999999999999</v>
      </c>
      <c r="P15" s="35">
        <f>[11]Dezembro!$D$19</f>
        <v>20.2</v>
      </c>
      <c r="Q15" s="35">
        <f>[11]Dezembro!$D$20</f>
        <v>22.1</v>
      </c>
      <c r="R15" s="35">
        <f>[11]Dezembro!$D$21</f>
        <v>22.2</v>
      </c>
      <c r="S15" s="35">
        <f>[11]Dezembro!$D$22</f>
        <v>19.7</v>
      </c>
      <c r="T15" s="35">
        <f>[11]Dezembro!$D$23</f>
        <v>21.3</v>
      </c>
      <c r="U15" s="35">
        <f>[11]Dezembro!$D$24</f>
        <v>21.8</v>
      </c>
      <c r="V15" s="35">
        <f>[11]Dezembro!$D$25</f>
        <v>21.3</v>
      </c>
      <c r="W15" s="35">
        <f>[11]Dezembro!$D$26</f>
        <v>20.9</v>
      </c>
      <c r="X15" s="35">
        <f>[11]Dezembro!$D$27</f>
        <v>22.3</v>
      </c>
      <c r="Y15" s="35">
        <f>[11]Dezembro!$D$28</f>
        <v>23.2</v>
      </c>
      <c r="Z15" s="35">
        <f>[11]Dezembro!$D$29</f>
        <v>21.5</v>
      </c>
      <c r="AA15" s="35">
        <f>[11]Dezembro!$D$30</f>
        <v>22</v>
      </c>
      <c r="AB15" s="35">
        <f>[11]Dezembro!$D$31</f>
        <v>21.3</v>
      </c>
      <c r="AC15" s="35">
        <f>[11]Dezembro!$D$32</f>
        <v>20.8</v>
      </c>
      <c r="AD15" s="35">
        <f>[11]Dezembro!$D$33</f>
        <v>21.1</v>
      </c>
      <c r="AE15" s="35">
        <f>[11]Dezembro!$D$34</f>
        <v>21.9</v>
      </c>
      <c r="AF15" s="35">
        <f>[11]Dezembro!$D$35</f>
        <v>21</v>
      </c>
      <c r="AG15" s="27">
        <f t="shared" si="1"/>
        <v>18.100000000000001</v>
      </c>
      <c r="AH15" s="28">
        <f>AVERAGE(B15:AF15)</f>
        <v>21.667741935483868</v>
      </c>
    </row>
    <row r="16" spans="1:34" ht="17.100000000000001" customHeight="1" x14ac:dyDescent="0.2">
      <c r="A16" s="31" t="s">
        <v>8</v>
      </c>
      <c r="B16" s="35">
        <f>[12]Dezembro!$D$5</f>
        <v>21.2</v>
      </c>
      <c r="C16" s="35">
        <f>[12]Dezembro!$D$6</f>
        <v>23.1</v>
      </c>
      <c r="D16" s="35">
        <f>[12]Dezembro!$D$7</f>
        <v>22.6</v>
      </c>
      <c r="E16" s="35">
        <f>[12]Dezembro!$D$8</f>
        <v>24.1</v>
      </c>
      <c r="F16" s="35">
        <f>[12]Dezembro!$D$9</f>
        <v>22.7</v>
      </c>
      <c r="G16" s="35">
        <f>[12]Dezembro!$D$10</f>
        <v>23.4</v>
      </c>
      <c r="H16" s="35">
        <f>[12]Dezembro!$D$11</f>
        <v>23.6</v>
      </c>
      <c r="I16" s="35">
        <f>[12]Dezembro!$D$12</f>
        <v>22.9</v>
      </c>
      <c r="J16" s="35">
        <f>[12]Dezembro!$D$13</f>
        <v>23</v>
      </c>
      <c r="K16" s="35">
        <f>[12]Dezembro!$D$14</f>
        <v>22.8</v>
      </c>
      <c r="L16" s="35">
        <f>[12]Dezembro!$D$15</f>
        <v>22.1</v>
      </c>
      <c r="M16" s="35">
        <f>[12]Dezembro!$D$16</f>
        <v>23.3</v>
      </c>
      <c r="N16" s="35">
        <f>[12]Dezembro!$D$17</f>
        <v>19.600000000000001</v>
      </c>
      <c r="O16" s="35">
        <f>[12]Dezembro!$D$18</f>
        <v>19.8</v>
      </c>
      <c r="P16" s="35">
        <f>[12]Dezembro!$D$19</f>
        <v>22.5</v>
      </c>
      <c r="Q16" s="35">
        <f>[12]Dezembro!$D$20</f>
        <v>22</v>
      </c>
      <c r="R16" s="35">
        <f>[12]Dezembro!$D$21</f>
        <v>22.1</v>
      </c>
      <c r="S16" s="35">
        <f>[12]Dezembro!$D$22</f>
        <v>20.6</v>
      </c>
      <c r="T16" s="35">
        <f>[12]Dezembro!$D$23</f>
        <v>22.4</v>
      </c>
      <c r="U16" s="35">
        <f>[12]Dezembro!$D$24</f>
        <v>22.8</v>
      </c>
      <c r="V16" s="35">
        <f>[12]Dezembro!$D$25</f>
        <v>23.3</v>
      </c>
      <c r="W16" s="35">
        <f>[12]Dezembro!$D$26</f>
        <v>21.3</v>
      </c>
      <c r="X16" s="35">
        <f>[12]Dezembro!$D$27</f>
        <v>23</v>
      </c>
      <c r="Y16" s="35">
        <f>[12]Dezembro!$D$28</f>
        <v>22.6</v>
      </c>
      <c r="Z16" s="35">
        <f>[12]Dezembro!$D$29</f>
        <v>22.6</v>
      </c>
      <c r="AA16" s="35">
        <f>[12]Dezembro!$D$30</f>
        <v>22.1</v>
      </c>
      <c r="AB16" s="35">
        <f>[12]Dezembro!$D$31</f>
        <v>21.9</v>
      </c>
      <c r="AC16" s="35">
        <f>[12]Dezembro!$D$32</f>
        <v>21.8</v>
      </c>
      <c r="AD16" s="35">
        <f>[12]Dezembro!$D$33</f>
        <v>21.6</v>
      </c>
      <c r="AE16" s="35">
        <f>[12]Dezembro!$D$34</f>
        <v>21.5</v>
      </c>
      <c r="AF16" s="35">
        <f>[12]Dezembro!$D$35</f>
        <v>21.9</v>
      </c>
      <c r="AG16" s="27">
        <f>MIN(B16:AF16)</f>
        <v>19.600000000000001</v>
      </c>
      <c r="AH16" s="28">
        <f>AVERAGE(B16:AF16)</f>
        <v>22.264516129032259</v>
      </c>
    </row>
    <row r="17" spans="1:34" ht="17.100000000000001" customHeight="1" x14ac:dyDescent="0.2">
      <c r="A17" s="31" t="s">
        <v>9</v>
      </c>
      <c r="B17" s="35">
        <f>[13]Dezembro!$D$5</f>
        <v>21.9</v>
      </c>
      <c r="C17" s="35">
        <f>[13]Dezembro!$D$6</f>
        <v>22.5</v>
      </c>
      <c r="D17" s="35">
        <f>[13]Dezembro!$D$7</f>
        <v>23.7</v>
      </c>
      <c r="E17" s="35">
        <f>[13]Dezembro!$D$8</f>
        <v>25</v>
      </c>
      <c r="F17" s="35">
        <f>[13]Dezembro!$D$9</f>
        <v>23.6</v>
      </c>
      <c r="G17" s="35">
        <f>[13]Dezembro!$D$10</f>
        <v>23.6</v>
      </c>
      <c r="H17" s="35">
        <f>[13]Dezembro!$D$11</f>
        <v>24</v>
      </c>
      <c r="I17" s="35">
        <f>[13]Dezembro!$D$12</f>
        <v>23.1</v>
      </c>
      <c r="J17" s="35">
        <f>[13]Dezembro!$D$13</f>
        <v>22.4</v>
      </c>
      <c r="K17" s="35">
        <f>[13]Dezembro!$D$14</f>
        <v>24.5</v>
      </c>
      <c r="L17" s="35">
        <f>[13]Dezembro!$D$15</f>
        <v>23.2</v>
      </c>
      <c r="M17" s="35">
        <f>[13]Dezembro!$D$16</f>
        <v>23.2</v>
      </c>
      <c r="N17" s="35">
        <f>[13]Dezembro!$D$17</f>
        <v>22</v>
      </c>
      <c r="O17" s="35">
        <f>[13]Dezembro!$D$18</f>
        <v>21.1</v>
      </c>
      <c r="P17" s="35">
        <f>[13]Dezembro!$D$19</f>
        <v>22.6</v>
      </c>
      <c r="Q17" s="35">
        <f>[13]Dezembro!$D$20</f>
        <v>22.4</v>
      </c>
      <c r="R17" s="35">
        <f>[13]Dezembro!$D$21</f>
        <v>22.8</v>
      </c>
      <c r="S17" s="35">
        <f>[13]Dezembro!$D$22</f>
        <v>19.8</v>
      </c>
      <c r="T17" s="35">
        <f>[13]Dezembro!$D$23</f>
        <v>22</v>
      </c>
      <c r="U17" s="35">
        <f>[13]Dezembro!$D$24</f>
        <v>22.4</v>
      </c>
      <c r="V17" s="35">
        <f>[13]Dezembro!$D$25</f>
        <v>23.2</v>
      </c>
      <c r="W17" s="35">
        <f>[13]Dezembro!$D$26</f>
        <v>22.9</v>
      </c>
      <c r="X17" s="35">
        <f>[13]Dezembro!$D$27</f>
        <v>23.5</v>
      </c>
      <c r="Y17" s="35">
        <f>[13]Dezembro!$D$28</f>
        <v>23</v>
      </c>
      <c r="Z17" s="35">
        <f>[13]Dezembro!$D$29</f>
        <v>22</v>
      </c>
      <c r="AA17" s="35">
        <f>[13]Dezembro!$D$30</f>
        <v>23.5</v>
      </c>
      <c r="AB17" s="35">
        <f>[13]Dezembro!$D$31</f>
        <v>23</v>
      </c>
      <c r="AC17" s="35">
        <f>[13]Dezembro!$D$32</f>
        <v>20.2</v>
      </c>
      <c r="AD17" s="35">
        <f>[13]Dezembro!$D$33</f>
        <v>21.7</v>
      </c>
      <c r="AE17" s="35">
        <f>[13]Dezembro!$D$34</f>
        <v>21.8</v>
      </c>
      <c r="AF17" s="35">
        <f>[13]Dezembro!$D$35</f>
        <v>21.7</v>
      </c>
      <c r="AG17" s="27">
        <f t="shared" ref="AG17:AG29" si="5">MIN(B17:AF17)</f>
        <v>19.8</v>
      </c>
      <c r="AH17" s="28">
        <f t="shared" ref="AH17:AH29" si="6">AVERAGE(B17:AF17)</f>
        <v>22.654838709677421</v>
      </c>
    </row>
    <row r="18" spans="1:34" ht="17.100000000000001" customHeight="1" x14ac:dyDescent="0.2">
      <c r="A18" s="31" t="s">
        <v>49</v>
      </c>
      <c r="B18" s="35">
        <f>[14]Dezembro!$D$5</f>
        <v>23</v>
      </c>
      <c r="C18" s="35">
        <f>[14]Dezembro!$D$6</f>
        <v>23.1</v>
      </c>
      <c r="D18" s="35">
        <f>[14]Dezembro!$D$7</f>
        <v>24.7</v>
      </c>
      <c r="E18" s="35">
        <f>[14]Dezembro!$D$8</f>
        <v>23.8</v>
      </c>
      <c r="F18" s="35">
        <f>[14]Dezembro!$D$9</f>
        <v>24.5</v>
      </c>
      <c r="G18" s="35">
        <f>[14]Dezembro!$D$10</f>
        <v>24.6</v>
      </c>
      <c r="H18" s="35">
        <f>[14]Dezembro!$D$11</f>
        <v>25.2</v>
      </c>
      <c r="I18" s="35">
        <f>[14]Dezembro!$D$12</f>
        <v>24.6</v>
      </c>
      <c r="J18" s="35">
        <f>[14]Dezembro!$D$13</f>
        <v>24</v>
      </c>
      <c r="K18" s="35">
        <f>[14]Dezembro!$D$14</f>
        <v>23.5</v>
      </c>
      <c r="L18" s="35">
        <f>[14]Dezembro!$D$15</f>
        <v>24.3</v>
      </c>
      <c r="M18" s="35">
        <f>[14]Dezembro!$D$16</f>
        <v>24</v>
      </c>
      <c r="N18" s="35">
        <f>[14]Dezembro!$D$17</f>
        <v>20.3</v>
      </c>
      <c r="O18" s="35">
        <f>[14]Dezembro!$D$18</f>
        <v>18.7</v>
      </c>
      <c r="P18" s="35">
        <f>[14]Dezembro!$D$19</f>
        <v>22.2</v>
      </c>
      <c r="Q18" s="35">
        <f>[14]Dezembro!$D$20</f>
        <v>23.2</v>
      </c>
      <c r="R18" s="35">
        <f>[14]Dezembro!$D$21</f>
        <v>24.2</v>
      </c>
      <c r="S18" s="35">
        <f>[14]Dezembro!$D$22</f>
        <v>22.1</v>
      </c>
      <c r="T18" s="35">
        <f>[14]Dezembro!$D$23</f>
        <v>24</v>
      </c>
      <c r="U18" s="35">
        <f>[14]Dezembro!$D$24</f>
        <v>25</v>
      </c>
      <c r="V18" s="35">
        <f>[14]Dezembro!$D$25</f>
        <v>24.8</v>
      </c>
      <c r="W18" s="35">
        <f>[14]Dezembro!$D$26</f>
        <v>22.4</v>
      </c>
      <c r="X18" s="35">
        <f>[14]Dezembro!$D$27</f>
        <v>23.1</v>
      </c>
      <c r="Y18" s="35">
        <f>[14]Dezembro!$D$28</f>
        <v>24.5</v>
      </c>
      <c r="Z18" s="35">
        <f>[14]Dezembro!$D$29</f>
        <v>25.2</v>
      </c>
      <c r="AA18" s="35">
        <f>[14]Dezembro!$D$30</f>
        <v>24.7</v>
      </c>
      <c r="AB18" s="35">
        <f>[14]Dezembro!$D$31</f>
        <v>23.1</v>
      </c>
      <c r="AC18" s="35">
        <f>[14]Dezembro!$D$32</f>
        <v>22.8</v>
      </c>
      <c r="AD18" s="35">
        <f>[14]Dezembro!$D$33</f>
        <v>23.3</v>
      </c>
      <c r="AE18" s="35">
        <f>[14]Dezembro!$D$34</f>
        <v>22.6</v>
      </c>
      <c r="AF18" s="35">
        <f>[14]Dezembro!$D$35</f>
        <v>22.1</v>
      </c>
      <c r="AG18" s="27">
        <f t="shared" ref="AG18" si="7">MIN(B18:AF18)</f>
        <v>18.7</v>
      </c>
      <c r="AH18" s="28">
        <f t="shared" ref="AH18" si="8">AVERAGE(B18:AF18)</f>
        <v>23.470967741935485</v>
      </c>
    </row>
    <row r="19" spans="1:34" ht="17.100000000000001" customHeight="1" x14ac:dyDescent="0.2">
      <c r="A19" s="31" t="s">
        <v>10</v>
      </c>
      <c r="B19" s="35">
        <f>[15]Dezembro!$D$5</f>
        <v>21.5</v>
      </c>
      <c r="C19" s="35">
        <f>[15]Dezembro!$D$6</f>
        <v>22.9</v>
      </c>
      <c r="D19" s="35">
        <f>[15]Dezembro!$D$7</f>
        <v>23.7</v>
      </c>
      <c r="E19" s="35">
        <f>[15]Dezembro!$D$8</f>
        <v>25.2</v>
      </c>
      <c r="F19" s="35">
        <f>[15]Dezembro!$D$9</f>
        <v>23.7</v>
      </c>
      <c r="G19" s="35">
        <f>[15]Dezembro!$D$10</f>
        <v>23.9</v>
      </c>
      <c r="H19" s="35">
        <f>[15]Dezembro!$D$11</f>
        <v>24.3</v>
      </c>
      <c r="I19" s="35">
        <f>[15]Dezembro!$D$12</f>
        <v>24.5</v>
      </c>
      <c r="J19" s="35">
        <f>[15]Dezembro!$D$13</f>
        <v>23.3</v>
      </c>
      <c r="K19" s="35">
        <f>[15]Dezembro!$D$14</f>
        <v>23.3</v>
      </c>
      <c r="L19" s="35">
        <f>[15]Dezembro!$D$15</f>
        <v>24.1</v>
      </c>
      <c r="M19" s="35">
        <f>[15]Dezembro!$D$16</f>
        <v>23.1</v>
      </c>
      <c r="N19" s="35">
        <f>[15]Dezembro!$D$17</f>
        <v>20.3</v>
      </c>
      <c r="O19" s="35">
        <f>[15]Dezembro!$D$18</f>
        <v>19.7</v>
      </c>
      <c r="P19" s="35">
        <f>[15]Dezembro!$D$19</f>
        <v>19.899999999999999</v>
      </c>
      <c r="Q19" s="35">
        <f>[15]Dezembro!$D$20</f>
        <v>22</v>
      </c>
      <c r="R19" s="35">
        <f>[15]Dezembro!$D$21</f>
        <v>23.1</v>
      </c>
      <c r="S19" s="35">
        <f>[15]Dezembro!$D$22</f>
        <v>21.2</v>
      </c>
      <c r="T19" s="35">
        <f>[15]Dezembro!$D$23</f>
        <v>22.7</v>
      </c>
      <c r="U19" s="35">
        <f>[15]Dezembro!$D$24</f>
        <v>23.9</v>
      </c>
      <c r="V19" s="35">
        <f>[15]Dezembro!$D$25</f>
        <v>24.6</v>
      </c>
      <c r="W19" s="35">
        <f>[15]Dezembro!$D$26</f>
        <v>21.4</v>
      </c>
      <c r="X19" s="35">
        <f>[15]Dezembro!$D$27</f>
        <v>22.5</v>
      </c>
      <c r="Y19" s="35">
        <f>[15]Dezembro!$D$28</f>
        <v>23.3</v>
      </c>
      <c r="Z19" s="35">
        <f>[15]Dezembro!$D$29</f>
        <v>23.3</v>
      </c>
      <c r="AA19" s="35">
        <f>[15]Dezembro!$D$30</f>
        <v>24.6</v>
      </c>
      <c r="AB19" s="35">
        <f>[15]Dezembro!$D$31</f>
        <v>23.2</v>
      </c>
      <c r="AC19" s="35">
        <f>[15]Dezembro!$D$32</f>
        <v>21.8</v>
      </c>
      <c r="AD19" s="35">
        <f>[15]Dezembro!$D$33</f>
        <v>22.1</v>
      </c>
      <c r="AE19" s="35">
        <f>[15]Dezembro!$D$34</f>
        <v>22.6</v>
      </c>
      <c r="AF19" s="35">
        <f>[15]Dezembro!$D$35</f>
        <v>22.1</v>
      </c>
      <c r="AG19" s="27">
        <f t="shared" si="5"/>
        <v>19.7</v>
      </c>
      <c r="AH19" s="28">
        <f t="shared" si="6"/>
        <v>22.832258064516129</v>
      </c>
    </row>
    <row r="20" spans="1:34" ht="17.100000000000001" customHeight="1" x14ac:dyDescent="0.2">
      <c r="A20" s="31" t="s">
        <v>11</v>
      </c>
      <c r="B20" s="35">
        <f>[16]Dezembro!$D$5</f>
        <v>21.4</v>
      </c>
      <c r="C20" s="35">
        <f>[16]Dezembro!$D$6</f>
        <v>20.7</v>
      </c>
      <c r="D20" s="35">
        <f>[16]Dezembro!$D$7</f>
        <v>22.5</v>
      </c>
      <c r="E20" s="35">
        <f>[16]Dezembro!$D$8</f>
        <v>22.1</v>
      </c>
      <c r="F20" s="35">
        <f>[16]Dezembro!$D$9</f>
        <v>23.1</v>
      </c>
      <c r="G20" s="35">
        <f>[16]Dezembro!$D$10</f>
        <v>21.7</v>
      </c>
      <c r="H20" s="35">
        <f>[16]Dezembro!$D$11</f>
        <v>22.1</v>
      </c>
      <c r="I20" s="35">
        <f>[16]Dezembro!$D$12</f>
        <v>22.2</v>
      </c>
      <c r="J20" s="35">
        <f>[16]Dezembro!$D$13</f>
        <v>22.4</v>
      </c>
      <c r="K20" s="35">
        <f>[16]Dezembro!$D$14</f>
        <v>22.5</v>
      </c>
      <c r="L20" s="35">
        <f>[16]Dezembro!$D$15</f>
        <v>22.5</v>
      </c>
      <c r="M20" s="35">
        <f>[16]Dezembro!$D$16</f>
        <v>21.2</v>
      </c>
      <c r="N20" s="35">
        <f>[16]Dezembro!$D$17</f>
        <v>19.7</v>
      </c>
      <c r="O20" s="35">
        <f>[16]Dezembro!$D$18</f>
        <v>18.600000000000001</v>
      </c>
      <c r="P20" s="35">
        <f>[16]Dezembro!$D$19</f>
        <v>21.8</v>
      </c>
      <c r="Q20" s="35">
        <f>[16]Dezembro!$D$20</f>
        <v>21.7</v>
      </c>
      <c r="R20" s="35">
        <f>[16]Dezembro!$D$21</f>
        <v>22.9</v>
      </c>
      <c r="S20" s="35">
        <f>[16]Dezembro!$D$22</f>
        <v>20.6</v>
      </c>
      <c r="T20" s="35">
        <f>[16]Dezembro!$D$23</f>
        <v>21.3</v>
      </c>
      <c r="U20" s="35">
        <f>[16]Dezembro!$D$24</f>
        <v>22.1</v>
      </c>
      <c r="V20" s="35">
        <f>[16]Dezembro!$D$25</f>
        <v>20.8</v>
      </c>
      <c r="W20" s="35">
        <f>[16]Dezembro!$D$26</f>
        <v>20.2</v>
      </c>
      <c r="X20" s="35">
        <f>[16]Dezembro!$D$27</f>
        <v>21.5</v>
      </c>
      <c r="Y20" s="35">
        <f>[16]Dezembro!$D$28</f>
        <v>21.6</v>
      </c>
      <c r="Z20" s="35">
        <f>[16]Dezembro!$D$29</f>
        <v>22.2</v>
      </c>
      <c r="AA20" s="35">
        <f>[16]Dezembro!$D$30</f>
        <v>21.7</v>
      </c>
      <c r="AB20" s="35">
        <f>[16]Dezembro!$D$31</f>
        <v>21.3</v>
      </c>
      <c r="AC20" s="35">
        <f>[16]Dezembro!$D$32</f>
        <v>20.6</v>
      </c>
      <c r="AD20" s="35">
        <f>[16]Dezembro!$D$33</f>
        <v>20.9</v>
      </c>
      <c r="AE20" s="35">
        <f>[16]Dezembro!$D$34</f>
        <v>21.6</v>
      </c>
      <c r="AF20" s="35">
        <f>[16]Dezembro!$D$35</f>
        <v>21.3</v>
      </c>
      <c r="AG20" s="27">
        <f t="shared" si="5"/>
        <v>18.600000000000001</v>
      </c>
      <c r="AH20" s="28">
        <f t="shared" si="6"/>
        <v>21.509677419354841</v>
      </c>
    </row>
    <row r="21" spans="1:34" ht="17.100000000000001" customHeight="1" x14ac:dyDescent="0.2">
      <c r="A21" s="31" t="s">
        <v>12</v>
      </c>
      <c r="B21" s="35">
        <f>[17]Dezembro!$D$5</f>
        <v>22.4</v>
      </c>
      <c r="C21" s="35">
        <f>[17]Dezembro!$D$6</f>
        <v>23.4</v>
      </c>
      <c r="D21" s="35">
        <f>[17]Dezembro!$D$7</f>
        <v>24.8</v>
      </c>
      <c r="E21" s="35">
        <f>[17]Dezembro!$D$8</f>
        <v>24.2</v>
      </c>
      <c r="F21" s="35">
        <f>[17]Dezembro!$D$9</f>
        <v>24.1</v>
      </c>
      <c r="G21" s="35">
        <f>[17]Dezembro!$D$10</f>
        <v>23.8</v>
      </c>
      <c r="H21" s="35">
        <f>[17]Dezembro!$D$11</f>
        <v>25</v>
      </c>
      <c r="I21" s="35">
        <f>[17]Dezembro!$D$12</f>
        <v>24.8</v>
      </c>
      <c r="J21" s="35">
        <f>[17]Dezembro!$D$13</f>
        <v>24.5</v>
      </c>
      <c r="K21" s="35">
        <f>[17]Dezembro!$D$14</f>
        <v>24.1</v>
      </c>
      <c r="L21" s="35">
        <f>[17]Dezembro!$D$15</f>
        <v>23.4</v>
      </c>
      <c r="M21" s="35">
        <f>[17]Dezembro!$D$16</f>
        <v>23.6</v>
      </c>
      <c r="N21" s="35">
        <f>[17]Dezembro!$D$17</f>
        <v>20.5</v>
      </c>
      <c r="O21" s="35">
        <f>[17]Dezembro!$D$18</f>
        <v>19.899999999999999</v>
      </c>
      <c r="P21" s="35">
        <f>[17]Dezembro!$D$19</f>
        <v>23.8</v>
      </c>
      <c r="Q21" s="35">
        <f>[17]Dezembro!$D$20</f>
        <v>23.7</v>
      </c>
      <c r="R21" s="35">
        <f>[17]Dezembro!$D$21</f>
        <v>23.7</v>
      </c>
      <c r="S21" s="35">
        <f>[17]Dezembro!$D$22</f>
        <v>22.7</v>
      </c>
      <c r="T21" s="35">
        <f>[17]Dezembro!$D$23</f>
        <v>23.5</v>
      </c>
      <c r="U21" s="35">
        <f>[17]Dezembro!$D$24</f>
        <v>24.1</v>
      </c>
      <c r="V21" s="35">
        <f>[17]Dezembro!$D$25</f>
        <v>24.5</v>
      </c>
      <c r="W21" s="35">
        <f>[17]Dezembro!$D$26</f>
        <v>23.7</v>
      </c>
      <c r="X21" s="35">
        <f>[17]Dezembro!$D$27</f>
        <v>24.3</v>
      </c>
      <c r="Y21" s="35">
        <f>[17]Dezembro!$D$28</f>
        <v>25</v>
      </c>
      <c r="Z21" s="35">
        <f>[17]Dezembro!$D$29</f>
        <v>24.4</v>
      </c>
      <c r="AA21" s="35">
        <f>[17]Dezembro!$D$30</f>
        <v>23.5</v>
      </c>
      <c r="AB21" s="35">
        <f>[17]Dezembro!$D$31</f>
        <v>23.2</v>
      </c>
      <c r="AC21" s="35">
        <f>[17]Dezembro!$D$32</f>
        <v>22.2</v>
      </c>
      <c r="AD21" s="35">
        <f>[17]Dezembro!$D$33</f>
        <v>23.5</v>
      </c>
      <c r="AE21" s="35">
        <f>[17]Dezembro!$D$34</f>
        <v>23.7</v>
      </c>
      <c r="AF21" s="35">
        <f>[17]Dezembro!$D$35</f>
        <v>23</v>
      </c>
      <c r="AG21" s="27">
        <f t="shared" si="5"/>
        <v>19.899999999999999</v>
      </c>
      <c r="AH21" s="28">
        <f t="shared" si="6"/>
        <v>23.580645161290327</v>
      </c>
    </row>
    <row r="22" spans="1:34" ht="17.100000000000001" customHeight="1" x14ac:dyDescent="0.2">
      <c r="A22" s="31" t="s">
        <v>13</v>
      </c>
      <c r="B22" s="35">
        <f>[18]Dezembro!$D$5</f>
        <v>22.4</v>
      </c>
      <c r="C22" s="35">
        <f>[18]Dezembro!$D$6</f>
        <v>23.4</v>
      </c>
      <c r="D22" s="35">
        <f>[18]Dezembro!$D$7</f>
        <v>24.8</v>
      </c>
      <c r="E22" s="35">
        <f>[18]Dezembro!$D$8</f>
        <v>24.2</v>
      </c>
      <c r="F22" s="35">
        <f>[18]Dezembro!$D$9</f>
        <v>24.1</v>
      </c>
      <c r="G22" s="35">
        <f>[18]Dezembro!$D$10</f>
        <v>23.8</v>
      </c>
      <c r="H22" s="35">
        <f>[18]Dezembro!$D$11</f>
        <v>25</v>
      </c>
      <c r="I22" s="35">
        <f>[18]Dezembro!$D$12</f>
        <v>24.8</v>
      </c>
      <c r="J22" s="35">
        <f>[18]Dezembro!$D$13</f>
        <v>24.5</v>
      </c>
      <c r="K22" s="35">
        <f>[18]Dezembro!$D$14</f>
        <v>22.5</v>
      </c>
      <c r="L22" s="35">
        <f>[18]Dezembro!$D$15</f>
        <v>23.9</v>
      </c>
      <c r="M22" s="35">
        <f>[18]Dezembro!$D$16</f>
        <v>24.3</v>
      </c>
      <c r="N22" s="35">
        <f>[18]Dezembro!$D$17</f>
        <v>23.4</v>
      </c>
      <c r="O22" s="35">
        <f>[18]Dezembro!$D$18</f>
        <v>21.8</v>
      </c>
      <c r="P22" s="35">
        <f>[18]Dezembro!$D$19</f>
        <v>23.9</v>
      </c>
      <c r="Q22" s="35">
        <f>[18]Dezembro!$D$20</f>
        <v>24.5</v>
      </c>
      <c r="R22" s="35">
        <f>[18]Dezembro!$D$21</f>
        <v>23.1</v>
      </c>
      <c r="S22" s="35">
        <f>[18]Dezembro!$D$22</f>
        <v>23.6</v>
      </c>
      <c r="T22" s="35">
        <f>[18]Dezembro!$D$23</f>
        <v>23.6</v>
      </c>
      <c r="U22" s="35">
        <f>[18]Dezembro!$D$24</f>
        <v>24.8</v>
      </c>
      <c r="V22" s="35">
        <f>[18]Dezembro!$D$25</f>
        <v>23.5</v>
      </c>
      <c r="W22" s="35">
        <f>[18]Dezembro!$D$26</f>
        <v>23</v>
      </c>
      <c r="X22" s="35">
        <f>[18]Dezembro!$D$27</f>
        <v>23.7</v>
      </c>
      <c r="Y22" s="35">
        <f>[18]Dezembro!$D$28</f>
        <v>23.6</v>
      </c>
      <c r="Z22" s="35">
        <f>[18]Dezembro!$D$29</f>
        <v>24.5</v>
      </c>
      <c r="AA22" s="35">
        <f>[18]Dezembro!$D$30</f>
        <v>24</v>
      </c>
      <c r="AB22" s="35">
        <f>[18]Dezembro!$D$31</f>
        <v>22.3</v>
      </c>
      <c r="AC22" s="35">
        <f>[18]Dezembro!$D$32</f>
        <v>22.2</v>
      </c>
      <c r="AD22" s="35">
        <f>[18]Dezembro!$D$33</f>
        <v>22.7</v>
      </c>
      <c r="AE22" s="35">
        <f>[18]Dezembro!$D$34</f>
        <v>23.4</v>
      </c>
      <c r="AF22" s="35">
        <f>[18]Dezembro!$D$35</f>
        <v>23.1</v>
      </c>
      <c r="AG22" s="27">
        <f t="shared" si="5"/>
        <v>21.8</v>
      </c>
      <c r="AH22" s="28">
        <f t="shared" si="6"/>
        <v>23.62580645161291</v>
      </c>
    </row>
    <row r="23" spans="1:34" ht="17.100000000000001" customHeight="1" x14ac:dyDescent="0.2">
      <c r="A23" s="31" t="s">
        <v>14</v>
      </c>
      <c r="B23" s="35">
        <f>[19]Dezembro!$D$5</f>
        <v>21.4</v>
      </c>
      <c r="C23" s="35">
        <f>[19]Dezembro!$D$6</f>
        <v>21.7</v>
      </c>
      <c r="D23" s="35">
        <f>[19]Dezembro!$D$7</f>
        <v>22.1</v>
      </c>
      <c r="E23" s="35">
        <f>[19]Dezembro!$D$8</f>
        <v>23.3</v>
      </c>
      <c r="F23" s="35">
        <f>[19]Dezembro!$D$9</f>
        <v>22.9</v>
      </c>
      <c r="G23" s="35">
        <f>[19]Dezembro!$D$10</f>
        <v>23.8</v>
      </c>
      <c r="H23" s="35">
        <f>[19]Dezembro!$D$11</f>
        <v>23.7</v>
      </c>
      <c r="I23" s="35">
        <f>[19]Dezembro!$D$12</f>
        <v>24.2</v>
      </c>
      <c r="J23" s="35">
        <f>[19]Dezembro!$D$13</f>
        <v>25.1</v>
      </c>
      <c r="K23" s="35">
        <f>[19]Dezembro!$D$14</f>
        <v>25.2</v>
      </c>
      <c r="L23" s="35">
        <f>[19]Dezembro!$D$15</f>
        <v>23.2</v>
      </c>
      <c r="M23" s="35">
        <f>[19]Dezembro!$D$16</f>
        <v>23.4</v>
      </c>
      <c r="N23" s="35">
        <f>[19]Dezembro!$D$17</f>
        <v>20.7</v>
      </c>
      <c r="O23" s="35">
        <f>[19]Dezembro!$D$18</f>
        <v>23.6</v>
      </c>
      <c r="P23" s="35">
        <f>[19]Dezembro!$D$19</f>
        <v>22.2</v>
      </c>
      <c r="Q23" s="35">
        <f>[19]Dezembro!$D$20</f>
        <v>21.6</v>
      </c>
      <c r="R23" s="35">
        <f>[19]Dezembro!$D$21</f>
        <v>20.9</v>
      </c>
      <c r="S23" s="35">
        <f>[19]Dezembro!$D$22</f>
        <v>19.899999999999999</v>
      </c>
      <c r="T23" s="35">
        <f>[19]Dezembro!$D$23</f>
        <v>22.9</v>
      </c>
      <c r="U23" s="35">
        <f>[19]Dezembro!$D$24</f>
        <v>22.5</v>
      </c>
      <c r="V23" s="35">
        <f>[19]Dezembro!$D$25</f>
        <v>23.3</v>
      </c>
      <c r="W23" s="35">
        <f>[19]Dezembro!$D$26</f>
        <v>23.2</v>
      </c>
      <c r="X23" s="35">
        <f>[19]Dezembro!$D$27</f>
        <v>24.1</v>
      </c>
      <c r="Y23" s="35">
        <f>[19]Dezembro!$D$28</f>
        <v>22.9</v>
      </c>
      <c r="Z23" s="35">
        <f>[19]Dezembro!$D$29</f>
        <v>24.3</v>
      </c>
      <c r="AA23" s="35">
        <f>[19]Dezembro!$D$30</f>
        <v>23.3</v>
      </c>
      <c r="AB23" s="35">
        <f>[19]Dezembro!$D$31</f>
        <v>22.9</v>
      </c>
      <c r="AC23" s="35">
        <f>[19]Dezembro!$D$32</f>
        <v>22.6</v>
      </c>
      <c r="AD23" s="35">
        <f>[19]Dezembro!$D$33</f>
        <v>21.6</v>
      </c>
      <c r="AE23" s="35">
        <f>[19]Dezembro!$D$34</f>
        <v>23.8</v>
      </c>
      <c r="AF23" s="35">
        <f>[19]Dezembro!$D$35</f>
        <v>23.3</v>
      </c>
      <c r="AG23" s="27">
        <f t="shared" si="5"/>
        <v>19.899999999999999</v>
      </c>
      <c r="AH23" s="28">
        <f t="shared" si="6"/>
        <v>22.890322580645151</v>
      </c>
    </row>
    <row r="24" spans="1:34" ht="17.100000000000001" customHeight="1" x14ac:dyDescent="0.2">
      <c r="A24" s="31" t="s">
        <v>15</v>
      </c>
      <c r="B24" s="35">
        <f>[20]Dezembro!$D$5</f>
        <v>21</v>
      </c>
      <c r="C24" s="35">
        <f>[20]Dezembro!$D$6</f>
        <v>21.4</v>
      </c>
      <c r="D24" s="35">
        <f>[20]Dezembro!$D$7</f>
        <v>22.3</v>
      </c>
      <c r="E24" s="35">
        <f>[20]Dezembro!$D$8</f>
        <v>23.3</v>
      </c>
      <c r="F24" s="35">
        <f>[20]Dezembro!$D$9</f>
        <v>22.3</v>
      </c>
      <c r="G24" s="35">
        <f>[20]Dezembro!$D$10</f>
        <v>20.8</v>
      </c>
      <c r="H24" s="35">
        <f>[20]Dezembro!$D$11</f>
        <v>23.2</v>
      </c>
      <c r="I24" s="35">
        <f>[20]Dezembro!$D$12</f>
        <v>21.6</v>
      </c>
      <c r="J24" s="35">
        <f>[20]Dezembro!$D$13</f>
        <v>20</v>
      </c>
      <c r="K24" s="35">
        <f>[20]Dezembro!$D$14</f>
        <v>21.2</v>
      </c>
      <c r="L24" s="35">
        <f>[20]Dezembro!$D$15</f>
        <v>22.9</v>
      </c>
      <c r="M24" s="35">
        <f>[20]Dezembro!$D$16</f>
        <v>23.5</v>
      </c>
      <c r="N24" s="35">
        <f>[20]Dezembro!$D$17</f>
        <v>17.399999999999999</v>
      </c>
      <c r="O24" s="35">
        <f>[20]Dezembro!$D$18</f>
        <v>17.100000000000001</v>
      </c>
      <c r="P24" s="35">
        <f>[20]Dezembro!$D$19</f>
        <v>18.3</v>
      </c>
      <c r="Q24" s="35">
        <f>[20]Dezembro!$D$20</f>
        <v>20.9</v>
      </c>
      <c r="R24" s="35">
        <f>[20]Dezembro!$D$21</f>
        <v>22.5</v>
      </c>
      <c r="S24" s="35">
        <f>[20]Dezembro!$D$22</f>
        <v>20.399999999999999</v>
      </c>
      <c r="T24" s="35">
        <f>[20]Dezembro!$D$23</f>
        <v>21.4</v>
      </c>
      <c r="U24" s="35">
        <f>[20]Dezembro!$D$24</f>
        <v>23.4</v>
      </c>
      <c r="V24" s="35">
        <f>[20]Dezembro!$D$25</f>
        <v>22.4</v>
      </c>
      <c r="W24" s="35">
        <f>[20]Dezembro!$D$26</f>
        <v>19.7</v>
      </c>
      <c r="X24" s="35">
        <f>[20]Dezembro!$D$27</f>
        <v>20.399999999999999</v>
      </c>
      <c r="Y24" s="35">
        <f>[20]Dezembro!$D$28</f>
        <v>21.3</v>
      </c>
      <c r="Z24" s="35">
        <f>[20]Dezembro!$D$29</f>
        <v>22.6</v>
      </c>
      <c r="AA24" s="35">
        <f>[20]Dezembro!$D$30</f>
        <v>24.2</v>
      </c>
      <c r="AB24" s="35">
        <f>[20]Dezembro!$D$31</f>
        <v>21.5</v>
      </c>
      <c r="AC24" s="35">
        <f>[20]Dezembro!$D$32</f>
        <v>20.3</v>
      </c>
      <c r="AD24" s="35">
        <f>[20]Dezembro!$D$33</f>
        <v>20.2</v>
      </c>
      <c r="AE24" s="35">
        <f>[20]Dezembro!$D$34</f>
        <v>20.6</v>
      </c>
      <c r="AF24" s="35">
        <f>[20]Dezembro!$D$35</f>
        <v>20.3</v>
      </c>
      <c r="AG24" s="27">
        <f t="shared" si="5"/>
        <v>17.100000000000001</v>
      </c>
      <c r="AH24" s="28">
        <f t="shared" si="6"/>
        <v>21.238709677419351</v>
      </c>
    </row>
    <row r="25" spans="1:34" ht="17.100000000000001" customHeight="1" x14ac:dyDescent="0.2">
      <c r="A25" s="31" t="s">
        <v>16</v>
      </c>
      <c r="B25" s="35">
        <f>[21]Dezembro!$D$5</f>
        <v>25</v>
      </c>
      <c r="C25" s="35">
        <f>[21]Dezembro!$D$6</f>
        <v>25.2</v>
      </c>
      <c r="D25" s="35">
        <f>[21]Dezembro!$D$7</f>
        <v>26.1</v>
      </c>
      <c r="E25" s="35">
        <f>[21]Dezembro!$D$8</f>
        <v>26.1</v>
      </c>
      <c r="F25" s="35">
        <f>[21]Dezembro!$D$9</f>
        <v>26.2</v>
      </c>
      <c r="G25" s="35">
        <f>[21]Dezembro!$D$10</f>
        <v>25.7</v>
      </c>
      <c r="H25" s="35">
        <f>[21]Dezembro!$D$11</f>
        <v>26.7</v>
      </c>
      <c r="I25" s="35">
        <f>[21]Dezembro!$D$12</f>
        <v>24.9</v>
      </c>
      <c r="J25" s="35">
        <f>[21]Dezembro!$D$13</f>
        <v>24.1</v>
      </c>
      <c r="K25" s="35">
        <f>[21]Dezembro!$D$14</f>
        <v>26.4</v>
      </c>
      <c r="L25" s="35">
        <f>[21]Dezembro!$D$15</f>
        <v>25.6</v>
      </c>
      <c r="M25" s="35">
        <f>[21]Dezembro!$D$16</f>
        <v>26.5</v>
      </c>
      <c r="N25" s="35">
        <f>[21]Dezembro!$D$17</f>
        <v>20.5</v>
      </c>
      <c r="O25" s="35">
        <f>[21]Dezembro!$D$18</f>
        <v>20.2</v>
      </c>
      <c r="P25" s="35">
        <f>[21]Dezembro!$D$19</f>
        <v>21.8</v>
      </c>
      <c r="Q25" s="35">
        <f>[21]Dezembro!$D$20</f>
        <v>24.8</v>
      </c>
      <c r="R25" s="35">
        <f>[21]Dezembro!$D$21</f>
        <v>25.7</v>
      </c>
      <c r="S25" s="35">
        <f>[21]Dezembro!$D$22</f>
        <v>25.2</v>
      </c>
      <c r="T25" s="35">
        <f>[21]Dezembro!$D$23</f>
        <v>25.7</v>
      </c>
      <c r="U25" s="35">
        <f>[21]Dezembro!$D$24</f>
        <v>27.6</v>
      </c>
      <c r="V25" s="35">
        <f>[21]Dezembro!$D$25</f>
        <v>26.5</v>
      </c>
      <c r="W25" s="35">
        <f>[21]Dezembro!$D$26</f>
        <v>23.1</v>
      </c>
      <c r="X25" s="35">
        <f>[21]Dezembro!$D$27</f>
        <v>24.4</v>
      </c>
      <c r="Y25" s="35">
        <f>[21]Dezembro!$D$28</f>
        <v>25.4</v>
      </c>
      <c r="Z25" s="35">
        <f>[21]Dezembro!$D$29</f>
        <v>27.4</v>
      </c>
      <c r="AA25" s="35">
        <f>[21]Dezembro!$D$30</f>
        <v>24.9</v>
      </c>
      <c r="AB25" s="35">
        <f>[21]Dezembro!$D$31</f>
        <v>20</v>
      </c>
      <c r="AC25" s="35">
        <f>[21]Dezembro!$D$32</f>
        <v>22.1</v>
      </c>
      <c r="AD25" s="35">
        <f>[21]Dezembro!$D$33</f>
        <v>24.2</v>
      </c>
      <c r="AE25" s="35">
        <f>[21]Dezembro!$D$34</f>
        <v>22.6</v>
      </c>
      <c r="AF25" s="35">
        <f>[21]Dezembro!$D$35</f>
        <v>23.1</v>
      </c>
      <c r="AG25" s="27">
        <f t="shared" si="5"/>
        <v>20</v>
      </c>
      <c r="AH25" s="28">
        <f t="shared" si="6"/>
        <v>24.635483870967743</v>
      </c>
    </row>
    <row r="26" spans="1:34" ht="17.100000000000001" customHeight="1" x14ac:dyDescent="0.2">
      <c r="A26" s="31" t="s">
        <v>17</v>
      </c>
      <c r="B26" s="35">
        <f>[22]Dezembro!$D$5</f>
        <v>21.4</v>
      </c>
      <c r="C26" s="35">
        <f>[22]Dezembro!$D$6</f>
        <v>20.6</v>
      </c>
      <c r="D26" s="35">
        <f>[22]Dezembro!$D$7</f>
        <v>22.8</v>
      </c>
      <c r="E26" s="35">
        <f>[22]Dezembro!$D$8</f>
        <v>21.1</v>
      </c>
      <c r="F26" s="35">
        <f>[22]Dezembro!$D$9</f>
        <v>20.2</v>
      </c>
      <c r="G26" s="35">
        <f>[22]Dezembro!$D$10</f>
        <v>22.3</v>
      </c>
      <c r="H26" s="35">
        <f>[22]Dezembro!$D$11</f>
        <v>22</v>
      </c>
      <c r="I26" s="35">
        <f>[22]Dezembro!$D$12</f>
        <v>22.6</v>
      </c>
      <c r="J26" s="35">
        <f>[22]Dezembro!$D$13</f>
        <v>22.2</v>
      </c>
      <c r="K26" s="35">
        <f>[22]Dezembro!$D$14</f>
        <v>23</v>
      </c>
      <c r="L26" s="35">
        <f>[22]Dezembro!$D$15</f>
        <v>22</v>
      </c>
      <c r="M26" s="35">
        <f>[22]Dezembro!$D$16</f>
        <v>21.7</v>
      </c>
      <c r="N26" s="35">
        <f>[22]Dezembro!$D$17</f>
        <v>20.2</v>
      </c>
      <c r="O26" s="35">
        <f>[22]Dezembro!$D$18</f>
        <v>20.7</v>
      </c>
      <c r="P26" s="35">
        <f>[22]Dezembro!$D$19</f>
        <v>21.5</v>
      </c>
      <c r="Q26" s="35">
        <f>[22]Dezembro!$D$20</f>
        <v>23.1</v>
      </c>
      <c r="R26" s="35">
        <f>[22]Dezembro!$D$21</f>
        <v>23</v>
      </c>
      <c r="S26" s="35">
        <f>[22]Dezembro!$D$22</f>
        <v>21.1</v>
      </c>
      <c r="T26" s="35">
        <f>[22]Dezembro!$D$23</f>
        <v>21.6</v>
      </c>
      <c r="U26" s="35">
        <f>[22]Dezembro!$D$24</f>
        <v>22.2</v>
      </c>
      <c r="V26" s="35">
        <f>[22]Dezembro!$D$25</f>
        <v>21.6</v>
      </c>
      <c r="W26" s="35">
        <f>[22]Dezembro!$D$26</f>
        <v>20.8</v>
      </c>
      <c r="X26" s="35">
        <f>[22]Dezembro!$D$27</f>
        <v>21.5</v>
      </c>
      <c r="Y26" s="35">
        <f>[22]Dezembro!$D$28</f>
        <v>23.1</v>
      </c>
      <c r="Z26" s="35">
        <f>[22]Dezembro!$D$29</f>
        <v>21.4</v>
      </c>
      <c r="AA26" s="35">
        <f>[22]Dezembro!$D$30</f>
        <v>21.9</v>
      </c>
      <c r="AB26" s="35">
        <f>[22]Dezembro!$D$31</f>
        <v>21.7</v>
      </c>
      <c r="AC26" s="35">
        <f>[22]Dezembro!$D$32</f>
        <v>22.1</v>
      </c>
      <c r="AD26" s="35">
        <f>[22]Dezembro!$D$33</f>
        <v>21.6</v>
      </c>
      <c r="AE26" s="35">
        <f>[22]Dezembro!$D$34</f>
        <v>21.5</v>
      </c>
      <c r="AF26" s="35">
        <f>[22]Dezembro!$D$35</f>
        <v>21.1</v>
      </c>
      <c r="AG26" s="27">
        <f t="shared" si="5"/>
        <v>20.2</v>
      </c>
      <c r="AH26" s="28">
        <f t="shared" si="6"/>
        <v>21.729032258064521</v>
      </c>
    </row>
    <row r="27" spans="1:34" ht="17.100000000000001" customHeight="1" x14ac:dyDescent="0.2">
      <c r="A27" s="31" t="s">
        <v>67</v>
      </c>
      <c r="B27" s="35">
        <f>[23]Dezembro!$D$5</f>
        <v>19.600000000000001</v>
      </c>
      <c r="C27" s="35">
        <f>[23]Dezembro!$D$6</f>
        <v>20.7</v>
      </c>
      <c r="D27" s="35">
        <f>[23]Dezembro!$D$7</f>
        <v>20.2</v>
      </c>
      <c r="E27" s="35">
        <f>[23]Dezembro!$D$8</f>
        <v>20.100000000000001</v>
      </c>
      <c r="F27" s="35">
        <f>[23]Dezembro!$D$9</f>
        <v>21.8</v>
      </c>
      <c r="G27" s="35">
        <f>[23]Dezembro!$D$10</f>
        <v>21.1</v>
      </c>
      <c r="H27" s="35">
        <f>[23]Dezembro!$D$11</f>
        <v>21.4</v>
      </c>
      <c r="I27" s="35">
        <f>[23]Dezembro!$D$12</f>
        <v>22.4</v>
      </c>
      <c r="J27" s="35">
        <f>[23]Dezembro!$D$13</f>
        <v>20.3</v>
      </c>
      <c r="K27" s="35">
        <f>[23]Dezembro!$D$14</f>
        <v>20.6</v>
      </c>
      <c r="L27" s="35">
        <f>[23]Dezembro!$D$15</f>
        <v>20.6</v>
      </c>
      <c r="M27" s="35">
        <f>[23]Dezembro!$D$16</f>
        <v>20.7</v>
      </c>
      <c r="N27" s="35">
        <f>[23]Dezembro!$D$17</f>
        <v>21.6</v>
      </c>
      <c r="O27" s="35">
        <f>[23]Dezembro!$D$18</f>
        <v>21</v>
      </c>
      <c r="P27" s="35">
        <f>[23]Dezembro!$D$19</f>
        <v>20.9</v>
      </c>
      <c r="Q27" s="35">
        <f>[23]Dezembro!$D$20</f>
        <v>20.7</v>
      </c>
      <c r="R27" s="35">
        <f>[23]Dezembro!$D$21</f>
        <v>20.399999999999999</v>
      </c>
      <c r="S27" s="35">
        <f>[23]Dezembro!$D$22</f>
        <v>19.5</v>
      </c>
      <c r="T27" s="35">
        <f>[23]Dezembro!$D$23</f>
        <v>19.899999999999999</v>
      </c>
      <c r="U27" s="35">
        <f>[23]Dezembro!$D$24</f>
        <v>20.6</v>
      </c>
      <c r="V27" s="35">
        <f>[23]Dezembro!$D$25</f>
        <v>20.399999999999999</v>
      </c>
      <c r="W27" s="35">
        <f>[23]Dezembro!$D$26</f>
        <v>20.6</v>
      </c>
      <c r="X27" s="35">
        <f>[23]Dezembro!$D$27</f>
        <v>20.8</v>
      </c>
      <c r="Y27" s="35">
        <f>[23]Dezembro!$D$28</f>
        <v>19.100000000000001</v>
      </c>
      <c r="Z27" s="35">
        <f>[23]Dezembro!$D$29</f>
        <v>20.8</v>
      </c>
      <c r="AA27" s="35">
        <f>[23]Dezembro!$D$30</f>
        <v>20.5</v>
      </c>
      <c r="AB27" s="35">
        <f>[23]Dezembro!$D$31</f>
        <v>21.3</v>
      </c>
      <c r="AC27" s="35">
        <f>[23]Dezembro!$D$32</f>
        <v>19.8</v>
      </c>
      <c r="AD27" s="35">
        <f>[23]Dezembro!$D$33</f>
        <v>19.8</v>
      </c>
      <c r="AE27" s="35">
        <f>[23]Dezembro!$D$34</f>
        <v>20.5</v>
      </c>
      <c r="AF27" s="35">
        <f>[23]Dezembro!$D$35</f>
        <v>20.2</v>
      </c>
      <c r="AG27" s="27">
        <f t="shared" si="5"/>
        <v>19.100000000000001</v>
      </c>
      <c r="AH27" s="28">
        <f t="shared" si="6"/>
        <v>20.577419354838707</v>
      </c>
    </row>
    <row r="28" spans="1:34" ht="17.100000000000001" customHeight="1" x14ac:dyDescent="0.2">
      <c r="A28" s="31" t="s">
        <v>19</v>
      </c>
      <c r="B28" s="35">
        <f>[24]Dezembro!$D$5</f>
        <v>20.8</v>
      </c>
      <c r="C28" s="35">
        <f>[24]Dezembro!$D$6</f>
        <v>22.7</v>
      </c>
      <c r="D28" s="35">
        <f>[24]Dezembro!$D$7</f>
        <v>23.4</v>
      </c>
      <c r="E28" s="35">
        <f>[24]Dezembro!$D$8</f>
        <v>24</v>
      </c>
      <c r="F28" s="35">
        <f>[24]Dezembro!$D$9</f>
        <v>23.3</v>
      </c>
      <c r="G28" s="35">
        <f>[24]Dezembro!$D$10</f>
        <v>22.2</v>
      </c>
      <c r="H28" s="35">
        <f>[24]Dezembro!$D$11</f>
        <v>22.2</v>
      </c>
      <c r="I28" s="35">
        <f>[24]Dezembro!$D$12</f>
        <v>22.7</v>
      </c>
      <c r="J28" s="35">
        <f>[24]Dezembro!$D$13</f>
        <v>22.2</v>
      </c>
      <c r="K28" s="35">
        <f>[24]Dezembro!$D$14</f>
        <v>22.7</v>
      </c>
      <c r="L28" s="35">
        <f>[24]Dezembro!$D$15</f>
        <v>23.5</v>
      </c>
      <c r="M28" s="35">
        <f>[24]Dezembro!$D$16</f>
        <v>22.7</v>
      </c>
      <c r="N28" s="35">
        <f>[24]Dezembro!$D$17</f>
        <v>17.899999999999999</v>
      </c>
      <c r="O28" s="35">
        <f>[24]Dezembro!$D$18</f>
        <v>18.600000000000001</v>
      </c>
      <c r="P28" s="35">
        <f>[24]Dezembro!$D$19</f>
        <v>19.899999999999999</v>
      </c>
      <c r="Q28" s="35">
        <f>[24]Dezembro!$D$20</f>
        <v>20.9</v>
      </c>
      <c r="R28" s="35">
        <f>[24]Dezembro!$D$21</f>
        <v>20.7</v>
      </c>
      <c r="S28" s="35">
        <f>[24]Dezembro!$D$22</f>
        <v>20.9</v>
      </c>
      <c r="T28" s="35">
        <f>[24]Dezembro!$D$23</f>
        <v>22.1</v>
      </c>
      <c r="U28" s="35">
        <f>[24]Dezembro!$D$24</f>
        <v>22.4</v>
      </c>
      <c r="V28" s="35">
        <f>[24]Dezembro!$D$25</f>
        <v>21.2</v>
      </c>
      <c r="W28" s="35">
        <f>[24]Dezembro!$D$26</f>
        <v>20</v>
      </c>
      <c r="X28" s="35">
        <f>[24]Dezembro!$D$27</f>
        <v>22.1</v>
      </c>
      <c r="Y28" s="35">
        <f>[24]Dezembro!$D$28</f>
        <v>23.3</v>
      </c>
      <c r="Z28" s="35">
        <f>[24]Dezembro!$D$29</f>
        <v>22.2</v>
      </c>
      <c r="AA28" s="35">
        <f>[24]Dezembro!$D$30</f>
        <v>22.9</v>
      </c>
      <c r="AB28" s="35">
        <f>[24]Dezembro!$D$31</f>
        <v>22.2</v>
      </c>
      <c r="AC28" s="35">
        <f>[24]Dezembro!$D$32</f>
        <v>20.7</v>
      </c>
      <c r="AD28" s="35">
        <f>[24]Dezembro!$D$33</f>
        <v>21.6</v>
      </c>
      <c r="AE28" s="35">
        <f>[24]Dezembro!$D$34</f>
        <v>20.9</v>
      </c>
      <c r="AF28" s="35">
        <f>[24]Dezembro!$D$35</f>
        <v>21.5</v>
      </c>
      <c r="AG28" s="27">
        <f t="shared" si="5"/>
        <v>17.899999999999999</v>
      </c>
      <c r="AH28" s="28">
        <f t="shared" si="6"/>
        <v>21.754838709677419</v>
      </c>
    </row>
    <row r="29" spans="1:34" ht="17.100000000000001" customHeight="1" x14ac:dyDescent="0.2">
      <c r="A29" s="31" t="s">
        <v>31</v>
      </c>
      <c r="B29" s="35">
        <f>[25]Dezembro!$D$5</f>
        <v>21.6</v>
      </c>
      <c r="C29" s="35">
        <f>[25]Dezembro!$D$6</f>
        <v>21.3</v>
      </c>
      <c r="D29" s="35">
        <f>[25]Dezembro!$D$7</f>
        <v>22.8</v>
      </c>
      <c r="E29" s="35">
        <f>[25]Dezembro!$D$8</f>
        <v>24.1</v>
      </c>
      <c r="F29" s="35">
        <f>[25]Dezembro!$D$9</f>
        <v>23.7</v>
      </c>
      <c r="G29" s="35">
        <f>[25]Dezembro!$D$10</f>
        <v>23</v>
      </c>
      <c r="H29" s="35">
        <f>[25]Dezembro!$D$11</f>
        <v>24.7</v>
      </c>
      <c r="I29" s="35">
        <f>[25]Dezembro!$D$12</f>
        <v>24</v>
      </c>
      <c r="J29" s="35">
        <f>[25]Dezembro!$D$13</f>
        <v>21.9</v>
      </c>
      <c r="K29" s="35">
        <f>[25]Dezembro!$D$14</f>
        <v>23.7</v>
      </c>
      <c r="L29" s="35">
        <f>[25]Dezembro!$D$15</f>
        <v>22.1</v>
      </c>
      <c r="M29" s="35">
        <f>[25]Dezembro!$D$16</f>
        <v>22</v>
      </c>
      <c r="N29" s="35">
        <f>[25]Dezembro!$D$17</f>
        <v>19.8</v>
      </c>
      <c r="O29" s="35">
        <f>[25]Dezembro!$D$18</f>
        <v>19.3</v>
      </c>
      <c r="P29" s="35">
        <f>[25]Dezembro!$D$19</f>
        <v>23.3</v>
      </c>
      <c r="Q29" s="35">
        <f>[25]Dezembro!$D$20</f>
        <v>22.6</v>
      </c>
      <c r="R29" s="35">
        <f>[25]Dezembro!$D$21</f>
        <v>21.3</v>
      </c>
      <c r="S29" s="35">
        <f>[25]Dezembro!$D$22</f>
        <v>20</v>
      </c>
      <c r="T29" s="35">
        <f>[25]Dezembro!$D$23</f>
        <v>22.2</v>
      </c>
      <c r="U29" s="35">
        <f>[25]Dezembro!$D$24</f>
        <v>24.6</v>
      </c>
      <c r="V29" s="35">
        <f>[25]Dezembro!$D$25</f>
        <v>23.5</v>
      </c>
      <c r="W29" s="35">
        <f>[25]Dezembro!$D$26</f>
        <v>20.9</v>
      </c>
      <c r="X29" s="35">
        <f>[25]Dezembro!$D$27</f>
        <v>21.4</v>
      </c>
      <c r="Y29" s="35">
        <f>[25]Dezembro!$D$28</f>
        <v>24.2</v>
      </c>
      <c r="Z29" s="35">
        <f>[25]Dezembro!$D$29</f>
        <v>22.2</v>
      </c>
      <c r="AA29" s="35">
        <f>[25]Dezembro!$D$30</f>
        <v>22.8</v>
      </c>
      <c r="AB29" s="35">
        <f>[25]Dezembro!$D$31</f>
        <v>22.4</v>
      </c>
      <c r="AC29" s="35">
        <f>[25]Dezembro!$D$32</f>
        <v>21.1</v>
      </c>
      <c r="AD29" s="35">
        <f>[25]Dezembro!$D$33</f>
        <v>20.8</v>
      </c>
      <c r="AE29" s="35">
        <f>[25]Dezembro!$D$34</f>
        <v>22</v>
      </c>
      <c r="AF29" s="35">
        <f>[25]Dezembro!$D$35</f>
        <v>21.3</v>
      </c>
      <c r="AG29" s="27">
        <f t="shared" si="5"/>
        <v>19.3</v>
      </c>
      <c r="AH29" s="28">
        <f t="shared" si="6"/>
        <v>22.27741935483871</v>
      </c>
    </row>
    <row r="30" spans="1:34" ht="17.100000000000001" customHeight="1" x14ac:dyDescent="0.2">
      <c r="A30" s="31" t="s">
        <v>52</v>
      </c>
      <c r="B30" s="35">
        <f>[26]Dezembro!$D$5</f>
        <v>22.5</v>
      </c>
      <c r="C30" s="35">
        <f>[26]Dezembro!$D$6</f>
        <v>20.5</v>
      </c>
      <c r="D30" s="35">
        <f>[26]Dezembro!$D$7</f>
        <v>21.6</v>
      </c>
      <c r="E30" s="35">
        <f>[26]Dezembro!$D$8</f>
        <v>22.5</v>
      </c>
      <c r="F30" s="35">
        <f>[26]Dezembro!$D$9</f>
        <v>21.5</v>
      </c>
      <c r="G30" s="35">
        <f>[26]Dezembro!$D$10</f>
        <v>21.4</v>
      </c>
      <c r="H30" s="35">
        <f>[26]Dezembro!$D$11</f>
        <v>21.9</v>
      </c>
      <c r="I30" s="35">
        <f>[26]Dezembro!$D$12</f>
        <v>23.6</v>
      </c>
      <c r="J30" s="35">
        <f>[26]Dezembro!$D$13</f>
        <v>22.2</v>
      </c>
      <c r="K30" s="35">
        <f>[26]Dezembro!$D$14</f>
        <v>23.1</v>
      </c>
      <c r="L30" s="35">
        <f>[26]Dezembro!$D$15</f>
        <v>22.6</v>
      </c>
      <c r="M30" s="35">
        <f>[26]Dezembro!$D$16</f>
        <v>23.4</v>
      </c>
      <c r="N30" s="35">
        <f>[26]Dezembro!$D$17</f>
        <v>22.9</v>
      </c>
      <c r="O30" s="35">
        <f>[26]Dezembro!$D$18</f>
        <v>21.9</v>
      </c>
      <c r="P30" s="35">
        <f>[26]Dezembro!$D$19</f>
        <v>21.6</v>
      </c>
      <c r="Q30" s="35">
        <f>[26]Dezembro!$D$20</f>
        <v>21.6</v>
      </c>
      <c r="R30" s="35">
        <f>[26]Dezembro!$D$21</f>
        <v>21.4</v>
      </c>
      <c r="S30" s="35">
        <f>[26]Dezembro!$D$22</f>
        <v>21.9</v>
      </c>
      <c r="T30" s="35">
        <f>[26]Dezembro!$D$23</f>
        <v>22.8</v>
      </c>
      <c r="U30" s="35">
        <f>[26]Dezembro!$D$24</f>
        <v>21.9</v>
      </c>
      <c r="V30" s="35">
        <f>[26]Dezembro!$D$25</f>
        <v>22.4</v>
      </c>
      <c r="W30" s="35">
        <f>[26]Dezembro!$D$26</f>
        <v>20</v>
      </c>
      <c r="X30" s="35">
        <f>[26]Dezembro!$D$27</f>
        <v>22.4</v>
      </c>
      <c r="Y30" s="35">
        <f>[26]Dezembro!$D$28</f>
        <v>21.5</v>
      </c>
      <c r="Z30" s="35">
        <f>[26]Dezembro!$D$29</f>
        <v>21.6</v>
      </c>
      <c r="AA30" s="35">
        <f>[26]Dezembro!$D$30</f>
        <v>22.1</v>
      </c>
      <c r="AB30" s="35">
        <f>[26]Dezembro!$D$31</f>
        <v>21.2</v>
      </c>
      <c r="AC30" s="35">
        <f>[26]Dezembro!$D$32</f>
        <v>20.3</v>
      </c>
      <c r="AD30" s="35">
        <f>[26]Dezembro!$D$33</f>
        <v>20.399999999999999</v>
      </c>
      <c r="AE30" s="35">
        <f>[26]Dezembro!$D$34</f>
        <v>22.5</v>
      </c>
      <c r="AF30" s="35">
        <f>[26]Dezembro!$D$35</f>
        <v>22.1</v>
      </c>
      <c r="AG30" s="27">
        <f>MIN(B30:AF30)</f>
        <v>20</v>
      </c>
      <c r="AH30" s="28">
        <f>AVERAGE(B30:AF30)</f>
        <v>21.912903225806449</v>
      </c>
    </row>
    <row r="31" spans="1:34" ht="17.100000000000001" customHeight="1" x14ac:dyDescent="0.2">
      <c r="A31" s="31" t="s">
        <v>20</v>
      </c>
      <c r="B31" s="35">
        <f>[27]Dezembro!$D$5</f>
        <v>23.3</v>
      </c>
      <c r="C31" s="35">
        <f>[27]Dezembro!$D$6</f>
        <v>23.5</v>
      </c>
      <c r="D31" s="35">
        <f>[27]Dezembro!$D$7</f>
        <v>24.1</v>
      </c>
      <c r="E31" s="35">
        <f>[27]Dezembro!$D$8</f>
        <v>25.7</v>
      </c>
      <c r="F31" s="35">
        <f>[27]Dezembro!$D$9</f>
        <v>24.7</v>
      </c>
      <c r="G31" s="35">
        <f>[27]Dezembro!$D$10</f>
        <v>26</v>
      </c>
      <c r="H31" s="35">
        <f>[27]Dezembro!$D$11</f>
        <v>24.9</v>
      </c>
      <c r="I31" s="35">
        <f>[27]Dezembro!$D$12</f>
        <v>25.6</v>
      </c>
      <c r="J31" s="35">
        <f>[27]Dezembro!$D$13</f>
        <v>24.4</v>
      </c>
      <c r="K31" s="35">
        <f>[27]Dezembro!$D$14</f>
        <v>25.3</v>
      </c>
      <c r="L31" s="35">
        <f>[27]Dezembro!$D$15</f>
        <v>24.8</v>
      </c>
      <c r="M31" s="35">
        <f>[27]Dezembro!$D$16</f>
        <v>24</v>
      </c>
      <c r="N31" s="35">
        <f>[27]Dezembro!$D$17</f>
        <v>23</v>
      </c>
      <c r="O31" s="35">
        <f>[27]Dezembro!$D$18</f>
        <v>23.5</v>
      </c>
      <c r="P31" s="35">
        <f>[27]Dezembro!$D$19</f>
        <v>22.7</v>
      </c>
      <c r="Q31" s="35">
        <f>[27]Dezembro!$D$20</f>
        <v>22.6</v>
      </c>
      <c r="R31" s="35">
        <f>[27]Dezembro!$D$21</f>
        <v>19.5</v>
      </c>
      <c r="S31" s="35">
        <f>[27]Dezembro!$D$22</f>
        <v>19.5</v>
      </c>
      <c r="T31" s="35">
        <f>[27]Dezembro!$D$23</f>
        <v>23.1</v>
      </c>
      <c r="U31" s="35">
        <f>[27]Dezembro!$D$24</f>
        <v>22.5</v>
      </c>
      <c r="V31" s="35">
        <f>[27]Dezembro!$D$25</f>
        <v>25.1</v>
      </c>
      <c r="W31" s="35">
        <f>[27]Dezembro!$D$26</f>
        <v>25</v>
      </c>
      <c r="X31" s="35">
        <f>[27]Dezembro!$D$27</f>
        <v>24.2</v>
      </c>
      <c r="Y31" s="35">
        <f>[27]Dezembro!$D$28</f>
        <v>23.3</v>
      </c>
      <c r="Z31" s="35">
        <f>[27]Dezembro!$D$29</f>
        <v>24</v>
      </c>
      <c r="AA31" s="35">
        <f>[27]Dezembro!$D$30</f>
        <v>25.1</v>
      </c>
      <c r="AB31" s="35">
        <f>[27]Dezembro!$D$31</f>
        <v>24.3</v>
      </c>
      <c r="AC31" s="35">
        <f>[27]Dezembro!$D$32</f>
        <v>20.7</v>
      </c>
      <c r="AD31" s="35">
        <f>[27]Dezembro!$D$33</f>
        <v>22.9</v>
      </c>
      <c r="AE31" s="35">
        <f>[27]Dezembro!$D$34</f>
        <v>23.5</v>
      </c>
      <c r="AF31" s="35">
        <f>[27]Dezembro!$D$35</f>
        <v>22.6</v>
      </c>
      <c r="AG31" s="27">
        <f>MIN(B31:AF31)</f>
        <v>19.5</v>
      </c>
      <c r="AH31" s="28">
        <f>AVERAGE(B31:AF31)</f>
        <v>23.658064516129034</v>
      </c>
    </row>
    <row r="32" spans="1:34" s="5" customFormat="1" ht="17.100000000000001" customHeight="1" x14ac:dyDescent="0.2">
      <c r="A32" s="42" t="s">
        <v>35</v>
      </c>
      <c r="B32" s="29">
        <f t="shared" ref="B32:AG32" si="9">MIN(B5:B31)</f>
        <v>19.600000000000001</v>
      </c>
      <c r="C32" s="29">
        <f t="shared" si="9"/>
        <v>20.5</v>
      </c>
      <c r="D32" s="29">
        <f t="shared" si="9"/>
        <v>20.2</v>
      </c>
      <c r="E32" s="29">
        <f t="shared" si="9"/>
        <v>20.100000000000001</v>
      </c>
      <c r="F32" s="29">
        <f t="shared" si="9"/>
        <v>18.600000000000001</v>
      </c>
      <c r="G32" s="29">
        <f t="shared" si="9"/>
        <v>19.899999999999999</v>
      </c>
      <c r="H32" s="29">
        <f t="shared" si="9"/>
        <v>20.8</v>
      </c>
      <c r="I32" s="29">
        <f t="shared" si="9"/>
        <v>21.1</v>
      </c>
      <c r="J32" s="29">
        <f t="shared" si="9"/>
        <v>20</v>
      </c>
      <c r="K32" s="29">
        <f t="shared" si="9"/>
        <v>20.6</v>
      </c>
      <c r="L32" s="29">
        <f t="shared" si="9"/>
        <v>20.3</v>
      </c>
      <c r="M32" s="29">
        <f t="shared" si="9"/>
        <v>20.7</v>
      </c>
      <c r="N32" s="29">
        <f t="shared" si="9"/>
        <v>17.399999999999999</v>
      </c>
      <c r="O32" s="29">
        <f t="shared" si="9"/>
        <v>17.100000000000001</v>
      </c>
      <c r="P32" s="29">
        <f t="shared" si="9"/>
        <v>16.899999999999999</v>
      </c>
      <c r="Q32" s="29">
        <f t="shared" si="9"/>
        <v>19.600000000000001</v>
      </c>
      <c r="R32" s="29">
        <f t="shared" si="9"/>
        <v>19.5</v>
      </c>
      <c r="S32" s="29">
        <f t="shared" si="9"/>
        <v>18.5</v>
      </c>
      <c r="T32" s="29">
        <f t="shared" si="9"/>
        <v>19.8</v>
      </c>
      <c r="U32" s="29">
        <f t="shared" si="9"/>
        <v>18.899999999999999</v>
      </c>
      <c r="V32" s="29">
        <f t="shared" si="9"/>
        <v>20.399999999999999</v>
      </c>
      <c r="W32" s="29">
        <f t="shared" si="9"/>
        <v>19.7</v>
      </c>
      <c r="X32" s="29">
        <f t="shared" si="9"/>
        <v>18.399999999999999</v>
      </c>
      <c r="Y32" s="29">
        <f t="shared" si="9"/>
        <v>18.600000000000001</v>
      </c>
      <c r="Z32" s="29">
        <f t="shared" si="9"/>
        <v>19.2</v>
      </c>
      <c r="AA32" s="29">
        <f t="shared" si="9"/>
        <v>19.899999999999999</v>
      </c>
      <c r="AB32" s="29">
        <f t="shared" si="9"/>
        <v>17.7</v>
      </c>
      <c r="AC32" s="29">
        <f t="shared" si="9"/>
        <v>17.7</v>
      </c>
      <c r="AD32" s="29">
        <f t="shared" si="9"/>
        <v>17.8</v>
      </c>
      <c r="AE32" s="29">
        <f t="shared" si="9"/>
        <v>20.2</v>
      </c>
      <c r="AF32" s="29">
        <f t="shared" si="9"/>
        <v>19.600000000000001</v>
      </c>
      <c r="AG32" s="27">
        <f t="shared" si="9"/>
        <v>16.899999999999999</v>
      </c>
      <c r="AH32" s="28">
        <f>AVERAGE(AH5:AH31)</f>
        <v>22.360752688172038</v>
      </c>
    </row>
    <row r="34" spans="1:23" x14ac:dyDescent="0.2">
      <c r="A34" s="9"/>
      <c r="B34" s="9"/>
      <c r="C34" s="9"/>
      <c r="D34" s="22" t="s">
        <v>59</v>
      </c>
      <c r="E34" s="22"/>
      <c r="F34" s="22"/>
      <c r="G34" s="22"/>
      <c r="M34" s="2" t="s">
        <v>60</v>
      </c>
      <c r="U34" s="2" t="s">
        <v>62</v>
      </c>
    </row>
    <row r="35" spans="1:23" x14ac:dyDescent="0.2">
      <c r="J35" s="9"/>
      <c r="K35" s="9"/>
      <c r="L35" s="9"/>
      <c r="M35" s="9" t="s">
        <v>61</v>
      </c>
      <c r="N35" s="9"/>
      <c r="O35" s="9"/>
      <c r="P35" s="9"/>
      <c r="S35" s="9"/>
      <c r="T35" s="9"/>
      <c r="U35" s="9" t="s">
        <v>63</v>
      </c>
      <c r="V35" s="9"/>
      <c r="W35" s="9"/>
    </row>
    <row r="39" spans="1:23" x14ac:dyDescent="0.2">
      <c r="M39" s="2" t="s">
        <v>64</v>
      </c>
    </row>
    <row r="40" spans="1:23" x14ac:dyDescent="0.2">
      <c r="S40" s="2" t="s">
        <v>64</v>
      </c>
    </row>
  </sheetData>
  <mergeCells count="34"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topLeftCell="C1" zoomScale="90" zoomScaleNormal="90" workbookViewId="0">
      <selection activeCell="R39" sqref="R3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40</v>
      </c>
      <c r="AH3" s="8"/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  <c r="AH4" s="8"/>
    </row>
    <row r="5" spans="1:34" s="5" customFormat="1" ht="20.100000000000001" customHeight="1" x14ac:dyDescent="0.2">
      <c r="A5" s="31" t="s">
        <v>47</v>
      </c>
      <c r="B5" s="23">
        <f>[1]Dezembro!$E$5</f>
        <v>76.291666666666671</v>
      </c>
      <c r="C5" s="23">
        <f>[1]Dezembro!$E$6</f>
        <v>70.291666666666671</v>
      </c>
      <c r="D5" s="23">
        <f>[1]Dezembro!$E$7</f>
        <v>60.458333333333336</v>
      </c>
      <c r="E5" s="23">
        <f>[1]Dezembro!$E$8</f>
        <v>64</v>
      </c>
      <c r="F5" s="23">
        <f>[1]Dezembro!$E$9</f>
        <v>63.125</v>
      </c>
      <c r="G5" s="23">
        <f>[1]Dezembro!$E$10</f>
        <v>62.333333333333336</v>
      </c>
      <c r="H5" s="23">
        <f>[1]Dezembro!$E$11</f>
        <v>67.75</v>
      </c>
      <c r="I5" s="23">
        <f>[1]Dezembro!$E$12</f>
        <v>63.708333333333336</v>
      </c>
      <c r="J5" s="23">
        <f>[1]Dezembro!$E$13</f>
        <v>58.833333333333336</v>
      </c>
      <c r="K5" s="23">
        <f>[1]Dezembro!$E$14</f>
        <v>59</v>
      </c>
      <c r="L5" s="23">
        <f>[1]Dezembro!$E$15</f>
        <v>66.708333333333329</v>
      </c>
      <c r="M5" s="23">
        <f>[1]Dezembro!$E$16</f>
        <v>64.75</v>
      </c>
      <c r="N5" s="23">
        <f>[1]Dezembro!$E$17</f>
        <v>77.208333333333329</v>
      </c>
      <c r="O5" s="23">
        <f>[1]Dezembro!$E$18</f>
        <v>81.833333333333329</v>
      </c>
      <c r="P5" s="23">
        <f>[1]Dezembro!$E$19</f>
        <v>77.333333333333329</v>
      </c>
      <c r="Q5" s="23">
        <f>[1]Dezembro!$E$20</f>
        <v>76.833333333333329</v>
      </c>
      <c r="R5" s="23">
        <f>[1]Dezembro!$E$21</f>
        <v>78.083333333333329</v>
      </c>
      <c r="S5" s="23">
        <f>[1]Dezembro!$E$22</f>
        <v>75.666666666666671</v>
      </c>
      <c r="T5" s="23">
        <f>[1]Dezembro!$E$23</f>
        <v>70.791666666666671</v>
      </c>
      <c r="U5" s="23">
        <f>[1]Dezembro!$E$24</f>
        <v>63.416666666666664</v>
      </c>
      <c r="V5" s="23">
        <f>[1]Dezembro!$E$25</f>
        <v>67.166666666666671</v>
      </c>
      <c r="W5" s="23">
        <f>[1]Dezembro!$E$26</f>
        <v>67</v>
      </c>
      <c r="X5" s="23">
        <f>[1]Dezembro!$E$27</f>
        <v>72.416666666666671</v>
      </c>
      <c r="Y5" s="23">
        <f>[1]Dezembro!$E$28</f>
        <v>69</v>
      </c>
      <c r="Z5" s="23">
        <f>[1]Dezembro!$E$29</f>
        <v>64.916666666666671</v>
      </c>
      <c r="AA5" s="23">
        <f>[1]Dezembro!$E$30</f>
        <v>57</v>
      </c>
      <c r="AB5" s="23">
        <f>[1]Dezembro!$E$31</f>
        <v>70.708333333333329</v>
      </c>
      <c r="AC5" s="23">
        <f>[1]Dezembro!$E$32</f>
        <v>75.166666666666671</v>
      </c>
      <c r="AD5" s="23">
        <f>[1]Dezembro!$E$33</f>
        <v>75.958333333333329</v>
      </c>
      <c r="AE5" s="23">
        <f>[1]Dezembro!$E$34</f>
        <v>84.166666666666671</v>
      </c>
      <c r="AF5" s="23">
        <f>[1]Dezembro!$E$35</f>
        <v>77</v>
      </c>
      <c r="AG5" s="24">
        <f>AVERAGE(B5:AF5)</f>
        <v>69.642473118279582</v>
      </c>
      <c r="AH5" s="8"/>
    </row>
    <row r="6" spans="1:34" ht="17.100000000000001" customHeight="1" x14ac:dyDescent="0.2">
      <c r="A6" s="31" t="s">
        <v>0</v>
      </c>
      <c r="B6" s="26">
        <f>[2]Dezembro!$E$5</f>
        <v>79.5</v>
      </c>
      <c r="C6" s="26">
        <f>[2]Dezembro!$E$6</f>
        <v>75.5</v>
      </c>
      <c r="D6" s="26">
        <f>[2]Dezembro!$E$7</f>
        <v>72.166666666666671</v>
      </c>
      <c r="E6" s="26">
        <f>[2]Dezembro!$E$8</f>
        <v>76.875</v>
      </c>
      <c r="F6" s="26">
        <f>[2]Dezembro!$E$9</f>
        <v>78.875</v>
      </c>
      <c r="G6" s="26">
        <f>[2]Dezembro!$E$10</f>
        <v>74.833333333333329</v>
      </c>
      <c r="H6" s="26">
        <f>[2]Dezembro!$E$11</f>
        <v>68.416666666666671</v>
      </c>
      <c r="I6" s="26">
        <f>[2]Dezembro!$E$12</f>
        <v>77.458333333333329</v>
      </c>
      <c r="J6" s="26">
        <f>[2]Dezembro!$E$13</f>
        <v>84.75</v>
      </c>
      <c r="K6" s="26">
        <f>[2]Dezembro!$E$14</f>
        <v>75.208333333333329</v>
      </c>
      <c r="L6" s="26">
        <f>[2]Dezembro!$E$15</f>
        <v>66.666666666666671</v>
      </c>
      <c r="M6" s="26">
        <f>[2]Dezembro!$E$16</f>
        <v>71.375</v>
      </c>
      <c r="N6" s="26">
        <f>[2]Dezembro!$E$17</f>
        <v>86.083333333333329</v>
      </c>
      <c r="O6" s="26">
        <f>[2]Dezembro!$E$18</f>
        <v>86.375</v>
      </c>
      <c r="P6" s="26">
        <f>[2]Dezembro!$E$19</f>
        <v>86.375</v>
      </c>
      <c r="Q6" s="26">
        <f>[2]Dezembro!$E$20</f>
        <v>89.375</v>
      </c>
      <c r="R6" s="26">
        <f>[2]Dezembro!$E$21</f>
        <v>82.625</v>
      </c>
      <c r="S6" s="26">
        <f>[2]Dezembro!$E$22</f>
        <v>82.125</v>
      </c>
      <c r="T6" s="26">
        <f>[2]Dezembro!$E$23</f>
        <v>76.416666666666671</v>
      </c>
      <c r="U6" s="26">
        <f>[2]Dezembro!$E$24</f>
        <v>69.75</v>
      </c>
      <c r="V6" s="26">
        <f>[2]Dezembro!$E$25</f>
        <v>70.333333333333329</v>
      </c>
      <c r="W6" s="26">
        <f>[2]Dezembro!$E$26</f>
        <v>82.666666666666671</v>
      </c>
      <c r="X6" s="26">
        <f>[2]Dezembro!$E$27</f>
        <v>79.291666666666671</v>
      </c>
      <c r="Y6" s="26">
        <f>[2]Dezembro!$E$28</f>
        <v>74.75</v>
      </c>
      <c r="Z6" s="26">
        <f>[2]Dezembro!$E$29</f>
        <v>65.375</v>
      </c>
      <c r="AA6" s="26">
        <f>[2]Dezembro!$E$30</f>
        <v>62.25</v>
      </c>
      <c r="AB6" s="26">
        <f>[2]Dezembro!$E$31</f>
        <v>76.125</v>
      </c>
      <c r="AC6" s="26">
        <f>[2]Dezembro!$E$32</f>
        <v>86.5</v>
      </c>
      <c r="AD6" s="26">
        <f>[2]Dezembro!$E$33</f>
        <v>90.958333333333329</v>
      </c>
      <c r="AE6" s="26">
        <f>[2]Dezembro!$E$34</f>
        <v>88.166666666666671</v>
      </c>
      <c r="AF6" s="26">
        <f>[2]Dezembro!$E$35</f>
        <v>85.958333333333329</v>
      </c>
      <c r="AG6" s="27">
        <f t="shared" ref="AG6:AG18" si="1">AVERAGE(B6:AF6)</f>
        <v>78.165322580645181</v>
      </c>
    </row>
    <row r="7" spans="1:34" ht="17.100000000000001" customHeight="1" x14ac:dyDescent="0.2">
      <c r="A7" s="31" t="s">
        <v>1</v>
      </c>
      <c r="B7" s="26">
        <f>[3]Dezembro!$E$5</f>
        <v>71.75</v>
      </c>
      <c r="C7" s="26">
        <f>[3]Dezembro!$E$6</f>
        <v>77.583333333333329</v>
      </c>
      <c r="D7" s="26">
        <f>[3]Dezembro!$E$7</f>
        <v>68.333333333333329</v>
      </c>
      <c r="E7" s="26">
        <f>[3]Dezembro!$E$8</f>
        <v>66.791666666666671</v>
      </c>
      <c r="F7" s="26">
        <f>[3]Dezembro!$E$9</f>
        <v>67.333333333333329</v>
      </c>
      <c r="G7" s="26">
        <f>[3]Dezembro!$E$10</f>
        <v>62.791666666666664</v>
      </c>
      <c r="H7" s="26">
        <f>[3]Dezembro!$E$11</f>
        <v>61.708333333333336</v>
      </c>
      <c r="I7" s="26">
        <f>[3]Dezembro!$E$12</f>
        <v>67.041666666666671</v>
      </c>
      <c r="J7" s="26">
        <f>[3]Dezembro!$E$13</f>
        <v>78</v>
      </c>
      <c r="K7" s="26">
        <f>[3]Dezembro!$E$14</f>
        <v>68.791666666666671</v>
      </c>
      <c r="L7" s="26">
        <f>[3]Dezembro!$E$15</f>
        <v>62.708333333333336</v>
      </c>
      <c r="M7" s="26">
        <f>[3]Dezembro!$E$16</f>
        <v>70.416666666666671</v>
      </c>
      <c r="N7" s="26">
        <f>[3]Dezembro!$E$17</f>
        <v>85.125</v>
      </c>
      <c r="O7" s="26">
        <f>[3]Dezembro!$E$18</f>
        <v>77</v>
      </c>
      <c r="P7" s="26">
        <f>[3]Dezembro!$E$19</f>
        <v>83.5</v>
      </c>
      <c r="Q7" s="26">
        <f>[3]Dezembro!$E$20</f>
        <v>87.375</v>
      </c>
      <c r="R7" s="26">
        <f>[3]Dezembro!$E$21</f>
        <v>88.5</v>
      </c>
      <c r="S7" s="26">
        <f>[3]Dezembro!$E$22</f>
        <v>73.166666666666671</v>
      </c>
      <c r="T7" s="26">
        <f>[3]Dezembro!$E$23</f>
        <v>67.416666666666671</v>
      </c>
      <c r="U7" s="26">
        <f>[3]Dezembro!$E$24</f>
        <v>60.708333333333336</v>
      </c>
      <c r="V7" s="26">
        <f>[3]Dezembro!$E$25</f>
        <v>66.333333333333329</v>
      </c>
      <c r="W7" s="26">
        <f>[3]Dezembro!$E$26</f>
        <v>67.5</v>
      </c>
      <c r="X7" s="26">
        <f>[3]Dezembro!$E$27</f>
        <v>67.25</v>
      </c>
      <c r="Y7" s="26">
        <f>[3]Dezembro!$E$28</f>
        <v>64.708333333333329</v>
      </c>
      <c r="Z7" s="26">
        <f>[3]Dezembro!$E$29</f>
        <v>54.25</v>
      </c>
      <c r="AA7" s="26">
        <f>[3]Dezembro!$E$30</f>
        <v>58.25</v>
      </c>
      <c r="AB7" s="26">
        <f>[3]Dezembro!$E$31</f>
        <v>65.958333333333329</v>
      </c>
      <c r="AC7" s="26">
        <f>[3]Dezembro!$E$32</f>
        <v>70.333333333333329</v>
      </c>
      <c r="AD7" s="26">
        <f>[3]Dezembro!$E$33</f>
        <v>82.416666666666671</v>
      </c>
      <c r="AE7" s="26">
        <f>[3]Dezembro!$E$34</f>
        <v>83.333333333333329</v>
      </c>
      <c r="AF7" s="26">
        <f>[3]Dezembro!$E$35</f>
        <v>74.5</v>
      </c>
      <c r="AG7" s="27">
        <f t="shared" si="1"/>
        <v>70.995967741935488</v>
      </c>
    </row>
    <row r="8" spans="1:34" ht="17.100000000000001" customHeight="1" x14ac:dyDescent="0.2">
      <c r="A8" s="31" t="s">
        <v>48</v>
      </c>
      <c r="B8" s="26">
        <f>[4]Dezembro!$E$5</f>
        <v>79.416666666666671</v>
      </c>
      <c r="C8" s="26">
        <f>[4]Dezembro!$E$6</f>
        <v>77.25</v>
      </c>
      <c r="D8" s="26">
        <f>[4]Dezembro!$E$7</f>
        <v>78.291666666666671</v>
      </c>
      <c r="E8" s="26">
        <f>[4]Dezembro!$E$8</f>
        <v>77.166666666666671</v>
      </c>
      <c r="F8" s="26">
        <f>[4]Dezembro!$E$9</f>
        <v>76.166666666666671</v>
      </c>
      <c r="G8" s="26">
        <f>[4]Dezembro!$E$10</f>
        <v>73.75</v>
      </c>
      <c r="H8" s="26">
        <f>[4]Dezembro!$E$11</f>
        <v>71.875</v>
      </c>
      <c r="I8" s="26">
        <f>[4]Dezembro!$E$12</f>
        <v>79.458333333333329</v>
      </c>
      <c r="J8" s="26">
        <f>[4]Dezembro!$E$13</f>
        <v>81.041666666666671</v>
      </c>
      <c r="K8" s="26">
        <f>[4]Dezembro!$E$14</f>
        <v>76.25</v>
      </c>
      <c r="L8" s="26">
        <f>[4]Dezembro!$E$15</f>
        <v>69.416666666666671</v>
      </c>
      <c r="M8" s="26">
        <f>[4]Dezembro!$E$16</f>
        <v>72</v>
      </c>
      <c r="N8" s="26">
        <f>[4]Dezembro!$E$17</f>
        <v>80.666666666666671</v>
      </c>
      <c r="O8" s="26">
        <f>[4]Dezembro!$E$18</f>
        <v>82.291666666666671</v>
      </c>
      <c r="P8" s="26">
        <f>[4]Dezembro!$E$19</f>
        <v>79.583333333333329</v>
      </c>
      <c r="Q8" s="26">
        <f>[4]Dezembro!$E$20</f>
        <v>82.833333333333329</v>
      </c>
      <c r="R8" s="26">
        <f>[4]Dezembro!$E$21</f>
        <v>82.5</v>
      </c>
      <c r="S8" s="26">
        <f>[4]Dezembro!$E$22</f>
        <v>74.375</v>
      </c>
      <c r="T8" s="26">
        <f>[4]Dezembro!$E$23</f>
        <v>69.708333333333329</v>
      </c>
      <c r="U8" s="26">
        <f>[4]Dezembro!$E$24</f>
        <v>60.708333333333336</v>
      </c>
      <c r="V8" s="26">
        <f>[4]Dezembro!$E$25</f>
        <v>67.041666666666671</v>
      </c>
      <c r="W8" s="26">
        <f>[4]Dezembro!$E$26</f>
        <v>79.541666666666671</v>
      </c>
      <c r="X8" s="26">
        <f>[4]Dezembro!$E$27</f>
        <v>76.583333333333329</v>
      </c>
      <c r="Y8" s="26">
        <f>[4]Dezembro!$E$28</f>
        <v>75.625</v>
      </c>
      <c r="Z8" s="26">
        <f>[4]Dezembro!$E$29</f>
        <v>65.375</v>
      </c>
      <c r="AA8" s="26">
        <f>[4]Dezembro!$E$30</f>
        <v>66.958333333333329</v>
      </c>
      <c r="AB8" s="26">
        <f>[4]Dezembro!$E$31</f>
        <v>74.291666666666671</v>
      </c>
      <c r="AC8" s="26">
        <f>[4]Dezembro!$E$32</f>
        <v>74.708333333333329</v>
      </c>
      <c r="AD8" s="26">
        <f>[4]Dezembro!$E$33</f>
        <v>84.041666666666671</v>
      </c>
      <c r="AE8" s="26">
        <f>[4]Dezembro!$E$34</f>
        <v>85.083333333333329</v>
      </c>
      <c r="AF8" s="26">
        <f>[4]Dezembro!$E$35</f>
        <v>82.416666666666671</v>
      </c>
      <c r="AG8" s="27">
        <f t="shared" si="1"/>
        <v>76.013440860215056</v>
      </c>
    </row>
    <row r="9" spans="1:34" ht="17.100000000000001" customHeight="1" x14ac:dyDescent="0.2">
      <c r="A9" s="31" t="s">
        <v>2</v>
      </c>
      <c r="B9" s="26">
        <f>[5]Dezembro!$E$5</f>
        <v>77.583333333333329</v>
      </c>
      <c r="C9" s="26">
        <f>[5]Dezembro!$E$6</f>
        <v>77.458333333333329</v>
      </c>
      <c r="D9" s="26">
        <f>[5]Dezembro!$E$7</f>
        <v>71.708333333333329</v>
      </c>
      <c r="E9" s="26">
        <f>[5]Dezembro!$E$8</f>
        <v>72</v>
      </c>
      <c r="F9" s="26">
        <f>[5]Dezembro!$E$9</f>
        <v>70.666666666666671</v>
      </c>
      <c r="G9" s="26">
        <f>[5]Dezembro!$E$10</f>
        <v>65.208333333333329</v>
      </c>
      <c r="H9" s="26">
        <f>[5]Dezembro!$E$11</f>
        <v>64.5</v>
      </c>
      <c r="I9" s="26">
        <f>[5]Dezembro!$E$12</f>
        <v>64.875</v>
      </c>
      <c r="J9" s="26">
        <f>[5]Dezembro!$E$13</f>
        <v>68.791666666666671</v>
      </c>
      <c r="K9" s="26">
        <f>[5]Dezembro!$E$14</f>
        <v>65.25</v>
      </c>
      <c r="L9" s="26">
        <f>[5]Dezembro!$E$15</f>
        <v>70.416666666666671</v>
      </c>
      <c r="M9" s="26">
        <f>[5]Dezembro!$E$16</f>
        <v>72.333333333333329</v>
      </c>
      <c r="N9" s="26">
        <f>[5]Dezembro!$E$17</f>
        <v>81.291666666666671</v>
      </c>
      <c r="O9" s="26">
        <f>[5]Dezembro!$E$18</f>
        <v>86.708333333333329</v>
      </c>
      <c r="P9" s="26">
        <f>[5]Dezembro!$E$19</f>
        <v>84.75</v>
      </c>
      <c r="Q9" s="26">
        <f>[5]Dezembro!$E$20</f>
        <v>87.666666666666671</v>
      </c>
      <c r="R9" s="26">
        <f>[5]Dezembro!$E$21</f>
        <v>90.958333333333329</v>
      </c>
      <c r="S9" s="26">
        <f>[5]Dezembro!$E$22</f>
        <v>74.375</v>
      </c>
      <c r="T9" s="26">
        <f>[5]Dezembro!$E$23</f>
        <v>67</v>
      </c>
      <c r="U9" s="26">
        <f>[5]Dezembro!$E$24</f>
        <v>67.708333333333329</v>
      </c>
      <c r="V9" s="26">
        <f>[5]Dezembro!$E$25</f>
        <v>64.958333333333329</v>
      </c>
      <c r="W9" s="26">
        <f>[5]Dezembro!$E$26</f>
        <v>71.75</v>
      </c>
      <c r="X9" s="26">
        <f>[5]Dezembro!$E$27</f>
        <v>75.416666666666671</v>
      </c>
      <c r="Y9" s="26">
        <f>[5]Dezembro!$E$28</f>
        <v>71.583333333333329</v>
      </c>
      <c r="Z9" s="26">
        <f>[5]Dezembro!$E$29</f>
        <v>63.791666666666664</v>
      </c>
      <c r="AA9" s="26">
        <f>[5]Dezembro!$E$30</f>
        <v>62.125</v>
      </c>
      <c r="AB9" s="26">
        <f>[5]Dezembro!$E$31</f>
        <v>69.5</v>
      </c>
      <c r="AC9" s="26">
        <f>[5]Dezembro!$E$32</f>
        <v>74.208333333333329</v>
      </c>
      <c r="AD9" s="26">
        <f>[5]Dezembro!$E$33</f>
        <v>82.458333333333329</v>
      </c>
      <c r="AE9" s="26">
        <f>[5]Dezembro!$E$34</f>
        <v>82.583333333333329</v>
      </c>
      <c r="AF9" s="26">
        <f>[5]Dezembro!$E$35</f>
        <v>73.375</v>
      </c>
      <c r="AG9" s="27">
        <f t="shared" si="1"/>
        <v>73.322580645161295</v>
      </c>
    </row>
    <row r="10" spans="1:34" ht="17.100000000000001" customHeight="1" x14ac:dyDescent="0.2">
      <c r="A10" s="31" t="s">
        <v>3</v>
      </c>
      <c r="B10" s="26">
        <f>[6]Dezembro!$E$5</f>
        <v>75.583333333333329</v>
      </c>
      <c r="C10" s="26">
        <f>[6]Dezembro!$E$6</f>
        <v>80.833333333333329</v>
      </c>
      <c r="D10" s="26">
        <f>[6]Dezembro!$E$7</f>
        <v>69.041666666666671</v>
      </c>
      <c r="E10" s="26">
        <f>[6]Dezembro!$E$8</f>
        <v>70.25</v>
      </c>
      <c r="F10" s="26">
        <f>[6]Dezembro!$E$9</f>
        <v>71.208333333333329</v>
      </c>
      <c r="G10" s="26">
        <f>[6]Dezembro!$E$10</f>
        <v>70.083333333333329</v>
      </c>
      <c r="H10" s="26">
        <f>[6]Dezembro!$E$11</f>
        <v>71.083333333333329</v>
      </c>
      <c r="I10" s="26">
        <f>[6]Dezembro!$E$12</f>
        <v>59.375</v>
      </c>
      <c r="J10" s="26">
        <f>[6]Dezembro!$E$13</f>
        <v>62.916666666666664</v>
      </c>
      <c r="K10" s="26">
        <f>[6]Dezembro!$E$14</f>
        <v>72.5</v>
      </c>
      <c r="L10" s="26">
        <f>[6]Dezembro!$E$15</f>
        <v>76.291666666666671</v>
      </c>
      <c r="M10" s="26">
        <f>[6]Dezembro!$E$16</f>
        <v>72.166666666666671</v>
      </c>
      <c r="N10" s="26">
        <f>[6]Dezembro!$E$17</f>
        <v>79.125</v>
      </c>
      <c r="O10" s="26">
        <f>[6]Dezembro!$E$18</f>
        <v>81.916666666666671</v>
      </c>
      <c r="P10" s="26">
        <f>[6]Dezembro!$E$19</f>
        <v>81.291666666666671</v>
      </c>
      <c r="Q10" s="26">
        <f>[6]Dezembro!$E$20</f>
        <v>79.5</v>
      </c>
      <c r="R10" s="26">
        <f>[6]Dezembro!$E$21</f>
        <v>81.875</v>
      </c>
      <c r="S10" s="26">
        <f>[6]Dezembro!$E$22</f>
        <v>74.5</v>
      </c>
      <c r="T10" s="26">
        <f>[6]Dezembro!$E$23</f>
        <v>79.416666666666671</v>
      </c>
      <c r="U10" s="26">
        <f>[6]Dezembro!$E$24</f>
        <v>67.75</v>
      </c>
      <c r="V10" s="26">
        <f>[6]Dezembro!$E$25</f>
        <v>68.833333333333329</v>
      </c>
      <c r="W10" s="26">
        <f>[6]Dezembro!$E$26</f>
        <v>68.833333333333329</v>
      </c>
      <c r="X10" s="26">
        <f>[6]Dezembro!$E$27</f>
        <v>63.541666666666664</v>
      </c>
      <c r="Y10" s="26">
        <f>[6]Dezembro!$E$28</f>
        <v>59.916666666666664</v>
      </c>
      <c r="Z10" s="26">
        <f>[6]Dezembro!$E$29</f>
        <v>62.375</v>
      </c>
      <c r="AA10" s="26">
        <f>[6]Dezembro!$E$30</f>
        <v>60.916666666666664</v>
      </c>
      <c r="AB10" s="26">
        <f>[6]Dezembro!$E$31</f>
        <v>63.625</v>
      </c>
      <c r="AC10" s="26">
        <f>[6]Dezembro!$E$32</f>
        <v>75.291666666666671</v>
      </c>
      <c r="AD10" s="26">
        <f>[6]Dezembro!$E$33</f>
        <v>66.833333333333329</v>
      </c>
      <c r="AE10" s="26">
        <f>[6]Dezembro!$E$34</f>
        <v>64.625</v>
      </c>
      <c r="AF10" s="26">
        <f>[6]Dezembro!$E$35</f>
        <v>72.208333333333329</v>
      </c>
      <c r="AG10" s="27">
        <f t="shared" si="1"/>
        <v>71.087365591397855</v>
      </c>
    </row>
    <row r="11" spans="1:34" ht="17.100000000000001" customHeight="1" x14ac:dyDescent="0.2">
      <c r="A11" s="31" t="s">
        <v>4</v>
      </c>
      <c r="B11" s="26">
        <f>[7]Dezembro!$E$5</f>
        <v>75.583333333333329</v>
      </c>
      <c r="C11" s="26">
        <f>[7]Dezembro!$E$6</f>
        <v>80.833333333333329</v>
      </c>
      <c r="D11" s="26">
        <f>[7]Dezembro!$E$7</f>
        <v>69.041666666666671</v>
      </c>
      <c r="E11" s="26">
        <f>[7]Dezembro!$E$8</f>
        <v>70.25</v>
      </c>
      <c r="F11" s="26">
        <f>[7]Dezembro!$E$9</f>
        <v>71.208333333333329</v>
      </c>
      <c r="G11" s="26">
        <f>[7]Dezembro!$E$10</f>
        <v>70.083333333333329</v>
      </c>
      <c r="H11" s="26">
        <f>[7]Dezembro!$E$11</f>
        <v>71.083333333333329</v>
      </c>
      <c r="I11" s="26">
        <f>[7]Dezembro!$E$12</f>
        <v>59.375</v>
      </c>
      <c r="J11" s="26">
        <f>[7]Dezembro!$E$13</f>
        <v>62.916666666666664</v>
      </c>
      <c r="K11" s="26">
        <f>[7]Dezembro!$E$14</f>
        <v>76.333333333333329</v>
      </c>
      <c r="L11" s="26">
        <f>[7]Dezembro!$E$15</f>
        <v>76.291666666666671</v>
      </c>
      <c r="M11" s="26">
        <f>[7]Dezembro!$E$16</f>
        <v>78.208333333333329</v>
      </c>
      <c r="N11" s="26">
        <f>[7]Dezembro!$E$17</f>
        <v>82.166666666666671</v>
      </c>
      <c r="O11" s="26">
        <f>[7]Dezembro!$E$18</f>
        <v>87.791666666666671</v>
      </c>
      <c r="P11" s="26">
        <f>[7]Dezembro!$E$19</f>
        <v>84.5</v>
      </c>
      <c r="Q11" s="26">
        <f>[7]Dezembro!$E$20</f>
        <v>80.041666666666671</v>
      </c>
      <c r="R11" s="26">
        <f>[7]Dezembro!$E$21</f>
        <v>88.75</v>
      </c>
      <c r="S11" s="26">
        <f>[7]Dezembro!$E$22</f>
        <v>84.166666666666671</v>
      </c>
      <c r="T11" s="26">
        <f>[7]Dezembro!$E$23</f>
        <v>80.291666666666671</v>
      </c>
      <c r="U11" s="26">
        <f>[7]Dezembro!$E$24</f>
        <v>69.916666666666671</v>
      </c>
      <c r="V11" s="26">
        <f>[7]Dezembro!$E$25</f>
        <v>66.833333333333329</v>
      </c>
      <c r="W11" s="26">
        <f>[7]Dezembro!$E$26</f>
        <v>70.916666666666671</v>
      </c>
      <c r="X11" s="26">
        <f>[7]Dezembro!$E$27</f>
        <v>81.333333333333329</v>
      </c>
      <c r="Y11" s="26">
        <f>[7]Dezembro!$E$28</f>
        <v>72.041666666666671</v>
      </c>
      <c r="Z11" s="26">
        <f>[7]Dezembro!$E$29</f>
        <v>71.041666666666671</v>
      </c>
      <c r="AA11" s="26">
        <f>[7]Dezembro!$E$30</f>
        <v>63.166666666666664</v>
      </c>
      <c r="AB11" s="26">
        <f>[7]Dezembro!$E$31</f>
        <v>73.041666666666671</v>
      </c>
      <c r="AC11" s="26">
        <f>[7]Dezembro!$E$32</f>
        <v>83.75</v>
      </c>
      <c r="AD11" s="26">
        <f>[7]Dezembro!$E$33</f>
        <v>73.208333333333329</v>
      </c>
      <c r="AE11" s="26">
        <f>[7]Dezembro!$E$34</f>
        <v>72.375</v>
      </c>
      <c r="AF11" s="26">
        <f>[7]Dezembro!$E$35</f>
        <v>79.208333333333329</v>
      </c>
      <c r="AG11" s="27">
        <f t="shared" si="1"/>
        <v>75.024193548387132</v>
      </c>
    </row>
    <row r="12" spans="1:34" ht="17.100000000000001" customHeight="1" x14ac:dyDescent="0.2">
      <c r="A12" s="31" t="s">
        <v>5</v>
      </c>
      <c r="B12" s="26">
        <f>[8]Dezembro!$E$5</f>
        <v>73.333333333333329</v>
      </c>
      <c r="C12" s="26">
        <f>[8]Dezembro!$E$6</f>
        <v>69.833333333333329</v>
      </c>
      <c r="D12" s="26">
        <f>[8]Dezembro!$E$7</f>
        <v>69.958333333333329</v>
      </c>
      <c r="E12" s="26">
        <f>[8]Dezembro!$E$8</f>
        <v>68.125</v>
      </c>
      <c r="F12" s="26">
        <f>[8]Dezembro!$E$9</f>
        <v>68.25</v>
      </c>
      <c r="G12" s="26">
        <f>[8]Dezembro!$E$10</f>
        <v>67.458333333333329</v>
      </c>
      <c r="H12" s="26">
        <f>[8]Dezembro!$E$11</f>
        <v>67.291666666666671</v>
      </c>
      <c r="I12" s="26">
        <f>[8]Dezembro!$E$12</f>
        <v>66.833333333333329</v>
      </c>
      <c r="J12" s="26">
        <f>[8]Dezembro!$E$13</f>
        <v>71.958333333333329</v>
      </c>
      <c r="K12" s="26">
        <f>[8]Dezembro!$E$14</f>
        <v>64.333333333333329</v>
      </c>
      <c r="L12" s="26">
        <f>[8]Dezembro!$E$15</f>
        <v>65.5</v>
      </c>
      <c r="M12" s="26">
        <f>[8]Dezembro!$E$16</f>
        <v>62.666666666666664</v>
      </c>
      <c r="N12" s="26">
        <f>[8]Dezembro!$E$17</f>
        <v>73.875</v>
      </c>
      <c r="O12" s="26">
        <f>[8]Dezembro!$E$18</f>
        <v>81.875</v>
      </c>
      <c r="P12" s="26">
        <f>[8]Dezembro!$E$19</f>
        <v>77.958333333333329</v>
      </c>
      <c r="Q12" s="26">
        <f>[8]Dezembro!$E$20</f>
        <v>80.375</v>
      </c>
      <c r="R12" s="26">
        <f>[8]Dezembro!$E$21</f>
        <v>80.833333333333329</v>
      </c>
      <c r="S12" s="26">
        <f>[8]Dezembro!$E$22</f>
        <v>74.458333333333329</v>
      </c>
      <c r="T12" s="26">
        <f>[8]Dezembro!$E$23</f>
        <v>68.25</v>
      </c>
      <c r="U12" s="26">
        <f>[8]Dezembro!$E$24</f>
        <v>65.5</v>
      </c>
      <c r="V12" s="26">
        <f>[8]Dezembro!$E$25</f>
        <v>60.416666666666664</v>
      </c>
      <c r="W12" s="26">
        <f>[8]Dezembro!$E$26</f>
        <v>68.333333333333329</v>
      </c>
      <c r="X12" s="26">
        <f>[8]Dezembro!$E$27</f>
        <v>69.958333333333329</v>
      </c>
      <c r="Y12" s="26">
        <f>[8]Dezembro!$E$28</f>
        <v>61.208333333333336</v>
      </c>
      <c r="Z12" s="26">
        <f>[8]Dezembro!$E$29</f>
        <v>60.583333333333336</v>
      </c>
      <c r="AA12" s="26">
        <f>[8]Dezembro!$E$30</f>
        <v>62.291666666666664</v>
      </c>
      <c r="AB12" s="26">
        <f>[8]Dezembro!$E$31</f>
        <v>71.5</v>
      </c>
      <c r="AC12" s="26">
        <f>[8]Dezembro!$E$32</f>
        <v>67.75</v>
      </c>
      <c r="AD12" s="26">
        <f>[8]Dezembro!$E$33</f>
        <v>81.5</v>
      </c>
      <c r="AE12" s="26">
        <f>[8]Dezembro!$E$34</f>
        <v>81.666666666666671</v>
      </c>
      <c r="AF12" s="26">
        <f>[8]Dezembro!$E$35</f>
        <v>79.708333333333329</v>
      </c>
      <c r="AG12" s="27">
        <f t="shared" si="1"/>
        <v>70.438172043010738</v>
      </c>
    </row>
    <row r="13" spans="1:34" ht="17.100000000000001" customHeight="1" x14ac:dyDescent="0.2">
      <c r="A13" s="31" t="s">
        <v>51</v>
      </c>
      <c r="B13" s="26" t="str">
        <f>[9]Dezembro!$E$5</f>
        <v>**</v>
      </c>
      <c r="C13" s="26" t="str">
        <f>[9]Dezembro!$E$6</f>
        <v>**</v>
      </c>
      <c r="D13" s="26" t="str">
        <f>[9]Dezembro!$E$7</f>
        <v>**</v>
      </c>
      <c r="E13" s="26">
        <f>[9]Dezembro!$E$8</f>
        <v>73.416666666666671</v>
      </c>
      <c r="F13" s="26">
        <f>[9]Dezembro!$E$9</f>
        <v>71.041666666666671</v>
      </c>
      <c r="G13" s="26">
        <f>[9]Dezembro!$E$10</f>
        <v>65.25</v>
      </c>
      <c r="H13" s="26">
        <f>[9]Dezembro!$E$11</f>
        <v>68.375</v>
      </c>
      <c r="I13" s="26">
        <f>[9]Dezembro!$E$12</f>
        <v>65.875</v>
      </c>
      <c r="J13" s="26">
        <f>[9]Dezembro!$E$13</f>
        <v>76.541666666666671</v>
      </c>
      <c r="K13" s="26">
        <f>[9]Dezembro!$E$14</f>
        <v>81.333333333333329</v>
      </c>
      <c r="L13" s="26">
        <f>[9]Dezembro!$E$15</f>
        <v>74.666666666666671</v>
      </c>
      <c r="M13" s="26">
        <f>[9]Dezembro!$E$16</f>
        <v>78.541666666666671</v>
      </c>
      <c r="N13" s="26">
        <f>[9]Dezembro!$E$17</f>
        <v>86.333333333333329</v>
      </c>
      <c r="O13" s="26">
        <f>[9]Dezembro!$E$18</f>
        <v>82.416666666666671</v>
      </c>
      <c r="P13" s="26">
        <f>[9]Dezembro!$E$19</f>
        <v>83.958333333333329</v>
      </c>
      <c r="Q13" s="26">
        <f>[9]Dezembro!$E$20</f>
        <v>82.041666666666671</v>
      </c>
      <c r="R13" s="26">
        <f>[9]Dezembro!$E$21</f>
        <v>87.916666666666671</v>
      </c>
      <c r="S13" s="26">
        <f>[9]Dezembro!$E$22</f>
        <v>80.541666666666671</v>
      </c>
      <c r="T13" s="26">
        <f>[9]Dezembro!$E$23</f>
        <v>73.75</v>
      </c>
      <c r="U13" s="26">
        <f>[9]Dezembro!$E$24</f>
        <v>70.208333333333329</v>
      </c>
      <c r="V13" s="26">
        <f>[9]Dezembro!$E$25</f>
        <v>73.041666666666671</v>
      </c>
      <c r="W13" s="26">
        <f>[9]Dezembro!$E$26</f>
        <v>77.5</v>
      </c>
      <c r="X13" s="26">
        <f>[9]Dezembro!$E$27</f>
        <v>76.833333333333329</v>
      </c>
      <c r="Y13" s="26">
        <f>[9]Dezembro!$E$28</f>
        <v>79.5</v>
      </c>
      <c r="Z13" s="26">
        <f>[9]Dezembro!$E$29</f>
        <v>72.375</v>
      </c>
      <c r="AA13" s="26">
        <f>[9]Dezembro!$E$30</f>
        <v>67.416666666666671</v>
      </c>
      <c r="AB13" s="26">
        <f>[9]Dezembro!$E$31</f>
        <v>75.916666666666671</v>
      </c>
      <c r="AC13" s="26">
        <f>[9]Dezembro!$E$32</f>
        <v>80.041666666666671</v>
      </c>
      <c r="AD13" s="26">
        <f>[9]Dezembro!$E$33</f>
        <v>71.541666666666671</v>
      </c>
      <c r="AE13" s="26">
        <f>[9]Dezembro!$E$34</f>
        <v>76.625</v>
      </c>
      <c r="AF13" s="26">
        <f>[9]Dezembro!$E$35</f>
        <v>76.791666666666671</v>
      </c>
      <c r="AG13" s="27">
        <f>AVERAGE(B13:AF13)</f>
        <v>76.063988095238088</v>
      </c>
    </row>
    <row r="14" spans="1:34" ht="17.100000000000001" customHeight="1" x14ac:dyDescent="0.2">
      <c r="A14" s="31" t="s">
        <v>6</v>
      </c>
      <c r="B14" s="26">
        <f>[10]Dezembro!$E$5</f>
        <v>61.785714285714285</v>
      </c>
      <c r="C14" s="26">
        <f>[10]Dezembro!$E$6</f>
        <v>75.166666666666671</v>
      </c>
      <c r="D14" s="26">
        <f>[10]Dezembro!$E$7</f>
        <v>64.333333333333329</v>
      </c>
      <c r="E14" s="26">
        <f>[10]Dezembro!$E$8</f>
        <v>63.222222222222221</v>
      </c>
      <c r="F14" s="26">
        <f>[10]Dezembro!$E$9</f>
        <v>64.470588235294116</v>
      </c>
      <c r="G14" s="26">
        <f>[10]Dezembro!$E$10</f>
        <v>59</v>
      </c>
      <c r="H14" s="26">
        <f>[10]Dezembro!$E$11</f>
        <v>62.541666666666664</v>
      </c>
      <c r="I14" s="26">
        <f>[10]Dezembro!$E$12</f>
        <v>56.3125</v>
      </c>
      <c r="J14" s="26">
        <f>[10]Dezembro!$E$13</f>
        <v>63.8125</v>
      </c>
      <c r="K14" s="26">
        <f>[10]Dezembro!$E$14</f>
        <v>64.666666666666671</v>
      </c>
      <c r="L14" s="26">
        <f>[10]Dezembro!$E$15</f>
        <v>75.3</v>
      </c>
      <c r="M14" s="26">
        <f>[10]Dezembro!$E$16</f>
        <v>67.166666666666671</v>
      </c>
      <c r="N14" s="26">
        <f>[10]Dezembro!$E$17</f>
        <v>76.545454545454547</v>
      </c>
      <c r="O14" s="26">
        <f>[10]Dezembro!$E$18</f>
        <v>69.333333333333329</v>
      </c>
      <c r="P14" s="26">
        <f>[10]Dezembro!$E$19</f>
        <v>73.642857142857139</v>
      </c>
      <c r="Q14" s="26">
        <f>[10]Dezembro!$E$20</f>
        <v>61.6</v>
      </c>
      <c r="R14" s="26">
        <f>[10]Dezembro!$E$21</f>
        <v>95.5</v>
      </c>
      <c r="S14" s="26">
        <f>[10]Dezembro!$E$22</f>
        <v>69</v>
      </c>
      <c r="T14" s="26">
        <f>[10]Dezembro!$E$23</f>
        <v>57</v>
      </c>
      <c r="U14" s="26">
        <f>[10]Dezembro!$E$24</f>
        <v>62.333333333333336</v>
      </c>
      <c r="V14" s="26">
        <f>[10]Dezembro!$E$25</f>
        <v>61.4375</v>
      </c>
      <c r="W14" s="26">
        <f>[10]Dezembro!$E$26</f>
        <v>71.400000000000006</v>
      </c>
      <c r="X14" s="26">
        <f>[10]Dezembro!$E$27</f>
        <v>73.833333333333329</v>
      </c>
      <c r="Y14" s="26">
        <f>[10]Dezembro!$E$28</f>
        <v>66</v>
      </c>
      <c r="Z14" s="26">
        <f>[10]Dezembro!$E$29</f>
        <v>55.230769230769234</v>
      </c>
      <c r="AA14" s="26">
        <f>[10]Dezembro!$E$30</f>
        <v>58.888888888888886</v>
      </c>
      <c r="AB14" s="26">
        <f>[10]Dezembro!$E$31</f>
        <v>66</v>
      </c>
      <c r="AC14" s="26">
        <f>[10]Dezembro!$E$32</f>
        <v>66.666666666666671</v>
      </c>
      <c r="AD14" s="26">
        <f>[10]Dezembro!$E$33</f>
        <v>61.333333333333336</v>
      </c>
      <c r="AE14" s="26">
        <f>[10]Dezembro!$E$34</f>
        <v>68.588235294117652</v>
      </c>
      <c r="AF14" s="26">
        <f>[10]Dezembro!$E$35</f>
        <v>66.666666666666671</v>
      </c>
      <c r="AG14" s="27">
        <f t="shared" si="1"/>
        <v>66.412222468128533</v>
      </c>
    </row>
    <row r="15" spans="1:34" ht="17.100000000000001" customHeight="1" x14ac:dyDescent="0.2">
      <c r="A15" s="31" t="s">
        <v>7</v>
      </c>
      <c r="B15" s="26">
        <f>[11]Dezembro!$E$5</f>
        <v>76.208333333333329</v>
      </c>
      <c r="C15" s="26">
        <f>[11]Dezembro!$E$6</f>
        <v>71.75</v>
      </c>
      <c r="D15" s="26">
        <f>[11]Dezembro!$E$7</f>
        <v>67.25</v>
      </c>
      <c r="E15" s="26">
        <f>[11]Dezembro!$E$8</f>
        <v>68</v>
      </c>
      <c r="F15" s="26">
        <f>[11]Dezembro!$E$9</f>
        <v>71.416666666666671</v>
      </c>
      <c r="G15" s="26">
        <f>[11]Dezembro!$E$10</f>
        <v>69.208333333333329</v>
      </c>
      <c r="H15" s="26">
        <f>[11]Dezembro!$E$11</f>
        <v>66.041666666666671</v>
      </c>
      <c r="I15" s="26">
        <f>[11]Dezembro!$E$12</f>
        <v>63.375</v>
      </c>
      <c r="J15" s="26">
        <f>[11]Dezembro!$E$13</f>
        <v>80.041666666666671</v>
      </c>
      <c r="K15" s="26">
        <f>[11]Dezembro!$E$14</f>
        <v>69.541666666666671</v>
      </c>
      <c r="L15" s="26">
        <f>[11]Dezembro!$E$15</f>
        <v>65.416666666666671</v>
      </c>
      <c r="M15" s="26">
        <f>[11]Dezembro!$E$16</f>
        <v>69.5</v>
      </c>
      <c r="N15" s="26">
        <f>[11]Dezembro!$E$17</f>
        <v>79.708333333333329</v>
      </c>
      <c r="O15" s="26">
        <f>[11]Dezembro!$E$18</f>
        <v>81.791666666666671</v>
      </c>
      <c r="P15" s="26">
        <f>[11]Dezembro!$E$19</f>
        <v>78.916666666666671</v>
      </c>
      <c r="Q15" s="26">
        <f>[11]Dezembro!$E$20</f>
        <v>90.291666666666671</v>
      </c>
      <c r="R15" s="26">
        <f>[11]Dezembro!$E$21</f>
        <v>87.916666666666671</v>
      </c>
      <c r="S15" s="26">
        <f>[11]Dezembro!$E$22</f>
        <v>84.166666666666671</v>
      </c>
      <c r="T15" s="26">
        <f>[11]Dezembro!$E$23</f>
        <v>76</v>
      </c>
      <c r="U15" s="26">
        <f>[11]Dezembro!$E$24</f>
        <v>71.791666666666671</v>
      </c>
      <c r="V15" s="26">
        <f>[11]Dezembro!$E$25</f>
        <v>65.541666666666671</v>
      </c>
      <c r="W15" s="26">
        <f>[11]Dezembro!$E$26</f>
        <v>71.583333333333329</v>
      </c>
      <c r="X15" s="26">
        <f>[11]Dezembro!$E$27</f>
        <v>71.625</v>
      </c>
      <c r="Y15" s="26">
        <f>[11]Dezembro!$E$28</f>
        <v>71</v>
      </c>
      <c r="Z15" s="26">
        <f>[11]Dezembro!$E$29</f>
        <v>64.583333333333329</v>
      </c>
      <c r="AA15" s="26">
        <f>[11]Dezembro!$E$30</f>
        <v>62.916666666666664</v>
      </c>
      <c r="AB15" s="26">
        <f>[11]Dezembro!$E$31</f>
        <v>76.458333333333329</v>
      </c>
      <c r="AC15" s="26">
        <f>[11]Dezembro!$E$32</f>
        <v>85.083333333333329</v>
      </c>
      <c r="AD15" s="26">
        <f>[11]Dezembro!$E$33</f>
        <v>89.875</v>
      </c>
      <c r="AE15" s="26">
        <f>[11]Dezembro!$E$34</f>
        <v>86.75</v>
      </c>
      <c r="AF15" s="26">
        <f>[11]Dezembro!$E$35</f>
        <v>82.583333333333329</v>
      </c>
      <c r="AG15" s="27">
        <f t="shared" si="1"/>
        <v>74.72043010752688</v>
      </c>
    </row>
    <row r="16" spans="1:34" ht="17.100000000000001" customHeight="1" x14ac:dyDescent="0.2">
      <c r="A16" s="31" t="s">
        <v>8</v>
      </c>
      <c r="B16" s="26">
        <f>[12]Dezembro!$E$5</f>
        <v>73.5</v>
      </c>
      <c r="C16" s="26">
        <f>[12]Dezembro!$E$6</f>
        <v>70.166666666666671</v>
      </c>
      <c r="D16" s="26">
        <f>[12]Dezembro!$E$7</f>
        <v>68.041666666666671</v>
      </c>
      <c r="E16" s="26">
        <f>[12]Dezembro!$E$8</f>
        <v>68.958333333333329</v>
      </c>
      <c r="F16" s="26">
        <f>[12]Dezembro!$E$9</f>
        <v>73.083333333333329</v>
      </c>
      <c r="G16" s="26">
        <f>[12]Dezembro!$E$10</f>
        <v>72.791666666666671</v>
      </c>
      <c r="H16" s="26">
        <f>[12]Dezembro!$E$11</f>
        <v>62.875</v>
      </c>
      <c r="I16" s="26">
        <f>[12]Dezembro!$E$12</f>
        <v>72.541666666666671</v>
      </c>
      <c r="J16" s="26">
        <f>[12]Dezembro!$E$13</f>
        <v>80.458333333333329</v>
      </c>
      <c r="K16" s="26">
        <f>[12]Dezembro!$E$14</f>
        <v>74.208333333333329</v>
      </c>
      <c r="L16" s="26">
        <f>[12]Dezembro!$E$15</f>
        <v>69.625</v>
      </c>
      <c r="M16" s="26">
        <f>[12]Dezembro!$E$16</f>
        <v>78.666666666666671</v>
      </c>
      <c r="N16" s="26">
        <f>[12]Dezembro!$E$17</f>
        <v>83.208333333333329</v>
      </c>
      <c r="O16" s="26">
        <f>[12]Dezembro!$E$18</f>
        <v>82.916666666666671</v>
      </c>
      <c r="P16" s="26">
        <f>[12]Dezembro!$E$19</f>
        <v>76.583333333333329</v>
      </c>
      <c r="Q16" s="26">
        <f>[12]Dezembro!$E$20</f>
        <v>86.833333333333329</v>
      </c>
      <c r="R16" s="26">
        <f>[12]Dezembro!$E$21</f>
        <v>84.541666666666671</v>
      </c>
      <c r="S16" s="26">
        <f>[12]Dezembro!$E$22</f>
        <v>86.333333333333329</v>
      </c>
      <c r="T16" s="26">
        <f>[12]Dezembro!$E$23</f>
        <v>76.791666666666671</v>
      </c>
      <c r="U16" s="26">
        <f>[12]Dezembro!$E$24</f>
        <v>67.916666666666671</v>
      </c>
      <c r="V16" s="26">
        <f>[12]Dezembro!$E$25</f>
        <v>66.125</v>
      </c>
      <c r="W16" s="26">
        <f>[12]Dezembro!$E$26</f>
        <v>78.541666666666671</v>
      </c>
      <c r="X16" s="26">
        <f>[12]Dezembro!$E$27</f>
        <v>66.916666666666671</v>
      </c>
      <c r="Y16" s="26">
        <f>[12]Dezembro!$E$28</f>
        <v>68.875</v>
      </c>
      <c r="Z16" s="26">
        <f>[12]Dezembro!$E$29</f>
        <v>55.541666666666664</v>
      </c>
      <c r="AA16" s="26">
        <f>[12]Dezembro!$E$30</f>
        <v>60.083333333333336</v>
      </c>
      <c r="AB16" s="26">
        <f>[12]Dezembro!$E$31</f>
        <v>80.791666666666671</v>
      </c>
      <c r="AC16" s="26">
        <f>[12]Dezembro!$E$32</f>
        <v>85.666666666666671</v>
      </c>
      <c r="AD16" s="26">
        <f>[12]Dezembro!$E$33</f>
        <v>83.708333333333329</v>
      </c>
      <c r="AE16" s="26">
        <f>[12]Dezembro!$E$34</f>
        <v>88.083333333333329</v>
      </c>
      <c r="AF16" s="26">
        <f>[12]Dezembro!$E$35</f>
        <v>87.458333333333329</v>
      </c>
      <c r="AG16" s="27">
        <f t="shared" si="1"/>
        <v>75.220430107526894</v>
      </c>
    </row>
    <row r="17" spans="1:34" ht="17.100000000000001" customHeight="1" x14ac:dyDescent="0.2">
      <c r="A17" s="31" t="s">
        <v>9</v>
      </c>
      <c r="B17" s="26">
        <f>[13]Dezembro!$E$5</f>
        <v>74</v>
      </c>
      <c r="C17" s="26">
        <f>[13]Dezembro!$E$6</f>
        <v>68.541666666666671</v>
      </c>
      <c r="D17" s="26">
        <f>[13]Dezembro!$E$7</f>
        <v>64.541666666666671</v>
      </c>
      <c r="E17" s="26">
        <f>[13]Dezembro!$E$8</f>
        <v>63.583333333333336</v>
      </c>
      <c r="F17" s="26">
        <f>[13]Dezembro!$E$9</f>
        <v>72.208333333333329</v>
      </c>
      <c r="G17" s="26">
        <f>[13]Dezembro!$E$10</f>
        <v>64.458333333333329</v>
      </c>
      <c r="H17" s="26">
        <f>[13]Dezembro!$E$11</f>
        <v>64.416666666666671</v>
      </c>
      <c r="I17" s="26">
        <f>[13]Dezembro!$E$12</f>
        <v>66.916666666666671</v>
      </c>
      <c r="J17" s="26">
        <f>[13]Dezembro!$E$13</f>
        <v>75.291666666666671</v>
      </c>
      <c r="K17" s="26">
        <f>[13]Dezembro!$E$14</f>
        <v>70.166666666666671</v>
      </c>
      <c r="L17" s="26">
        <f>[13]Dezembro!$E$15</f>
        <v>66</v>
      </c>
      <c r="M17" s="26">
        <f>[13]Dezembro!$E$16</f>
        <v>70.541666666666671</v>
      </c>
      <c r="N17" s="26">
        <f>[13]Dezembro!$E$17</f>
        <v>81.375</v>
      </c>
      <c r="O17" s="26">
        <f>[13]Dezembro!$E$18</f>
        <v>79.833333333333329</v>
      </c>
      <c r="P17" s="26">
        <f>[13]Dezembro!$E$19</f>
        <v>80.291666666666671</v>
      </c>
      <c r="Q17" s="26">
        <f>[13]Dezembro!$E$20</f>
        <v>84.25</v>
      </c>
      <c r="R17" s="26">
        <f>[13]Dezembro!$E$21</f>
        <v>88.333333333333329</v>
      </c>
      <c r="S17" s="26">
        <f>[13]Dezembro!$E$22</f>
        <v>81.833333333333329</v>
      </c>
      <c r="T17" s="26">
        <f>[13]Dezembro!$E$23</f>
        <v>80.166666666666671</v>
      </c>
      <c r="U17" s="26">
        <f>[13]Dezembro!$E$24</f>
        <v>70.583333333333329</v>
      </c>
      <c r="V17" s="26">
        <f>[13]Dezembro!$E$25</f>
        <v>63.958333333333336</v>
      </c>
      <c r="W17" s="26">
        <f>[13]Dezembro!$E$26</f>
        <v>67.625</v>
      </c>
      <c r="X17" s="26">
        <f>[13]Dezembro!$E$27</f>
        <v>68.875</v>
      </c>
      <c r="Y17" s="26">
        <f>[13]Dezembro!$E$28</f>
        <v>73.083333333333329</v>
      </c>
      <c r="Z17" s="26">
        <f>[13]Dezembro!$E$29</f>
        <v>67.583333333333329</v>
      </c>
      <c r="AA17" s="26">
        <f>[13]Dezembro!$E$30</f>
        <v>59.625</v>
      </c>
      <c r="AB17" s="26">
        <f>[13]Dezembro!$E$31</f>
        <v>71.916666666666671</v>
      </c>
      <c r="AC17" s="26">
        <f>[13]Dezembro!$E$32</f>
        <v>82</v>
      </c>
      <c r="AD17" s="26">
        <f>[13]Dezembro!$E$33</f>
        <v>82.833333333333329</v>
      </c>
      <c r="AE17" s="26">
        <f>[13]Dezembro!$E$34</f>
        <v>82.833333333333329</v>
      </c>
      <c r="AF17" s="26">
        <f>[13]Dezembro!$E$35</f>
        <v>82.75</v>
      </c>
      <c r="AG17" s="27">
        <f t="shared" si="1"/>
        <v>73.239247311827953</v>
      </c>
    </row>
    <row r="18" spans="1:34" ht="17.100000000000001" customHeight="1" x14ac:dyDescent="0.2">
      <c r="A18" s="31" t="s">
        <v>49</v>
      </c>
      <c r="B18" s="26">
        <f>[14]Dezembro!$E$5</f>
        <v>73.375</v>
      </c>
      <c r="C18" s="26">
        <f>[14]Dezembro!$E$6</f>
        <v>70.791666666666671</v>
      </c>
      <c r="D18" s="26">
        <f>[14]Dezembro!$E$7</f>
        <v>69</v>
      </c>
      <c r="E18" s="26">
        <f>[14]Dezembro!$E$8</f>
        <v>66</v>
      </c>
      <c r="F18" s="26">
        <f>[14]Dezembro!$E$9</f>
        <v>67.416666666666671</v>
      </c>
      <c r="G18" s="26">
        <f>[14]Dezembro!$E$10</f>
        <v>63.291666666666664</v>
      </c>
      <c r="H18" s="26">
        <f>[14]Dezembro!$E$11</f>
        <v>60.291666666666664</v>
      </c>
      <c r="I18" s="26">
        <f>[14]Dezembro!$E$12</f>
        <v>67.583333333333329</v>
      </c>
      <c r="J18" s="26">
        <f>[14]Dezembro!$E$13</f>
        <v>76.375</v>
      </c>
      <c r="K18" s="26">
        <f>[14]Dezembro!$E$14</f>
        <v>65</v>
      </c>
      <c r="L18" s="26">
        <f>[14]Dezembro!$E$15</f>
        <v>60.25</v>
      </c>
      <c r="M18" s="26">
        <f>[14]Dezembro!$E$16</f>
        <v>66.916666666666671</v>
      </c>
      <c r="N18" s="26">
        <f>[14]Dezembro!$E$17</f>
        <v>86.083333333333329</v>
      </c>
      <c r="O18" s="26">
        <f>[14]Dezembro!$E$18</f>
        <v>75.875</v>
      </c>
      <c r="P18" s="26">
        <f>[14]Dezembro!$E$19</f>
        <v>77.666666666666671</v>
      </c>
      <c r="Q18" s="26">
        <f>[14]Dezembro!$E$20</f>
        <v>86.416666666666671</v>
      </c>
      <c r="R18" s="26">
        <f>[14]Dezembro!$E$21</f>
        <v>84.958333333333329</v>
      </c>
      <c r="S18" s="26">
        <f>[14]Dezembro!$E$22</f>
        <v>72.083333333333329</v>
      </c>
      <c r="T18" s="26">
        <f>[14]Dezembro!$E$23</f>
        <v>64.5</v>
      </c>
      <c r="U18" s="26">
        <f>[14]Dezembro!$E$24</f>
        <v>57.541666666666664</v>
      </c>
      <c r="V18" s="26">
        <f>[14]Dezembro!$E$25</f>
        <v>56.291666666666664</v>
      </c>
      <c r="W18" s="26">
        <f>[14]Dezembro!$E$26</f>
        <v>61.791666666666664</v>
      </c>
      <c r="X18" s="26">
        <f>[14]Dezembro!$E$27</f>
        <v>63.291666666666664</v>
      </c>
      <c r="Y18" s="26">
        <f>[14]Dezembro!$E$28</f>
        <v>61.208333333333336</v>
      </c>
      <c r="Z18" s="26">
        <f>[14]Dezembro!$E$29</f>
        <v>53.375</v>
      </c>
      <c r="AA18" s="26">
        <f>[14]Dezembro!$E$30</f>
        <v>59.625</v>
      </c>
      <c r="AB18" s="26">
        <f>[14]Dezembro!$E$31</f>
        <v>61.75</v>
      </c>
      <c r="AC18" s="26">
        <f>[14]Dezembro!$E$32</f>
        <v>70.583333333333329</v>
      </c>
      <c r="AD18" s="26">
        <f>[14]Dezembro!$E$33</f>
        <v>85.416666666666671</v>
      </c>
      <c r="AE18" s="26">
        <f>[14]Dezembro!$E$34</f>
        <v>89</v>
      </c>
      <c r="AF18" s="26">
        <f>[14]Dezembro!$E$35</f>
        <v>78.208333333333329</v>
      </c>
      <c r="AG18" s="27">
        <f t="shared" si="1"/>
        <v>69.418010752688176</v>
      </c>
    </row>
    <row r="19" spans="1:34" ht="17.100000000000001" customHeight="1" x14ac:dyDescent="0.2">
      <c r="A19" s="31" t="s">
        <v>10</v>
      </c>
      <c r="B19" s="26">
        <f>[15]Dezembro!$E$5</f>
        <v>72.166666666666671</v>
      </c>
      <c r="C19" s="26">
        <f>[15]Dezembro!$E$6</f>
        <v>68.541666666666671</v>
      </c>
      <c r="D19" s="26">
        <f>[15]Dezembro!$E$7</f>
        <v>64.416666666666671</v>
      </c>
      <c r="E19" s="26">
        <f>[15]Dezembro!$E$8</f>
        <v>68.416666666666671</v>
      </c>
      <c r="F19" s="26">
        <f>[15]Dezembro!$E$9</f>
        <v>66.375</v>
      </c>
      <c r="G19" s="26">
        <f>[15]Dezembro!$E$10</f>
        <v>61.083333333333336</v>
      </c>
      <c r="H19" s="26">
        <f>[15]Dezembro!$E$11</f>
        <v>58.916666666666664</v>
      </c>
      <c r="I19" s="26">
        <f>[15]Dezembro!$E$12</f>
        <v>64.25</v>
      </c>
      <c r="J19" s="26">
        <f>[15]Dezembro!$E$13</f>
        <v>74.916666666666671</v>
      </c>
      <c r="K19" s="26">
        <f>[15]Dezembro!$E$14</f>
        <v>67.166666666666671</v>
      </c>
      <c r="L19" s="26">
        <f>[15]Dezembro!$E$15</f>
        <v>58.5</v>
      </c>
      <c r="M19" s="26">
        <f>[15]Dezembro!$E$16</f>
        <v>63.25</v>
      </c>
      <c r="N19" s="26">
        <f>[15]Dezembro!$E$17</f>
        <v>77.833333333333329</v>
      </c>
      <c r="O19" s="26">
        <f>[15]Dezembro!$E$18</f>
        <v>81.333333333333329</v>
      </c>
      <c r="P19" s="26">
        <f>[15]Dezembro!$E$19</f>
        <v>76.708333333333329</v>
      </c>
      <c r="Q19" s="26">
        <f>[15]Dezembro!$E$20</f>
        <v>84.958333333333329</v>
      </c>
      <c r="R19" s="26">
        <f>[15]Dezembro!$E$21</f>
        <v>86.041666666666671</v>
      </c>
      <c r="S19" s="26">
        <f>[15]Dezembro!$E$22</f>
        <v>81.416666666666671</v>
      </c>
      <c r="T19" s="26">
        <f>[15]Dezembro!$E$23</f>
        <v>70.333333333333329</v>
      </c>
      <c r="U19" s="26">
        <f>[15]Dezembro!$E$24</f>
        <v>63.208333333333336</v>
      </c>
      <c r="V19" s="26">
        <f>[15]Dezembro!$E$25</f>
        <v>60.25</v>
      </c>
      <c r="W19" s="26">
        <f>[15]Dezembro!$E$26</f>
        <v>71.916666666666671</v>
      </c>
      <c r="X19" s="26">
        <f>[15]Dezembro!$E$27</f>
        <v>68.166666666666671</v>
      </c>
      <c r="Y19" s="26">
        <f>[15]Dezembro!$E$28</f>
        <v>64.041666666666671</v>
      </c>
      <c r="Z19" s="26">
        <f>[15]Dezembro!$E$29</f>
        <v>55.958333333333336</v>
      </c>
      <c r="AA19" s="26">
        <f>[15]Dezembro!$E$30</f>
        <v>53.333333333333336</v>
      </c>
      <c r="AB19" s="26">
        <f>[15]Dezembro!$E$31</f>
        <v>69.416666666666671</v>
      </c>
      <c r="AC19" s="26">
        <f>[15]Dezembro!$E$32</f>
        <v>79.833333333333329</v>
      </c>
      <c r="AD19" s="26">
        <f>[15]Dezembro!$E$33</f>
        <v>85.5</v>
      </c>
      <c r="AE19" s="26">
        <f>[15]Dezembro!$E$34</f>
        <v>82.125</v>
      </c>
      <c r="AF19" s="26">
        <f>[15]Dezembro!$E$35</f>
        <v>77.166666666666671</v>
      </c>
      <c r="AG19" s="27">
        <f t="shared" ref="AG19:AG31" si="2">AVERAGE(B19:AF19)</f>
        <v>70.243279569892465</v>
      </c>
    </row>
    <row r="20" spans="1:34" ht="17.100000000000001" customHeight="1" x14ac:dyDescent="0.2">
      <c r="A20" s="31" t="s">
        <v>11</v>
      </c>
      <c r="B20" s="26">
        <f>[16]Dezembro!$E$5</f>
        <v>79.666666666666671</v>
      </c>
      <c r="C20" s="26">
        <f>[16]Dezembro!$E$6</f>
        <v>76.541666666666671</v>
      </c>
      <c r="D20" s="26">
        <f>[16]Dezembro!$E$7</f>
        <v>74.125</v>
      </c>
      <c r="E20" s="26">
        <f>[16]Dezembro!$E$8</f>
        <v>75.2</v>
      </c>
      <c r="F20" s="26">
        <f>[16]Dezembro!$E$9</f>
        <v>78.652173913043484</v>
      </c>
      <c r="G20" s="26">
        <f>[16]Dezembro!$E$10</f>
        <v>75.333333333333329</v>
      </c>
      <c r="H20" s="26">
        <f>[16]Dezembro!$E$11</f>
        <v>68.291666666666671</v>
      </c>
      <c r="I20" s="26">
        <f>[16]Dezembro!$E$12</f>
        <v>73.75</v>
      </c>
      <c r="J20" s="26">
        <f>[16]Dezembro!$E$13</f>
        <v>79.416666666666671</v>
      </c>
      <c r="K20" s="26">
        <f>[16]Dezembro!$E$14</f>
        <v>70.958333333333329</v>
      </c>
      <c r="L20" s="26">
        <f>[16]Dezembro!$E$15</f>
        <v>66.875</v>
      </c>
      <c r="M20" s="26">
        <f>[16]Dezembro!$E$16</f>
        <v>71.333333333333329</v>
      </c>
      <c r="N20" s="26">
        <f>[16]Dezembro!$E$17</f>
        <v>85.291666666666671</v>
      </c>
      <c r="O20" s="26">
        <f>[16]Dezembro!$E$18</f>
        <v>75.75</v>
      </c>
      <c r="P20" s="26">
        <f>[16]Dezembro!$E$19</f>
        <v>76.875</v>
      </c>
      <c r="Q20" s="26">
        <f>[16]Dezembro!$E$20</f>
        <v>86.214285714285708</v>
      </c>
      <c r="R20" s="26">
        <f>[16]Dezembro!$E$21</f>
        <v>93.125</v>
      </c>
      <c r="S20" s="26">
        <f>[16]Dezembro!$E$22</f>
        <v>81.791666666666671</v>
      </c>
      <c r="T20" s="26">
        <f>[16]Dezembro!$E$23</f>
        <v>75.833333333333329</v>
      </c>
      <c r="U20" s="26">
        <f>[16]Dezembro!$E$24</f>
        <v>68.666666666666671</v>
      </c>
      <c r="V20" s="26">
        <f>[16]Dezembro!$E$25</f>
        <v>71.375</v>
      </c>
      <c r="W20" s="26">
        <f>[16]Dezembro!$E$26</f>
        <v>74.625</v>
      </c>
      <c r="X20" s="26">
        <f>[16]Dezembro!$E$27</f>
        <v>77.75</v>
      </c>
      <c r="Y20" s="26">
        <f>[16]Dezembro!$E$28</f>
        <v>70.416666666666671</v>
      </c>
      <c r="Z20" s="26">
        <f>[16]Dezembro!$E$29</f>
        <v>64.75</v>
      </c>
      <c r="AA20" s="26">
        <f>[16]Dezembro!$E$30</f>
        <v>67.833333333333329</v>
      </c>
      <c r="AB20" s="26">
        <f>[16]Dezembro!$E$31</f>
        <v>70.25</v>
      </c>
      <c r="AC20" s="26">
        <f>[16]Dezembro!$E$32</f>
        <v>80.454545454545453</v>
      </c>
      <c r="AD20" s="26">
        <f>[16]Dezembro!$E$33</f>
        <v>85.428571428571431</v>
      </c>
      <c r="AE20" s="26">
        <f>[16]Dezembro!$E$34</f>
        <v>86.833333333333329</v>
      </c>
      <c r="AF20" s="26">
        <f>[16]Dezembro!$E$35</f>
        <v>78.05263157894737</v>
      </c>
      <c r="AG20" s="27">
        <f t="shared" si="2"/>
        <v>76.176146497507332</v>
      </c>
    </row>
    <row r="21" spans="1:34" ht="17.100000000000001" customHeight="1" x14ac:dyDescent="0.2">
      <c r="A21" s="31" t="s">
        <v>12</v>
      </c>
      <c r="B21" s="26">
        <f>[17]Dezembro!$E$5</f>
        <v>74.916666666666671</v>
      </c>
      <c r="C21" s="26">
        <f>[17]Dezembro!$E$6</f>
        <v>74</v>
      </c>
      <c r="D21" s="26">
        <f>[17]Dezembro!$E$7</f>
        <v>69.25</v>
      </c>
      <c r="E21" s="26">
        <f>[17]Dezembro!$E$8</f>
        <v>71.416666666666671</v>
      </c>
      <c r="F21" s="26">
        <f>[17]Dezembro!$E$9</f>
        <v>70.916666666666671</v>
      </c>
      <c r="G21" s="26">
        <f>[17]Dezembro!$E$10</f>
        <v>67.25</v>
      </c>
      <c r="H21" s="26">
        <f>[17]Dezembro!$E$11</f>
        <v>62.208333333333336</v>
      </c>
      <c r="I21" s="26">
        <f>[17]Dezembro!$E$12</f>
        <v>64.791666666666671</v>
      </c>
      <c r="J21" s="26">
        <f>[17]Dezembro!$E$13</f>
        <v>69.375</v>
      </c>
      <c r="K21" s="26">
        <f>[17]Dezembro!$E$14</f>
        <v>64.875</v>
      </c>
      <c r="L21" s="26">
        <f>[17]Dezembro!$E$15</f>
        <v>66.041666666666671</v>
      </c>
      <c r="M21" s="26">
        <f>[17]Dezembro!$E$16</f>
        <v>72.291666666666671</v>
      </c>
      <c r="N21" s="26">
        <f>[17]Dezembro!$E$17</f>
        <v>93</v>
      </c>
      <c r="O21" s="26">
        <f>[17]Dezembro!$E$18</f>
        <v>77.583333333333329</v>
      </c>
      <c r="P21" s="26">
        <f>[17]Dezembro!$E$19</f>
        <v>83</v>
      </c>
      <c r="Q21" s="26">
        <f>[17]Dezembro!$E$20</f>
        <v>91.208333333333329</v>
      </c>
      <c r="R21" s="26">
        <f>[17]Dezembro!$E$21</f>
        <v>88.25</v>
      </c>
      <c r="S21" s="26">
        <f>[17]Dezembro!$E$22</f>
        <v>74.666666666666671</v>
      </c>
      <c r="T21" s="26">
        <f>[17]Dezembro!$E$23</f>
        <v>68.583333333333329</v>
      </c>
      <c r="U21" s="26">
        <f>[17]Dezembro!$E$24</f>
        <v>62.791666666666664</v>
      </c>
      <c r="V21" s="26">
        <f>[17]Dezembro!$E$25</f>
        <v>63.958333333333336</v>
      </c>
      <c r="W21" s="26">
        <f>[17]Dezembro!$E$26</f>
        <v>64.958333333333329</v>
      </c>
      <c r="X21" s="26">
        <f>[17]Dezembro!$E$27</f>
        <v>68.25</v>
      </c>
      <c r="Y21" s="26">
        <f>[17]Dezembro!$E$28</f>
        <v>68.208333333333329</v>
      </c>
      <c r="Z21" s="26">
        <f>[17]Dezembro!$E$29</f>
        <v>59.166666666666664</v>
      </c>
      <c r="AA21" s="26">
        <f>[17]Dezembro!$E$30</f>
        <v>63.5</v>
      </c>
      <c r="AB21" s="26">
        <f>[17]Dezembro!$E$31</f>
        <v>69.125</v>
      </c>
      <c r="AC21" s="26">
        <f>[17]Dezembro!$E$32</f>
        <v>75.875</v>
      </c>
      <c r="AD21" s="26">
        <f>[17]Dezembro!$E$33</f>
        <v>87.375</v>
      </c>
      <c r="AE21" s="26">
        <f>[17]Dezembro!$E$34</f>
        <v>88.958333333333329</v>
      </c>
      <c r="AF21" s="26">
        <f>[17]Dezembro!$E$35</f>
        <v>82.208333333333329</v>
      </c>
      <c r="AG21" s="27">
        <f t="shared" si="2"/>
        <v>72.838709677419359</v>
      </c>
    </row>
    <row r="22" spans="1:34" ht="17.100000000000001" customHeight="1" x14ac:dyDescent="0.2">
      <c r="A22" s="31" t="s">
        <v>13</v>
      </c>
      <c r="B22" s="26">
        <f>[18]Dezembro!$E$5</f>
        <v>74.916666666666671</v>
      </c>
      <c r="C22" s="26">
        <f>[18]Dezembro!$E$6</f>
        <v>74</v>
      </c>
      <c r="D22" s="26">
        <f>[18]Dezembro!$E$7</f>
        <v>69.25</v>
      </c>
      <c r="E22" s="26">
        <f>[18]Dezembro!$E$8</f>
        <v>71.416666666666671</v>
      </c>
      <c r="F22" s="26">
        <f>[18]Dezembro!$E$9</f>
        <v>70.916666666666671</v>
      </c>
      <c r="G22" s="26">
        <f>[18]Dezembro!$E$10</f>
        <v>67.25</v>
      </c>
      <c r="H22" s="26">
        <f>[18]Dezembro!$E$11</f>
        <v>62.208333333333336</v>
      </c>
      <c r="I22" s="26">
        <f>[18]Dezembro!$E$12</f>
        <v>64.791666666666671</v>
      </c>
      <c r="J22" s="26">
        <f>[18]Dezembro!$E$13</f>
        <v>69.375</v>
      </c>
      <c r="K22" s="26">
        <f>[18]Dezembro!$E$14</f>
        <v>69.541666666666671</v>
      </c>
      <c r="L22" s="26">
        <f>[18]Dezembro!$E$15</f>
        <v>67.333333333333329</v>
      </c>
      <c r="M22" s="26">
        <f>[18]Dezembro!$E$16</f>
        <v>72.125</v>
      </c>
      <c r="N22" s="26">
        <f>[18]Dezembro!$E$17</f>
        <v>85.333333333333329</v>
      </c>
      <c r="O22" s="26">
        <f>[18]Dezembro!$E$18</f>
        <v>84.333333333333329</v>
      </c>
      <c r="P22" s="26">
        <f>[18]Dezembro!$E$19</f>
        <v>79.083333333333329</v>
      </c>
      <c r="Q22" s="26">
        <f>[18]Dezembro!$E$20</f>
        <v>84.75</v>
      </c>
      <c r="R22" s="26">
        <f>[18]Dezembro!$E$21</f>
        <v>91.666666666666671</v>
      </c>
      <c r="S22" s="26">
        <f>[18]Dezembro!$E$22</f>
        <v>75.166666666666671</v>
      </c>
      <c r="T22" s="26">
        <f>[18]Dezembro!$E$23</f>
        <v>69.416666666666671</v>
      </c>
      <c r="U22" s="26">
        <f>[18]Dezembro!$E$24</f>
        <v>61.083333333333336</v>
      </c>
      <c r="V22" s="26">
        <f>[18]Dezembro!$E$25</f>
        <v>63.791666666666664</v>
      </c>
      <c r="W22" s="26">
        <f>[18]Dezembro!$E$26</f>
        <v>71.458333333333329</v>
      </c>
      <c r="X22" s="26">
        <f>[18]Dezembro!$E$27</f>
        <v>71.375</v>
      </c>
      <c r="Y22" s="26">
        <f>[18]Dezembro!$E$28</f>
        <v>66.041666666666671</v>
      </c>
      <c r="Z22" s="26">
        <f>[18]Dezembro!$E$29</f>
        <v>59.791666666666664</v>
      </c>
      <c r="AA22" s="26">
        <f>[18]Dezembro!$E$30</f>
        <v>60.708333333333336</v>
      </c>
      <c r="AB22" s="26">
        <f>[18]Dezembro!$E$31</f>
        <v>66.666666666666671</v>
      </c>
      <c r="AC22" s="26">
        <f>[18]Dezembro!$E$32</f>
        <v>82.291666666666671</v>
      </c>
      <c r="AD22" s="26">
        <f>[18]Dezembro!$E$33</f>
        <v>92.916666666666671</v>
      </c>
      <c r="AE22" s="26">
        <f>[18]Dezembro!$E$34</f>
        <v>89.958333333333329</v>
      </c>
      <c r="AF22" s="26">
        <f>[18]Dezembro!$E$35</f>
        <v>77.375</v>
      </c>
      <c r="AG22" s="27">
        <f t="shared" si="2"/>
        <v>73.107526881720446</v>
      </c>
    </row>
    <row r="23" spans="1:34" ht="17.100000000000001" customHeight="1" x14ac:dyDescent="0.2">
      <c r="A23" s="31" t="s">
        <v>14</v>
      </c>
      <c r="B23" s="26">
        <f>[19]Dezembro!$E$5</f>
        <v>72.291666666666671</v>
      </c>
      <c r="C23" s="26">
        <f>[19]Dezembro!$E$6</f>
        <v>76.958333333333329</v>
      </c>
      <c r="D23" s="26">
        <f>[19]Dezembro!$E$7</f>
        <v>66.583333333333329</v>
      </c>
      <c r="E23" s="26">
        <f>[19]Dezembro!$E$8</f>
        <v>63.833333333333336</v>
      </c>
      <c r="F23" s="26">
        <f>[19]Dezembro!$E$9</f>
        <v>62.333333333333336</v>
      </c>
      <c r="G23" s="26">
        <f>[19]Dezembro!$E$10</f>
        <v>58.708333333333336</v>
      </c>
      <c r="H23" s="26">
        <f>[19]Dezembro!$E$11</f>
        <v>57.541666666666664</v>
      </c>
      <c r="I23" s="26">
        <f>[19]Dezembro!$E$12</f>
        <v>49.375</v>
      </c>
      <c r="J23" s="26">
        <f>[19]Dezembro!$E$13</f>
        <v>59.791666666666664</v>
      </c>
      <c r="K23" s="26">
        <f>[19]Dezembro!$E$14</f>
        <v>65.75</v>
      </c>
      <c r="L23" s="26">
        <f>[19]Dezembro!$E$15</f>
        <v>69.041666666666671</v>
      </c>
      <c r="M23" s="26">
        <f>[19]Dezembro!$E$16</f>
        <v>71.75</v>
      </c>
      <c r="N23" s="26">
        <f>[19]Dezembro!$E$17</f>
        <v>78.791666666666671</v>
      </c>
      <c r="O23" s="26">
        <f>[19]Dezembro!$E$18</f>
        <v>84.458333333333329</v>
      </c>
      <c r="P23" s="26">
        <f>[19]Dezembro!$E$19</f>
        <v>83.625</v>
      </c>
      <c r="Q23" s="26">
        <f>[19]Dezembro!$E$20</f>
        <v>84.208333333333329</v>
      </c>
      <c r="R23" s="26">
        <f>[19]Dezembro!$E$21</f>
        <v>84.708333333333329</v>
      </c>
      <c r="S23" s="26">
        <f>[19]Dezembro!$E$22</f>
        <v>78.166666666666671</v>
      </c>
      <c r="T23" s="26">
        <f>[19]Dezembro!$E$23</f>
        <v>75.291666666666671</v>
      </c>
      <c r="U23" s="26">
        <f>[19]Dezembro!$E$24</f>
        <v>67.5</v>
      </c>
      <c r="V23" s="26">
        <f>[19]Dezembro!$E$25</f>
        <v>67.5</v>
      </c>
      <c r="W23" s="26">
        <f>[19]Dezembro!$E$26</f>
        <v>70.708333333333329</v>
      </c>
      <c r="X23" s="26">
        <f>[19]Dezembro!$E$27</f>
        <v>68.833333333333329</v>
      </c>
      <c r="Y23" s="26">
        <f>[19]Dezembro!$E$28</f>
        <v>65.75</v>
      </c>
      <c r="Z23" s="26">
        <f>[19]Dezembro!$E$29</f>
        <v>58.833333333333336</v>
      </c>
      <c r="AA23" s="26">
        <f>[19]Dezembro!$E$30</f>
        <v>61.916666666666664</v>
      </c>
      <c r="AB23" s="26">
        <f>[19]Dezembro!$E$31</f>
        <v>65.666666666666671</v>
      </c>
      <c r="AC23" s="26">
        <f>[19]Dezembro!$E$32</f>
        <v>66.958333333333329</v>
      </c>
      <c r="AD23" s="26">
        <f>[19]Dezembro!$E$33</f>
        <v>63.416666666666664</v>
      </c>
      <c r="AE23" s="26">
        <f>[19]Dezembro!$E$34</f>
        <v>69.083333333333329</v>
      </c>
      <c r="AF23" s="26">
        <f>[19]Dezembro!$E$35</f>
        <v>68.791666666666671</v>
      </c>
      <c r="AG23" s="27">
        <f t="shared" si="2"/>
        <v>68.973118279569889</v>
      </c>
    </row>
    <row r="24" spans="1:34" ht="17.100000000000001" customHeight="1" x14ac:dyDescent="0.2">
      <c r="A24" s="31" t="s">
        <v>15</v>
      </c>
      <c r="B24" s="26">
        <f>[20]Dezembro!$E$5</f>
        <v>77.333333333333329</v>
      </c>
      <c r="C24" s="26">
        <f>[20]Dezembro!$E$6</f>
        <v>70.875</v>
      </c>
      <c r="D24" s="26">
        <f>[20]Dezembro!$E$7</f>
        <v>67.541666666666671</v>
      </c>
      <c r="E24" s="26">
        <f>[20]Dezembro!$E$8</f>
        <v>67.958333333333329</v>
      </c>
      <c r="F24" s="26">
        <f>[20]Dezembro!$E$9</f>
        <v>71.791666666666671</v>
      </c>
      <c r="G24" s="26">
        <f>[20]Dezembro!$E$10</f>
        <v>67.75</v>
      </c>
      <c r="H24" s="26">
        <f>[20]Dezembro!$E$11</f>
        <v>63.458333333333336</v>
      </c>
      <c r="I24" s="26">
        <f>[20]Dezembro!$E$12</f>
        <v>72.625</v>
      </c>
      <c r="J24" s="26">
        <f>[20]Dezembro!$E$13</f>
        <v>83.041666666666671</v>
      </c>
      <c r="K24" s="26">
        <f>[20]Dezembro!$E$14</f>
        <v>71.75</v>
      </c>
      <c r="L24" s="26">
        <f>[20]Dezembro!$E$15</f>
        <v>63.916666666666664</v>
      </c>
      <c r="M24" s="26">
        <f>[20]Dezembro!$E$16</f>
        <v>65.375</v>
      </c>
      <c r="N24" s="26">
        <f>[20]Dezembro!$E$17</f>
        <v>86.041666666666671</v>
      </c>
      <c r="O24" s="26">
        <f>[20]Dezembro!$E$18</f>
        <v>85.375</v>
      </c>
      <c r="P24" s="26">
        <f>[20]Dezembro!$E$19</f>
        <v>77.75</v>
      </c>
      <c r="Q24" s="26">
        <f>[20]Dezembro!$E$20</f>
        <v>86.041666666666671</v>
      </c>
      <c r="R24" s="26">
        <f>[20]Dezembro!$E$21</f>
        <v>80.458333333333329</v>
      </c>
      <c r="S24" s="26">
        <f>[20]Dezembro!$E$22</f>
        <v>73.833333333333329</v>
      </c>
      <c r="T24" s="26">
        <f>[20]Dezembro!$E$23</f>
        <v>71.583333333333329</v>
      </c>
      <c r="U24" s="26">
        <f>[20]Dezembro!$E$24</f>
        <v>62.375</v>
      </c>
      <c r="V24" s="26">
        <f>[20]Dezembro!$E$25</f>
        <v>64.833333333333329</v>
      </c>
      <c r="W24" s="26">
        <f>[20]Dezembro!$E$26</f>
        <v>80.083333333333329</v>
      </c>
      <c r="X24" s="26">
        <f>[20]Dezembro!$E$27</f>
        <v>76.333333333333329</v>
      </c>
      <c r="Y24" s="26">
        <f>[20]Dezembro!$E$28</f>
        <v>69.583333333333329</v>
      </c>
      <c r="Z24" s="26">
        <f>[20]Dezembro!$E$29</f>
        <v>61.583333333333336</v>
      </c>
      <c r="AA24" s="26">
        <f>[20]Dezembro!$E$30</f>
        <v>56.916666666666664</v>
      </c>
      <c r="AB24" s="26">
        <f>[20]Dezembro!$E$31</f>
        <v>68.333333333333329</v>
      </c>
      <c r="AC24" s="26">
        <f>[20]Dezembro!$E$32</f>
        <v>82.458333333333329</v>
      </c>
      <c r="AD24" s="26">
        <f>[20]Dezembro!$E$33</f>
        <v>86.125</v>
      </c>
      <c r="AE24" s="26">
        <f>[20]Dezembro!$E$34</f>
        <v>92.208333333333329</v>
      </c>
      <c r="AF24" s="26">
        <f>[20]Dezembro!$E$35</f>
        <v>84.75</v>
      </c>
      <c r="AG24" s="27">
        <f t="shared" si="2"/>
        <v>73.873655913978467</v>
      </c>
    </row>
    <row r="25" spans="1:34" ht="17.100000000000001" customHeight="1" x14ac:dyDescent="0.2">
      <c r="A25" s="31" t="s">
        <v>16</v>
      </c>
      <c r="B25" s="26">
        <f>[21]Dezembro!$E$5</f>
        <v>76.875</v>
      </c>
      <c r="C25" s="26">
        <f>[21]Dezembro!$E$6</f>
        <v>72.5</v>
      </c>
      <c r="D25" s="26">
        <f>[21]Dezembro!$E$7</f>
        <v>68.125</v>
      </c>
      <c r="E25" s="26">
        <f>[21]Dezembro!$E$8</f>
        <v>65.708333333333329</v>
      </c>
      <c r="F25" s="26">
        <f>[21]Dezembro!$E$9</f>
        <v>65.541666666666671</v>
      </c>
      <c r="G25" s="26">
        <f>[21]Dezembro!$E$10</f>
        <v>64.208333333333329</v>
      </c>
      <c r="H25" s="26">
        <f>[21]Dezembro!$E$11</f>
        <v>58.125</v>
      </c>
      <c r="I25" s="26">
        <f>[21]Dezembro!$E$12</f>
        <v>70.916666666666671</v>
      </c>
      <c r="J25" s="26">
        <f>[21]Dezembro!$E$13</f>
        <v>79.583333333333329</v>
      </c>
      <c r="K25" s="26">
        <f>[21]Dezembro!$E$14</f>
        <v>67.333333333333329</v>
      </c>
      <c r="L25" s="26">
        <f>[21]Dezembro!$E$15</f>
        <v>60.75</v>
      </c>
      <c r="M25" s="26">
        <f>[21]Dezembro!$E$16</f>
        <v>59.791666666666664</v>
      </c>
      <c r="N25" s="26">
        <f>[21]Dezembro!$E$17</f>
        <v>71.416666666666671</v>
      </c>
      <c r="O25" s="26">
        <f>[21]Dezembro!$E$18</f>
        <v>77.25</v>
      </c>
      <c r="P25" s="26">
        <f>[21]Dezembro!$E$19</f>
        <v>73.5</v>
      </c>
      <c r="Q25" s="26">
        <f>[21]Dezembro!$E$20</f>
        <v>72.083333333333329</v>
      </c>
      <c r="R25" s="26">
        <f>[21]Dezembro!$E$21</f>
        <v>70.625</v>
      </c>
      <c r="S25" s="26">
        <f>[21]Dezembro!$E$22</f>
        <v>65.666666666666671</v>
      </c>
      <c r="T25" s="26">
        <f>[21]Dezembro!$E$23</f>
        <v>55.25</v>
      </c>
      <c r="U25" s="26">
        <f>[21]Dezembro!$E$24</f>
        <v>50.75</v>
      </c>
      <c r="V25" s="26">
        <f>[21]Dezembro!$E$25</f>
        <v>57.25</v>
      </c>
      <c r="W25" s="26">
        <f>[21]Dezembro!$E$26</f>
        <v>76.875</v>
      </c>
      <c r="X25" s="26">
        <f>[21]Dezembro!$E$27</f>
        <v>66.5</v>
      </c>
      <c r="Y25" s="26">
        <f>[21]Dezembro!$E$28</f>
        <v>58.25</v>
      </c>
      <c r="Z25" s="26">
        <f>[21]Dezembro!$E$29</f>
        <v>50.083333333333336</v>
      </c>
      <c r="AA25" s="26">
        <f>[21]Dezembro!$E$30</f>
        <v>50.5</v>
      </c>
      <c r="AB25" s="26">
        <f>[21]Dezembro!$E$31</f>
        <v>70.833333333333329</v>
      </c>
      <c r="AC25" s="26">
        <f>[21]Dezembro!$E$32</f>
        <v>63.583333333333336</v>
      </c>
      <c r="AD25" s="26">
        <f>[21]Dezembro!$E$33</f>
        <v>71.791666666666671</v>
      </c>
      <c r="AE25" s="26">
        <f>[21]Dezembro!$E$34</f>
        <v>88</v>
      </c>
      <c r="AF25" s="26">
        <f>[21]Dezembro!$E$35</f>
        <v>77.708333333333329</v>
      </c>
      <c r="AG25" s="27">
        <f t="shared" si="2"/>
        <v>67.012096774193552</v>
      </c>
    </row>
    <row r="26" spans="1:34" ht="17.100000000000001" customHeight="1" x14ac:dyDescent="0.2">
      <c r="A26" s="31" t="s">
        <v>17</v>
      </c>
      <c r="B26" s="26">
        <f>[22]Dezembro!$E$5</f>
        <v>74.75</v>
      </c>
      <c r="C26" s="26">
        <f>[22]Dezembro!$E$6</f>
        <v>73.875</v>
      </c>
      <c r="D26" s="26">
        <f>[22]Dezembro!$E$7</f>
        <v>70</v>
      </c>
      <c r="E26" s="26">
        <f>[22]Dezembro!$E$8</f>
        <v>71.458333333333329</v>
      </c>
      <c r="F26" s="26">
        <f>[22]Dezembro!$E$9</f>
        <v>84.083333333333329</v>
      </c>
      <c r="G26" s="26">
        <f>[22]Dezembro!$E$10</f>
        <v>75.5</v>
      </c>
      <c r="H26" s="26">
        <f>[22]Dezembro!$E$11</f>
        <v>67.958333333333329</v>
      </c>
      <c r="I26" s="26">
        <f>[22]Dezembro!$E$12</f>
        <v>73.208333333333329</v>
      </c>
      <c r="J26" s="26">
        <f>[22]Dezembro!$E$13</f>
        <v>79.916666666666671</v>
      </c>
      <c r="K26" s="26">
        <f>[22]Dezembro!$E$14</f>
        <v>73.291666666666671</v>
      </c>
      <c r="L26" s="26">
        <f>[22]Dezembro!$E$15</f>
        <v>69.083333333333329</v>
      </c>
      <c r="M26" s="26">
        <f>[22]Dezembro!$E$16</f>
        <v>73.583333333333329</v>
      </c>
      <c r="N26" s="26">
        <f>[22]Dezembro!$E$17</f>
        <v>82.333333333333329</v>
      </c>
      <c r="O26" s="26">
        <f>[22]Dezembro!$E$18</f>
        <v>80.625</v>
      </c>
      <c r="P26" s="26">
        <f>[22]Dezembro!$E$19</f>
        <v>84.416666666666671</v>
      </c>
      <c r="Q26" s="26">
        <f>[22]Dezembro!$E$20</f>
        <v>82.833333333333329</v>
      </c>
      <c r="R26" s="26">
        <f>[22]Dezembro!$E$21</f>
        <v>87.333333333333329</v>
      </c>
      <c r="S26" s="26">
        <f>[22]Dezembro!$E$22</f>
        <v>82.083333333333329</v>
      </c>
      <c r="T26" s="26">
        <f>[22]Dezembro!$E$23</f>
        <v>78.916666666666671</v>
      </c>
      <c r="U26" s="26">
        <f>[22]Dezembro!$E$24</f>
        <v>73.083333333333329</v>
      </c>
      <c r="V26" s="26">
        <f>[22]Dezembro!$E$25</f>
        <v>71.541666666666671</v>
      </c>
      <c r="W26" s="26">
        <f>[22]Dezembro!$E$26</f>
        <v>75.416666666666671</v>
      </c>
      <c r="X26" s="26">
        <f>[22]Dezembro!$E$27</f>
        <v>77</v>
      </c>
      <c r="Y26" s="26">
        <f>[22]Dezembro!$E$28</f>
        <v>77.083333333333329</v>
      </c>
      <c r="Z26" s="26">
        <f>[22]Dezembro!$E$29</f>
        <v>69.958333333333329</v>
      </c>
      <c r="AA26" s="26">
        <f>[22]Dezembro!$E$30</f>
        <v>69.583333333333329</v>
      </c>
      <c r="AB26" s="26">
        <f>[22]Dezembro!$E$31</f>
        <v>74.739130434782609</v>
      </c>
      <c r="AC26" s="26">
        <f>[22]Dezembro!$E$32</f>
        <v>82.708333333333329</v>
      </c>
      <c r="AD26" s="26">
        <f>[22]Dezembro!$E$33</f>
        <v>87.208333333333329</v>
      </c>
      <c r="AE26" s="26">
        <f>[22]Dezembro!$E$34</f>
        <v>89.291666666666671</v>
      </c>
      <c r="AF26" s="26">
        <f>[22]Dezembro!$E$35</f>
        <v>82.5</v>
      </c>
      <c r="AG26" s="27">
        <f t="shared" si="2"/>
        <v>77.269810659186533</v>
      </c>
    </row>
    <row r="27" spans="1:34" ht="17.100000000000001" customHeight="1" x14ac:dyDescent="0.2">
      <c r="A27" s="31" t="s">
        <v>18</v>
      </c>
      <c r="B27" s="26">
        <f>[23]Dezembro!$E$5</f>
        <v>80</v>
      </c>
      <c r="C27" s="26">
        <f>[23]Dezembro!$E$6</f>
        <v>81.625</v>
      </c>
      <c r="D27" s="26">
        <f>[23]Dezembro!$E$7</f>
        <v>73.833333333333329</v>
      </c>
      <c r="E27" s="26">
        <f>[23]Dezembro!$E$8</f>
        <v>76</v>
      </c>
      <c r="F27" s="26">
        <f>[23]Dezembro!$E$9</f>
        <v>74.708333333333329</v>
      </c>
      <c r="G27" s="26">
        <f>[23]Dezembro!$E$10</f>
        <v>70.166666666666671</v>
      </c>
      <c r="H27" s="26">
        <f>[23]Dezembro!$E$11</f>
        <v>68.25</v>
      </c>
      <c r="I27" s="26">
        <f>[23]Dezembro!$E$12</f>
        <v>69.541666666666671</v>
      </c>
      <c r="J27" s="26">
        <f>[23]Dezembro!$E$13</f>
        <v>71.208333333333329</v>
      </c>
      <c r="K27" s="26">
        <f>[23]Dezembro!$E$14</f>
        <v>76.291666666666671</v>
      </c>
      <c r="L27" s="26">
        <f>[23]Dezembro!$E$15</f>
        <v>83.791666666666671</v>
      </c>
      <c r="M27" s="26">
        <f>[23]Dezembro!$E$16</f>
        <v>82.166666666666671</v>
      </c>
      <c r="N27" s="26">
        <f>[23]Dezembro!$E$17</f>
        <v>86.875</v>
      </c>
      <c r="O27" s="26">
        <f>[23]Dezembro!$E$18</f>
        <v>88.708333333333329</v>
      </c>
      <c r="P27" s="26">
        <f>[23]Dezembro!$E$19</f>
        <v>88.583333333333329</v>
      </c>
      <c r="Q27" s="26">
        <f>[23]Dezembro!$E$20</f>
        <v>91.083333333333329</v>
      </c>
      <c r="R27" s="26">
        <f>[23]Dezembro!$E$21</f>
        <v>95.625</v>
      </c>
      <c r="S27" s="26">
        <f>[23]Dezembro!$E$22</f>
        <v>83</v>
      </c>
      <c r="T27" s="26">
        <f>[23]Dezembro!$E$23</f>
        <v>77.083333333333329</v>
      </c>
      <c r="U27" s="26">
        <f>[23]Dezembro!$E$24</f>
        <v>72.5</v>
      </c>
      <c r="V27" s="26">
        <f>[23]Dezembro!$E$25</f>
        <v>75.916666666666671</v>
      </c>
      <c r="W27" s="26">
        <f>[23]Dezembro!$E$26</f>
        <v>77.375</v>
      </c>
      <c r="X27" s="26">
        <f>[23]Dezembro!$E$27</f>
        <v>83.5</v>
      </c>
      <c r="Y27" s="26">
        <f>[23]Dezembro!$E$28</f>
        <v>76.291666666666671</v>
      </c>
      <c r="Z27" s="26">
        <f>[23]Dezembro!$E$29</f>
        <v>73.666666666666671</v>
      </c>
      <c r="AA27" s="26">
        <f>[23]Dezembro!$E$30</f>
        <v>70.333333333333329</v>
      </c>
      <c r="AB27" s="26">
        <f>[23]Dezembro!$E$31</f>
        <v>77.5</v>
      </c>
      <c r="AC27" s="26">
        <f>[23]Dezembro!$E$32</f>
        <v>76.25</v>
      </c>
      <c r="AD27" s="26">
        <f>[23]Dezembro!$E$33</f>
        <v>84.25</v>
      </c>
      <c r="AE27" s="26">
        <f>[23]Dezembro!$E$34</f>
        <v>86.833333333333329</v>
      </c>
      <c r="AF27" s="26">
        <f>[23]Dezembro!$E$35</f>
        <v>84.75</v>
      </c>
      <c r="AG27" s="27">
        <f t="shared" si="2"/>
        <v>79.280913978494624</v>
      </c>
    </row>
    <row r="28" spans="1:34" ht="17.100000000000001" customHeight="1" x14ac:dyDescent="0.2">
      <c r="A28" s="31" t="s">
        <v>19</v>
      </c>
      <c r="B28" s="26">
        <f>[24]Dezembro!$E$5</f>
        <v>74.541666666666671</v>
      </c>
      <c r="C28" s="26">
        <f>[24]Dezembro!$E$6</f>
        <v>69.75</v>
      </c>
      <c r="D28" s="26">
        <f>[24]Dezembro!$E$7</f>
        <v>67.833333333333329</v>
      </c>
      <c r="E28" s="26">
        <f>[24]Dezembro!$E$8</f>
        <v>77.666666666666671</v>
      </c>
      <c r="F28" s="26">
        <f>[24]Dezembro!$E$9</f>
        <v>76.208333333333329</v>
      </c>
      <c r="G28" s="26">
        <f>[24]Dezembro!$E$10</f>
        <v>73.791666666666671</v>
      </c>
      <c r="H28" s="26">
        <f>[24]Dezembro!$E$11</f>
        <v>67.375</v>
      </c>
      <c r="I28" s="26">
        <f>[24]Dezembro!$E$12</f>
        <v>75.583333333333329</v>
      </c>
      <c r="J28" s="26">
        <f>[24]Dezembro!$E$13</f>
        <v>78.791666666666671</v>
      </c>
      <c r="K28" s="26">
        <f>[24]Dezembro!$E$14</f>
        <v>74.125</v>
      </c>
      <c r="L28" s="26">
        <f>[24]Dezembro!$E$15</f>
        <v>65.125</v>
      </c>
      <c r="M28" s="26">
        <f>[24]Dezembro!$E$16</f>
        <v>75.666666666666671</v>
      </c>
      <c r="N28" s="26">
        <f>[24]Dezembro!$E$17</f>
        <v>85.875</v>
      </c>
      <c r="O28" s="26">
        <f>[24]Dezembro!$E$18</f>
        <v>83.958333333333329</v>
      </c>
      <c r="P28" s="26">
        <f>[24]Dezembro!$E$19</f>
        <v>75.958333333333329</v>
      </c>
      <c r="Q28" s="26">
        <f>[24]Dezembro!$E$20</f>
        <v>79</v>
      </c>
      <c r="R28" s="26">
        <f>[24]Dezembro!$E$21</f>
        <v>79.708333333333329</v>
      </c>
      <c r="S28" s="26">
        <f>[24]Dezembro!$E$22</f>
        <v>84.5</v>
      </c>
      <c r="T28" s="26">
        <f>[24]Dezembro!$E$23</f>
        <v>73.833333333333329</v>
      </c>
      <c r="U28" s="26">
        <f>[24]Dezembro!$E$24</f>
        <v>66.958333333333329</v>
      </c>
      <c r="V28" s="26">
        <f>[24]Dezembro!$E$25</f>
        <v>70.291666666666671</v>
      </c>
      <c r="W28" s="26">
        <f>[24]Dezembro!$E$26</f>
        <v>80.833333333333329</v>
      </c>
      <c r="X28" s="26">
        <f>[24]Dezembro!$E$27</f>
        <v>73.416666666666671</v>
      </c>
      <c r="Y28" s="26">
        <f>[24]Dezembro!$E$28</f>
        <v>65.625</v>
      </c>
      <c r="Z28" s="26">
        <f>[24]Dezembro!$E$29</f>
        <v>60.75</v>
      </c>
      <c r="AA28" s="26">
        <f>[24]Dezembro!$E$30</f>
        <v>56.791666666666664</v>
      </c>
      <c r="AB28" s="26">
        <f>[24]Dezembro!$E$31</f>
        <v>74.25</v>
      </c>
      <c r="AC28" s="26">
        <f>[24]Dezembro!$E$32</f>
        <v>84.416666666666671</v>
      </c>
      <c r="AD28" s="26">
        <f>[24]Dezembro!$E$33</f>
        <v>88.333333333333329</v>
      </c>
      <c r="AE28" s="26">
        <f>[24]Dezembro!$E$34</f>
        <v>86.833333333333329</v>
      </c>
      <c r="AF28" s="26">
        <f>[24]Dezembro!$E$35</f>
        <v>84.083333333333329</v>
      </c>
      <c r="AG28" s="27">
        <f t="shared" si="2"/>
        <v>75.221774193548384</v>
      </c>
    </row>
    <row r="29" spans="1:34" ht="17.100000000000001" customHeight="1" x14ac:dyDescent="0.2">
      <c r="A29" s="31" t="s">
        <v>31</v>
      </c>
      <c r="B29" s="26">
        <f>[25]Dezembro!$E$5</f>
        <v>76.333333333333329</v>
      </c>
      <c r="C29" s="26">
        <f>[25]Dezembro!$E$6</f>
        <v>73.625</v>
      </c>
      <c r="D29" s="26">
        <f>[25]Dezembro!$E$7</f>
        <v>67.416666666666671</v>
      </c>
      <c r="E29" s="26">
        <f>[25]Dezembro!$E$8</f>
        <v>64.708333333333329</v>
      </c>
      <c r="F29" s="26">
        <f>[25]Dezembro!$E$9</f>
        <v>68.916666666666671</v>
      </c>
      <c r="G29" s="26">
        <f>[25]Dezembro!$E$10</f>
        <v>65.75</v>
      </c>
      <c r="H29" s="26">
        <f>[25]Dezembro!$E$11</f>
        <v>60.208333333333336</v>
      </c>
      <c r="I29" s="26">
        <f>[25]Dezembro!$E$12</f>
        <v>66.916666666666671</v>
      </c>
      <c r="J29" s="26">
        <f>[25]Dezembro!$E$13</f>
        <v>74.75</v>
      </c>
      <c r="K29" s="26">
        <f>[25]Dezembro!$E$14</f>
        <v>65.791666666666671</v>
      </c>
      <c r="L29" s="26">
        <f>[25]Dezembro!$E$15</f>
        <v>69</v>
      </c>
      <c r="M29" s="26">
        <f>[25]Dezembro!$E$16</f>
        <v>74.125</v>
      </c>
      <c r="N29" s="26">
        <f>[25]Dezembro!$E$17</f>
        <v>80.041666666666671</v>
      </c>
      <c r="O29" s="26">
        <f>[25]Dezembro!$E$18</f>
        <v>78.666666666666671</v>
      </c>
      <c r="P29" s="26">
        <f>[25]Dezembro!$E$19</f>
        <v>80.166666666666671</v>
      </c>
      <c r="Q29" s="26">
        <f>[25]Dezembro!$E$20</f>
        <v>85.041666666666671</v>
      </c>
      <c r="R29" s="26">
        <f>[25]Dezembro!$E$21</f>
        <v>91.25</v>
      </c>
      <c r="S29" s="26">
        <f>[25]Dezembro!$E$22</f>
        <v>76.791666666666671</v>
      </c>
      <c r="T29" s="26">
        <f>[25]Dezembro!$E$23</f>
        <v>67.541666666666671</v>
      </c>
      <c r="U29" s="26">
        <f>[25]Dezembro!$E$24</f>
        <v>61.583333333333336</v>
      </c>
      <c r="V29" s="26">
        <f>[25]Dezembro!$E$25</f>
        <v>58.875</v>
      </c>
      <c r="W29" s="26">
        <f>[25]Dezembro!$E$26</f>
        <v>68.5</v>
      </c>
      <c r="X29" s="26">
        <f>[25]Dezembro!$E$27</f>
        <v>73.208333333333329</v>
      </c>
      <c r="Y29" s="26">
        <f>[25]Dezembro!$E$28</f>
        <v>66.25</v>
      </c>
      <c r="Z29" s="26">
        <f>[25]Dezembro!$E$29</f>
        <v>58.958333333333336</v>
      </c>
      <c r="AA29" s="26">
        <f>[25]Dezembro!$E$30</f>
        <v>58.875</v>
      </c>
      <c r="AB29" s="26">
        <f>[25]Dezembro!$E$31</f>
        <v>65.416666666666671</v>
      </c>
      <c r="AC29" s="26">
        <f>[25]Dezembro!$E$32</f>
        <v>69.583333333333329</v>
      </c>
      <c r="AD29" s="26">
        <f>[25]Dezembro!$E$33</f>
        <v>84.041666666666671</v>
      </c>
      <c r="AE29" s="26">
        <f>[25]Dezembro!$E$34</f>
        <v>82.166666666666671</v>
      </c>
      <c r="AF29" s="26">
        <f>[25]Dezembro!$E$35</f>
        <v>75.5</v>
      </c>
      <c r="AG29" s="27">
        <f t="shared" si="2"/>
        <v>71.290322580645153</v>
      </c>
    </row>
    <row r="30" spans="1:34" ht="17.100000000000001" customHeight="1" x14ac:dyDescent="0.2">
      <c r="A30" s="31" t="s">
        <v>52</v>
      </c>
      <c r="B30" s="26">
        <f>[26]Dezembro!$E$5</f>
        <v>77.458333333333329</v>
      </c>
      <c r="C30" s="26">
        <f>[26]Dezembro!$E$6</f>
        <v>86.708333333333329</v>
      </c>
      <c r="D30" s="26">
        <f>[26]Dezembro!$E$7</f>
        <v>74.708333333333329</v>
      </c>
      <c r="E30" s="26">
        <f>[26]Dezembro!$E$8</f>
        <v>73.791666666666671</v>
      </c>
      <c r="F30" s="26">
        <f>[26]Dezembro!$E$9</f>
        <v>72.409090909090907</v>
      </c>
      <c r="G30" s="26">
        <f>[26]Dezembro!$E$10</f>
        <v>70.25</v>
      </c>
      <c r="H30" s="26">
        <f>[26]Dezembro!$E$11</f>
        <v>71.666666666666671</v>
      </c>
      <c r="I30" s="26">
        <f>[26]Dezembro!$E$12</f>
        <v>69.125</v>
      </c>
      <c r="J30" s="26">
        <f>[26]Dezembro!$E$13</f>
        <v>76.333333333333329</v>
      </c>
      <c r="K30" s="26">
        <f>[26]Dezembro!$E$14</f>
        <v>71.708333333333329</v>
      </c>
      <c r="L30" s="26">
        <f>[26]Dezembro!$E$15</f>
        <v>74.583333333333329</v>
      </c>
      <c r="M30" s="26">
        <f>[26]Dezembro!$E$16</f>
        <v>78.217391304347828</v>
      </c>
      <c r="N30" s="26">
        <f>[26]Dezembro!$E$17</f>
        <v>80.708333333333329</v>
      </c>
      <c r="O30" s="26">
        <f>[26]Dezembro!$E$18</f>
        <v>81.583333333333329</v>
      </c>
      <c r="P30" s="26">
        <f>[26]Dezembro!$E$19</f>
        <v>85.125</v>
      </c>
      <c r="Q30" s="26">
        <f>[26]Dezembro!$E$20</f>
        <v>84.333333333333329</v>
      </c>
      <c r="R30" s="26">
        <f>[26]Dezembro!$E$21</f>
        <v>89.083333333333329</v>
      </c>
      <c r="S30" s="26">
        <f>[26]Dezembro!$E$22</f>
        <v>75.375</v>
      </c>
      <c r="T30" s="26">
        <f>[26]Dezembro!$E$23</f>
        <v>72.958333333333329</v>
      </c>
      <c r="U30" s="26">
        <f>[26]Dezembro!$E$24</f>
        <v>68.958333333333329</v>
      </c>
      <c r="V30" s="26">
        <f>[26]Dezembro!$E$25</f>
        <v>65.583333333333329</v>
      </c>
      <c r="W30" s="26">
        <f>[26]Dezembro!$E$26</f>
        <v>73.708333333333329</v>
      </c>
      <c r="X30" s="26">
        <f>[26]Dezembro!$E$27</f>
        <v>76.25</v>
      </c>
      <c r="Y30" s="26">
        <f>[26]Dezembro!$E$28</f>
        <v>77.875</v>
      </c>
      <c r="Z30" s="26">
        <f>[26]Dezembro!$E$29</f>
        <v>74.125</v>
      </c>
      <c r="AA30" s="26">
        <f>[26]Dezembro!$E$30</f>
        <v>69.291666666666671</v>
      </c>
      <c r="AB30" s="26">
        <f>[26]Dezembro!$E$31</f>
        <v>72.791666666666671</v>
      </c>
      <c r="AC30" s="26">
        <f>[26]Dezembro!$E$32</f>
        <v>80.25</v>
      </c>
      <c r="AD30" s="26">
        <f>[26]Dezembro!$E$33</f>
        <v>78.791666666666671</v>
      </c>
      <c r="AE30" s="26">
        <f>[26]Dezembro!$E$34</f>
        <v>77.458333333333329</v>
      </c>
      <c r="AF30" s="26">
        <f>[26]Dezembro!$E$35</f>
        <v>80.291666666666671</v>
      </c>
      <c r="AG30" s="27">
        <f t="shared" ref="AG30" si="3">AVERAGE(B30:AF30)</f>
        <v>76.17746716817544</v>
      </c>
    </row>
    <row r="31" spans="1:34" ht="17.100000000000001" customHeight="1" x14ac:dyDescent="0.2">
      <c r="A31" s="31" t="s">
        <v>20</v>
      </c>
      <c r="B31" s="26">
        <f>[27]Dezembro!$E$5</f>
        <v>67.333333333333329</v>
      </c>
      <c r="C31" s="26">
        <f>[27]Dezembro!$E$6</f>
        <v>64.583333333333329</v>
      </c>
      <c r="D31" s="26">
        <f>[27]Dezembro!$E$7</f>
        <v>57.916666666666664</v>
      </c>
      <c r="E31" s="26">
        <f>[27]Dezembro!$E$8</f>
        <v>62.083333333333336</v>
      </c>
      <c r="F31" s="26">
        <f>[27]Dezembro!$E$9</f>
        <v>58.666666666666664</v>
      </c>
      <c r="G31" s="26">
        <f>[27]Dezembro!$E$10</f>
        <v>54.375</v>
      </c>
      <c r="H31" s="26">
        <f>[27]Dezembro!$E$11</f>
        <v>52.75</v>
      </c>
      <c r="I31" s="26">
        <f>[27]Dezembro!$E$12</f>
        <v>48.833333333333336</v>
      </c>
      <c r="J31" s="26">
        <f>[27]Dezembro!$E$13</f>
        <v>57.833333333333336</v>
      </c>
      <c r="K31" s="26">
        <f>[27]Dezembro!$E$14</f>
        <v>64</v>
      </c>
      <c r="L31" s="26">
        <f>[27]Dezembro!$E$15</f>
        <v>70.916666666666671</v>
      </c>
      <c r="M31" s="26">
        <f>[27]Dezembro!$E$16</f>
        <v>64.791666666666671</v>
      </c>
      <c r="N31" s="26">
        <f>[27]Dezembro!$E$17</f>
        <v>72.375</v>
      </c>
      <c r="O31" s="26">
        <f>[27]Dezembro!$E$18</f>
        <v>78.833333333333329</v>
      </c>
      <c r="P31" s="26">
        <f>[27]Dezembro!$E$19</f>
        <v>81.666666666666671</v>
      </c>
      <c r="Q31" s="26">
        <f>[27]Dezembro!$E$20</f>
        <v>88.75</v>
      </c>
      <c r="R31" s="26">
        <f>[27]Dezembro!$E$21</f>
        <v>83.125</v>
      </c>
      <c r="S31" s="26">
        <f>[27]Dezembro!$E$22</f>
        <v>81.708333333333329</v>
      </c>
      <c r="T31" s="26">
        <f>[27]Dezembro!$E$23</f>
        <v>73.583333333333329</v>
      </c>
      <c r="U31" s="26">
        <f>[27]Dezembro!$E$24</f>
        <v>70.833333333333329</v>
      </c>
      <c r="V31" s="26">
        <f>[27]Dezembro!$E$25</f>
        <v>64.25</v>
      </c>
      <c r="W31" s="26">
        <f>[27]Dezembro!$E$26</f>
        <v>62.833333333333336</v>
      </c>
      <c r="X31" s="26">
        <f>[27]Dezembro!$E$27</f>
        <v>68.666666666666671</v>
      </c>
      <c r="Y31" s="26">
        <f>[27]Dezembro!$E$28</f>
        <v>69.333333333333329</v>
      </c>
      <c r="Z31" s="26">
        <f>[27]Dezembro!$E$29</f>
        <v>61.75</v>
      </c>
      <c r="AA31" s="26">
        <f>[27]Dezembro!$E$30</f>
        <v>59.791666666666664</v>
      </c>
      <c r="AB31" s="26">
        <f>[27]Dezembro!$E$31</f>
        <v>67</v>
      </c>
      <c r="AC31" s="26">
        <f>[27]Dezembro!$E$32</f>
        <v>76.208333333333329</v>
      </c>
      <c r="AD31" s="26">
        <f>[27]Dezembro!$E$33</f>
        <v>71.291666666666671</v>
      </c>
      <c r="AE31" s="26">
        <f>[27]Dezembro!$E$34</f>
        <v>79.666666666666671</v>
      </c>
      <c r="AF31" s="26">
        <f>[27]Dezembro!$E$35</f>
        <v>75.291666666666671</v>
      </c>
      <c r="AG31" s="27">
        <f t="shared" si="2"/>
        <v>68.098118279569889</v>
      </c>
    </row>
    <row r="32" spans="1:34" s="5" customFormat="1" ht="17.100000000000001" customHeight="1" x14ac:dyDescent="0.2">
      <c r="A32" s="42" t="s">
        <v>34</v>
      </c>
      <c r="B32" s="29">
        <f t="shared" ref="B32:AG32" si="4">AVERAGE(B5:B31)</f>
        <v>74.865155677655693</v>
      </c>
      <c r="C32" s="29">
        <f t="shared" si="4"/>
        <v>74.214743589743577</v>
      </c>
      <c r="D32" s="29">
        <f t="shared" si="4"/>
        <v>68.583333333333329</v>
      </c>
      <c r="E32" s="29">
        <f t="shared" si="4"/>
        <v>69.566563786008231</v>
      </c>
      <c r="F32" s="29">
        <f t="shared" si="4"/>
        <v>70.666303199657861</v>
      </c>
      <c r="G32" s="29">
        <f t="shared" si="4"/>
        <v>67.10956790123457</v>
      </c>
      <c r="H32" s="29">
        <f t="shared" si="4"/>
        <v>64.711419753086403</v>
      </c>
      <c r="I32" s="29">
        <f t="shared" si="4"/>
        <v>66.460648148148152</v>
      </c>
      <c r="J32" s="29">
        <f t="shared" si="4"/>
        <v>73.1875</v>
      </c>
      <c r="K32" s="29">
        <f t="shared" si="4"/>
        <v>69.820987654320987</v>
      </c>
      <c r="L32" s="29">
        <f t="shared" si="4"/>
        <v>68.52654320987655</v>
      </c>
      <c r="M32" s="29">
        <f t="shared" si="4"/>
        <v>71.100644122383244</v>
      </c>
      <c r="N32" s="29">
        <f t="shared" si="4"/>
        <v>81.656004489337832</v>
      </c>
      <c r="O32" s="29">
        <f t="shared" si="4"/>
        <v>81.348765432098759</v>
      </c>
      <c r="P32" s="29">
        <f t="shared" si="4"/>
        <v>80.474426807760125</v>
      </c>
      <c r="Q32" s="29">
        <f t="shared" si="4"/>
        <v>83.553306878306884</v>
      </c>
      <c r="R32" s="29">
        <f t="shared" si="4"/>
        <v>86.084876543209873</v>
      </c>
      <c r="S32" s="29">
        <f t="shared" si="4"/>
        <v>77.813271604938294</v>
      </c>
      <c r="T32" s="29">
        <f t="shared" si="4"/>
        <v>71.76697530864196</v>
      </c>
      <c r="U32" s="29">
        <f t="shared" si="4"/>
        <v>65.782407407407405</v>
      </c>
      <c r="V32" s="29">
        <f t="shared" si="4"/>
        <v>65.693672839506178</v>
      </c>
      <c r="W32" s="29">
        <f t="shared" si="4"/>
        <v>72.380555555555546</v>
      </c>
      <c r="X32" s="29">
        <f t="shared" si="4"/>
        <v>72.459876543209873</v>
      </c>
      <c r="Y32" s="29">
        <f t="shared" si="4"/>
        <v>69.009259259259252</v>
      </c>
      <c r="Z32" s="29">
        <f t="shared" si="4"/>
        <v>62.436016144349473</v>
      </c>
      <c r="AA32" s="29">
        <f t="shared" si="4"/>
        <v>61.514403292181079</v>
      </c>
      <c r="AB32" s="29">
        <f t="shared" si="4"/>
        <v>70.724906065485783</v>
      </c>
      <c r="AC32" s="29">
        <f t="shared" si="4"/>
        <v>76.985970819304129</v>
      </c>
      <c r="AD32" s="29">
        <f t="shared" si="4"/>
        <v>80.687169312169317</v>
      </c>
      <c r="AE32" s="29">
        <f t="shared" si="4"/>
        <v>82.714687726942614</v>
      </c>
      <c r="AF32" s="29">
        <f t="shared" si="4"/>
        <v>78.788986354775815</v>
      </c>
      <c r="AG32" s="27">
        <f t="shared" si="4"/>
        <v>72.938029089847049</v>
      </c>
      <c r="AH32" s="8"/>
    </row>
    <row r="34" spans="1:24" x14ac:dyDescent="0.2">
      <c r="A34" s="9"/>
      <c r="B34" s="21" t="s">
        <v>59</v>
      </c>
      <c r="C34" s="21"/>
      <c r="D34" s="21"/>
      <c r="E34" s="21"/>
      <c r="M34" s="2" t="s">
        <v>60</v>
      </c>
      <c r="V34" s="2" t="s">
        <v>62</v>
      </c>
    </row>
    <row r="35" spans="1:24" x14ac:dyDescent="0.2">
      <c r="J35" s="9"/>
      <c r="K35" s="9"/>
      <c r="L35" s="9"/>
      <c r="M35" s="9" t="s">
        <v>61</v>
      </c>
      <c r="N35" s="9"/>
      <c r="O35" s="9"/>
      <c r="P35" s="9"/>
      <c r="T35" s="9"/>
      <c r="U35" s="9"/>
      <c r="V35" s="9" t="s">
        <v>63</v>
      </c>
      <c r="W35" s="9"/>
      <c r="X35" s="9"/>
    </row>
    <row r="39" spans="1:24" x14ac:dyDescent="0.2">
      <c r="M39" s="2" t="s">
        <v>64</v>
      </c>
      <c r="R39" s="2" t="s">
        <v>64</v>
      </c>
    </row>
    <row r="42" spans="1:24" x14ac:dyDescent="0.2">
      <c r="H42" s="2" t="s">
        <v>64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71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topLeftCell="I1" zoomScale="90" zoomScaleNormal="90" workbookViewId="0">
      <selection activeCell="AJ8" sqref="AJ8"/>
    </sheetView>
  </sheetViews>
  <sheetFormatPr defaultRowHeight="12.75" x14ac:dyDescent="0.2"/>
  <cols>
    <col min="1" max="1" width="17.7109375" style="2" customWidth="1"/>
    <col min="2" max="32" width="6.42578125" style="2" customWidth="1"/>
    <col min="33" max="33" width="7.5703125" style="9" bestFit="1" customWidth="1"/>
    <col min="34" max="34" width="7.28515625" style="1" bestFit="1" customWidth="1"/>
    <col min="35" max="35" width="9.140625" style="1"/>
  </cols>
  <sheetData>
    <row r="1" spans="1:35" ht="20.100000000000001" customHeight="1" x14ac:dyDescent="0.2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7"/>
    </row>
    <row r="3" spans="1:35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56" t="s">
        <v>41</v>
      </c>
      <c r="AH3" s="57" t="s">
        <v>40</v>
      </c>
      <c r="AI3" s="8"/>
    </row>
    <row r="4" spans="1:35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6" t="s">
        <v>39</v>
      </c>
      <c r="AH4" s="57" t="s">
        <v>39</v>
      </c>
      <c r="AI4" s="8"/>
    </row>
    <row r="5" spans="1:35" s="5" customFormat="1" ht="20.100000000000001" customHeight="1" x14ac:dyDescent="0.2">
      <c r="A5" s="31" t="s">
        <v>47</v>
      </c>
      <c r="B5" s="23">
        <f>[1]Dezembro!$F$5</f>
        <v>95</v>
      </c>
      <c r="C5" s="23">
        <f>[1]Dezembro!$F$6</f>
        <v>94</v>
      </c>
      <c r="D5" s="23">
        <f>[1]Dezembro!$F$7</f>
        <v>92</v>
      </c>
      <c r="E5" s="23">
        <f>[1]Dezembro!$F$8</f>
        <v>89</v>
      </c>
      <c r="F5" s="23">
        <f>[1]Dezembro!$F$9</f>
        <v>93</v>
      </c>
      <c r="G5" s="23">
        <f>[1]Dezembro!$F$10</f>
        <v>87</v>
      </c>
      <c r="H5" s="23">
        <f>[1]Dezembro!$F$11</f>
        <v>92</v>
      </c>
      <c r="I5" s="23">
        <f>[1]Dezembro!$F$12</f>
        <v>92</v>
      </c>
      <c r="J5" s="23">
        <f>[1]Dezembro!$F$13</f>
        <v>83</v>
      </c>
      <c r="K5" s="23">
        <f>[1]Dezembro!$F$14</f>
        <v>91</v>
      </c>
      <c r="L5" s="23">
        <f>[1]Dezembro!$F$15</f>
        <v>89</v>
      </c>
      <c r="M5" s="23">
        <f>[1]Dezembro!$F$16</f>
        <v>92</v>
      </c>
      <c r="N5" s="23">
        <f>[1]Dezembro!$F$17</f>
        <v>95</v>
      </c>
      <c r="O5" s="23">
        <f>[1]Dezembro!$F$18</f>
        <v>95</v>
      </c>
      <c r="P5" s="23">
        <f>[1]Dezembro!$F$19</f>
        <v>93</v>
      </c>
      <c r="Q5" s="23">
        <f>[1]Dezembro!$F$20</f>
        <v>94</v>
      </c>
      <c r="R5" s="23">
        <f>[1]Dezembro!$F$21</f>
        <v>93</v>
      </c>
      <c r="S5" s="23">
        <f>[1]Dezembro!$F$22</f>
        <v>92</v>
      </c>
      <c r="T5" s="23">
        <f>[1]Dezembro!$F$23</f>
        <v>94</v>
      </c>
      <c r="U5" s="23">
        <f>[1]Dezembro!$F$24</f>
        <v>94</v>
      </c>
      <c r="V5" s="23">
        <f>[1]Dezembro!$F$25</f>
        <v>93</v>
      </c>
      <c r="W5" s="23">
        <f>[1]Dezembro!$F$26</f>
        <v>91</v>
      </c>
      <c r="X5" s="23">
        <f>[1]Dezembro!$F$27</f>
        <v>95</v>
      </c>
      <c r="Y5" s="23">
        <f>[1]Dezembro!$F$28</f>
        <v>94</v>
      </c>
      <c r="Z5" s="23">
        <f>[1]Dezembro!$F$29</f>
        <v>94</v>
      </c>
      <c r="AA5" s="23">
        <f>[1]Dezembro!$F$30</f>
        <v>83</v>
      </c>
      <c r="AB5" s="23">
        <f>[1]Dezembro!$F$31</f>
        <v>90</v>
      </c>
      <c r="AC5" s="23">
        <f>[1]Dezembro!$F$32</f>
        <v>95</v>
      </c>
      <c r="AD5" s="23">
        <f>[1]Dezembro!$F$33</f>
        <v>96</v>
      </c>
      <c r="AE5" s="23">
        <f>[1]Dezembro!$F$34</f>
        <v>97</v>
      </c>
      <c r="AF5" s="23">
        <f>[1]Dezembro!$F$35</f>
        <v>96</v>
      </c>
      <c r="AG5" s="58">
        <f>MAX(B5:AF5)</f>
        <v>97</v>
      </c>
      <c r="AH5" s="59">
        <f>AVERAGE(B5:AF5)</f>
        <v>92.354838709677423</v>
      </c>
      <c r="AI5" s="8"/>
    </row>
    <row r="6" spans="1:35" ht="17.100000000000001" customHeight="1" x14ac:dyDescent="0.2">
      <c r="A6" s="31" t="s">
        <v>0</v>
      </c>
      <c r="B6" s="26">
        <f>[2]Dezembro!$F$5</f>
        <v>96</v>
      </c>
      <c r="C6" s="26">
        <f>[2]Dezembro!$F$6</f>
        <v>95</v>
      </c>
      <c r="D6" s="26">
        <f>[2]Dezembro!$F$7</f>
        <v>93</v>
      </c>
      <c r="E6" s="26">
        <f>[2]Dezembro!$F$8</f>
        <v>94</v>
      </c>
      <c r="F6" s="26">
        <f>[2]Dezembro!$F$9</f>
        <v>96</v>
      </c>
      <c r="G6" s="26">
        <f>[2]Dezembro!$F$10</f>
        <v>95</v>
      </c>
      <c r="H6" s="26">
        <f>[2]Dezembro!$F$11</f>
        <v>90</v>
      </c>
      <c r="I6" s="26">
        <f>[2]Dezembro!$F$12</f>
        <v>92</v>
      </c>
      <c r="J6" s="26">
        <f>[2]Dezembro!$F$13</f>
        <v>95</v>
      </c>
      <c r="K6" s="26">
        <f>[2]Dezembro!$F$14</f>
        <v>96</v>
      </c>
      <c r="L6" s="26">
        <f>[2]Dezembro!$F$15</f>
        <v>85</v>
      </c>
      <c r="M6" s="26">
        <f>[2]Dezembro!$F$16</f>
        <v>92</v>
      </c>
      <c r="N6" s="26">
        <f>[2]Dezembro!$F$17</f>
        <v>96</v>
      </c>
      <c r="O6" s="26">
        <f>[2]Dezembro!$F$18</f>
        <v>96</v>
      </c>
      <c r="P6" s="26">
        <f>[2]Dezembro!$F$19</f>
        <v>96</v>
      </c>
      <c r="Q6" s="26">
        <f>[2]Dezembro!$F$20</f>
        <v>96</v>
      </c>
      <c r="R6" s="26">
        <f>[2]Dezembro!$F$21</f>
        <v>96</v>
      </c>
      <c r="S6" s="26">
        <f>[2]Dezembro!$F$22</f>
        <v>94</v>
      </c>
      <c r="T6" s="26">
        <f>[2]Dezembro!$F$23</f>
        <v>95</v>
      </c>
      <c r="U6" s="26">
        <f>[2]Dezembro!$F$24</f>
        <v>91</v>
      </c>
      <c r="V6" s="26">
        <f>[2]Dezembro!$F$25</f>
        <v>92</v>
      </c>
      <c r="W6" s="26">
        <f>[2]Dezembro!$F$26</f>
        <v>95</v>
      </c>
      <c r="X6" s="26">
        <f>[2]Dezembro!$F$27</f>
        <v>96</v>
      </c>
      <c r="Y6" s="26">
        <f>[2]Dezembro!$F$28</f>
        <v>95</v>
      </c>
      <c r="Z6" s="26">
        <f>[2]Dezembro!$F$29</f>
        <v>89</v>
      </c>
      <c r="AA6" s="26">
        <f>[2]Dezembro!$F$30</f>
        <v>86</v>
      </c>
      <c r="AB6" s="26">
        <f>[2]Dezembro!$F$31</f>
        <v>93</v>
      </c>
      <c r="AC6" s="26">
        <f>[2]Dezembro!$F$32</f>
        <v>96</v>
      </c>
      <c r="AD6" s="26">
        <f>[2]Dezembro!$F$33</f>
        <v>96</v>
      </c>
      <c r="AE6" s="26">
        <f>[2]Dezembro!$F$34</f>
        <v>96</v>
      </c>
      <c r="AF6" s="26">
        <f>[2]Dezembro!$F$35</f>
        <v>96</v>
      </c>
      <c r="AG6" s="60">
        <f>MAX(B6:AF6)</f>
        <v>96</v>
      </c>
      <c r="AH6" s="27">
        <f t="shared" ref="AH6:AH15" si="1">AVERAGE(B6:AF6)</f>
        <v>93.838709677419359</v>
      </c>
    </row>
    <row r="7" spans="1:35" ht="17.100000000000001" customHeight="1" x14ac:dyDescent="0.2">
      <c r="A7" s="31" t="s">
        <v>1</v>
      </c>
      <c r="B7" s="26">
        <f>[3]Dezembro!$F$5</f>
        <v>95</v>
      </c>
      <c r="C7" s="26">
        <f>[3]Dezembro!$F$6</f>
        <v>95</v>
      </c>
      <c r="D7" s="26">
        <f>[3]Dezembro!$F$7</f>
        <v>92</v>
      </c>
      <c r="E7" s="26">
        <f>[3]Dezembro!$F$8</f>
        <v>89</v>
      </c>
      <c r="F7" s="26">
        <f>[3]Dezembro!$F$9</f>
        <v>90</v>
      </c>
      <c r="G7" s="26">
        <f>[3]Dezembro!$F$10</f>
        <v>84</v>
      </c>
      <c r="H7" s="26">
        <f>[3]Dezembro!$F$11</f>
        <v>78</v>
      </c>
      <c r="I7" s="26">
        <f>[3]Dezembro!$F$12</f>
        <v>92</v>
      </c>
      <c r="J7" s="26">
        <f>[3]Dezembro!$F$13</f>
        <v>94</v>
      </c>
      <c r="K7" s="26">
        <f>[3]Dezembro!$F$14</f>
        <v>95</v>
      </c>
      <c r="L7" s="26">
        <f>[3]Dezembro!$F$15</f>
        <v>89</v>
      </c>
      <c r="M7" s="26">
        <f>[3]Dezembro!$F$16</f>
        <v>86</v>
      </c>
      <c r="N7" s="26">
        <f>[3]Dezembro!$F$17</f>
        <v>95</v>
      </c>
      <c r="O7" s="26">
        <f>[3]Dezembro!$F$18</f>
        <v>94</v>
      </c>
      <c r="P7" s="26">
        <f>[3]Dezembro!$F$19</f>
        <v>94</v>
      </c>
      <c r="Q7" s="26">
        <f>[3]Dezembro!$F$20</f>
        <v>95</v>
      </c>
      <c r="R7" s="26">
        <f>[3]Dezembro!$F$21</f>
        <v>95</v>
      </c>
      <c r="S7" s="26">
        <f>[3]Dezembro!$F$22</f>
        <v>92</v>
      </c>
      <c r="T7" s="26">
        <f>[3]Dezembro!$F$23</f>
        <v>91</v>
      </c>
      <c r="U7" s="26">
        <f>[3]Dezembro!$F$24</f>
        <v>83</v>
      </c>
      <c r="V7" s="26">
        <f>[3]Dezembro!$F$25</f>
        <v>92</v>
      </c>
      <c r="W7" s="26">
        <f>[3]Dezembro!$F$26</f>
        <v>91</v>
      </c>
      <c r="X7" s="26">
        <f>[3]Dezembro!$F$27</f>
        <v>85</v>
      </c>
      <c r="Y7" s="26">
        <f>[3]Dezembro!$F$28</f>
        <v>90</v>
      </c>
      <c r="Z7" s="26">
        <f>[3]Dezembro!$F$29</f>
        <v>74</v>
      </c>
      <c r="AA7" s="26">
        <f>[3]Dezembro!$F$30</f>
        <v>78</v>
      </c>
      <c r="AB7" s="26">
        <f>[3]Dezembro!$F$31</f>
        <v>91</v>
      </c>
      <c r="AC7" s="26">
        <f>[3]Dezembro!$F$32</f>
        <v>94</v>
      </c>
      <c r="AD7" s="26">
        <f>[3]Dezembro!$F$33</f>
        <v>95</v>
      </c>
      <c r="AE7" s="26">
        <f>[3]Dezembro!$F$34</f>
        <v>93</v>
      </c>
      <c r="AF7" s="26">
        <f>[3]Dezembro!$F$35</f>
        <v>94</v>
      </c>
      <c r="AG7" s="60">
        <f>MAX(B7:AF7)</f>
        <v>95</v>
      </c>
      <c r="AH7" s="27">
        <f t="shared" si="1"/>
        <v>90.161290322580641</v>
      </c>
    </row>
    <row r="8" spans="1:35" ht="17.100000000000001" customHeight="1" x14ac:dyDescent="0.2">
      <c r="A8" s="31" t="s">
        <v>48</v>
      </c>
      <c r="B8" s="26">
        <f>[4]Dezembro!$F$5</f>
        <v>87</v>
      </c>
      <c r="C8" s="26">
        <f>[4]Dezembro!$F$6</f>
        <v>85</v>
      </c>
      <c r="D8" s="26">
        <f>[4]Dezembro!$F$7</f>
        <v>85</v>
      </c>
      <c r="E8" s="26">
        <f>[4]Dezembro!$F$8</f>
        <v>83</v>
      </c>
      <c r="F8" s="26">
        <f>[4]Dezembro!$F$9</f>
        <v>84</v>
      </c>
      <c r="G8" s="26">
        <f>[4]Dezembro!$F$10</f>
        <v>83</v>
      </c>
      <c r="H8" s="26">
        <f>[4]Dezembro!$F$11</f>
        <v>78</v>
      </c>
      <c r="I8" s="26">
        <f>[4]Dezembro!$F$12</f>
        <v>84</v>
      </c>
      <c r="J8" s="26">
        <f>[4]Dezembro!$F$13</f>
        <v>87</v>
      </c>
      <c r="K8" s="26">
        <f>[4]Dezembro!$F$14</f>
        <v>86</v>
      </c>
      <c r="L8" s="26">
        <f>[4]Dezembro!$F$15</f>
        <v>80</v>
      </c>
      <c r="M8" s="26">
        <f>[4]Dezembro!$F$16</f>
        <v>80</v>
      </c>
      <c r="N8" s="26">
        <f>[4]Dezembro!$F$17</f>
        <v>86</v>
      </c>
      <c r="O8" s="26">
        <f>[4]Dezembro!$F$18</f>
        <v>88</v>
      </c>
      <c r="P8" s="26">
        <f>[4]Dezembro!$F$19</f>
        <v>88</v>
      </c>
      <c r="Q8" s="26">
        <f>[4]Dezembro!$F$20</f>
        <v>86</v>
      </c>
      <c r="R8" s="26">
        <f>[4]Dezembro!$F$21</f>
        <v>88</v>
      </c>
      <c r="S8" s="26">
        <f>[4]Dezembro!$F$22</f>
        <v>84</v>
      </c>
      <c r="T8" s="26">
        <f>[4]Dezembro!$F$23</f>
        <v>80</v>
      </c>
      <c r="U8" s="26">
        <f>[4]Dezembro!$F$24</f>
        <v>83</v>
      </c>
      <c r="V8" s="26">
        <f>[4]Dezembro!$F$25</f>
        <v>78</v>
      </c>
      <c r="W8" s="26">
        <f>[4]Dezembro!$F$26</f>
        <v>86</v>
      </c>
      <c r="X8" s="26">
        <f>[4]Dezembro!$F$27</f>
        <v>85</v>
      </c>
      <c r="Y8" s="26">
        <f>[4]Dezembro!$F$28</f>
        <v>86</v>
      </c>
      <c r="Z8" s="26">
        <f>[4]Dezembro!$F$29</f>
        <v>77</v>
      </c>
      <c r="AA8" s="26">
        <f>[4]Dezembro!$F$30</f>
        <v>76</v>
      </c>
      <c r="AB8" s="26">
        <f>[4]Dezembro!$F$31</f>
        <v>85</v>
      </c>
      <c r="AC8" s="26">
        <f>[4]Dezembro!$F$32</f>
        <v>83</v>
      </c>
      <c r="AD8" s="26">
        <f>[4]Dezembro!$F$33</f>
        <v>87</v>
      </c>
      <c r="AE8" s="26">
        <f>[4]Dezembro!$F$34</f>
        <v>89</v>
      </c>
      <c r="AF8" s="26">
        <f>[4]Dezembro!$F$35</f>
        <v>88</v>
      </c>
      <c r="AG8" s="60">
        <f>MAX(B8:AF8)</f>
        <v>89</v>
      </c>
      <c r="AH8" s="27">
        <f t="shared" ref="AH8" si="2">AVERAGE(B8:AF8)</f>
        <v>84.032258064516128</v>
      </c>
    </row>
    <row r="9" spans="1:35" ht="17.100000000000001" customHeight="1" x14ac:dyDescent="0.2">
      <c r="A9" s="31" t="s">
        <v>2</v>
      </c>
      <c r="B9" s="26">
        <f>[5]Dezembro!$F$5</f>
        <v>93</v>
      </c>
      <c r="C9" s="26">
        <f>[5]Dezembro!$F$6</f>
        <v>95</v>
      </c>
      <c r="D9" s="26">
        <f>[5]Dezembro!$F$7</f>
        <v>92</v>
      </c>
      <c r="E9" s="26">
        <f>[5]Dezembro!$F$8</f>
        <v>90</v>
      </c>
      <c r="F9" s="26">
        <f>[5]Dezembro!$F$9</f>
        <v>92</v>
      </c>
      <c r="G9" s="26">
        <f>[5]Dezembro!$F$10</f>
        <v>81</v>
      </c>
      <c r="H9" s="26">
        <f>[5]Dezembro!$F$11</f>
        <v>78</v>
      </c>
      <c r="I9" s="26">
        <f>[5]Dezembro!$F$12</f>
        <v>86</v>
      </c>
      <c r="J9" s="26">
        <f>[5]Dezembro!$F$13</f>
        <v>88</v>
      </c>
      <c r="K9" s="26">
        <f>[5]Dezembro!$F$14</f>
        <v>89</v>
      </c>
      <c r="L9" s="26">
        <f>[5]Dezembro!$F$15</f>
        <v>89</v>
      </c>
      <c r="M9" s="26">
        <f>[5]Dezembro!$F$16</f>
        <v>88</v>
      </c>
      <c r="N9" s="26">
        <f>[5]Dezembro!$F$17</f>
        <v>95</v>
      </c>
      <c r="O9" s="26">
        <f>[5]Dezembro!$F$18</f>
        <v>95</v>
      </c>
      <c r="P9" s="26">
        <f>[5]Dezembro!$F$19</f>
        <v>94</v>
      </c>
      <c r="Q9" s="26">
        <f>[5]Dezembro!$F$20</f>
        <v>93</v>
      </c>
      <c r="R9" s="26">
        <f>[5]Dezembro!$F$21</f>
        <v>94</v>
      </c>
      <c r="S9" s="26">
        <f>[5]Dezembro!$F$22</f>
        <v>93</v>
      </c>
      <c r="T9" s="26">
        <f>[5]Dezembro!$F$23</f>
        <v>81</v>
      </c>
      <c r="U9" s="26">
        <f>[5]Dezembro!$F$24</f>
        <v>82</v>
      </c>
      <c r="V9" s="26">
        <f>[5]Dezembro!$F$25</f>
        <v>87</v>
      </c>
      <c r="W9" s="26">
        <f>[5]Dezembro!$F$26</f>
        <v>90</v>
      </c>
      <c r="X9" s="26">
        <f>[5]Dezembro!$F$27</f>
        <v>92</v>
      </c>
      <c r="Y9" s="26">
        <f>[5]Dezembro!$F$28</f>
        <v>90</v>
      </c>
      <c r="Z9" s="26">
        <f>[5]Dezembro!$F$29</f>
        <v>81</v>
      </c>
      <c r="AA9" s="26">
        <f>[5]Dezembro!$F$30</f>
        <v>79</v>
      </c>
      <c r="AB9" s="26">
        <f>[5]Dezembro!$F$31</f>
        <v>94</v>
      </c>
      <c r="AC9" s="26">
        <f>[5]Dezembro!$F$32</f>
        <v>93</v>
      </c>
      <c r="AD9" s="26">
        <f>[5]Dezembro!$F$33</f>
        <v>95</v>
      </c>
      <c r="AE9" s="26">
        <f>[5]Dezembro!$F$34</f>
        <v>94</v>
      </c>
      <c r="AF9" s="26">
        <f>[5]Dezembro!$F$35</f>
        <v>94</v>
      </c>
      <c r="AG9" s="60">
        <f t="shared" ref="AG9:AG15" si="3">MAX(B9:AF9)</f>
        <v>95</v>
      </c>
      <c r="AH9" s="27">
        <f>AVERAGE(B9:AF9)</f>
        <v>89.58064516129032</v>
      </c>
    </row>
    <row r="10" spans="1:35" ht="17.100000000000001" customHeight="1" x14ac:dyDescent="0.2">
      <c r="A10" s="31" t="s">
        <v>3</v>
      </c>
      <c r="B10" s="26">
        <f>[6]Dezembro!$F$5</f>
        <v>90</v>
      </c>
      <c r="C10" s="26">
        <f>[6]Dezembro!$F$6</f>
        <v>94</v>
      </c>
      <c r="D10" s="26">
        <f>[6]Dezembro!$F$7</f>
        <v>95</v>
      </c>
      <c r="E10" s="26">
        <f>[6]Dezembro!$F$8</f>
        <v>92</v>
      </c>
      <c r="F10" s="26">
        <f>[6]Dezembro!$F$9</f>
        <v>94</v>
      </c>
      <c r="G10" s="26">
        <f>[6]Dezembro!$F$10</f>
        <v>91</v>
      </c>
      <c r="H10" s="26">
        <f>[6]Dezembro!$F$11</f>
        <v>92</v>
      </c>
      <c r="I10" s="26">
        <f>[6]Dezembro!$F$12</f>
        <v>86</v>
      </c>
      <c r="J10" s="26">
        <f>[6]Dezembro!$F$13</f>
        <v>80</v>
      </c>
      <c r="K10" s="26">
        <f>[6]Dezembro!$F$14</f>
        <v>94</v>
      </c>
      <c r="L10" s="26">
        <f>[6]Dezembro!$F$15</f>
        <v>93</v>
      </c>
      <c r="M10" s="26">
        <f>[6]Dezembro!$F$16</f>
        <v>93</v>
      </c>
      <c r="N10" s="26">
        <f>[6]Dezembro!$F$17</f>
        <v>94</v>
      </c>
      <c r="O10" s="26">
        <f>[6]Dezembro!$F$18</f>
        <v>93</v>
      </c>
      <c r="P10" s="26">
        <f>[6]Dezembro!$F$19</f>
        <v>95</v>
      </c>
      <c r="Q10" s="26">
        <f>[6]Dezembro!$F$20</f>
        <v>95</v>
      </c>
      <c r="R10" s="26">
        <f>[6]Dezembro!$F$21</f>
        <v>95</v>
      </c>
      <c r="S10" s="26">
        <f>[6]Dezembro!$F$22</f>
        <v>94</v>
      </c>
      <c r="T10" s="26">
        <f>[6]Dezembro!$F$23</f>
        <v>95</v>
      </c>
      <c r="U10" s="26">
        <f>[6]Dezembro!$F$24</f>
        <v>94</v>
      </c>
      <c r="V10" s="26">
        <f>[6]Dezembro!$F$25</f>
        <v>89</v>
      </c>
      <c r="W10" s="26">
        <f>[6]Dezembro!$F$26</f>
        <v>93</v>
      </c>
      <c r="X10" s="26">
        <f>[6]Dezembro!$F$27</f>
        <v>84</v>
      </c>
      <c r="Y10" s="26">
        <f>[6]Dezembro!$F$28</f>
        <v>87</v>
      </c>
      <c r="Z10" s="26">
        <f>[6]Dezembro!$F$29</f>
        <v>92</v>
      </c>
      <c r="AA10" s="26">
        <f>[6]Dezembro!$F$30</f>
        <v>82</v>
      </c>
      <c r="AB10" s="26">
        <f>[6]Dezembro!$F$31</f>
        <v>89</v>
      </c>
      <c r="AC10" s="26">
        <f>[6]Dezembro!$F$32</f>
        <v>92</v>
      </c>
      <c r="AD10" s="26">
        <f>[6]Dezembro!$F$33</f>
        <v>90</v>
      </c>
      <c r="AE10" s="26">
        <f>[6]Dezembro!$F$34</f>
        <v>88</v>
      </c>
      <c r="AF10" s="26">
        <f>[6]Dezembro!$F$35</f>
        <v>93</v>
      </c>
      <c r="AG10" s="60">
        <f t="shared" si="3"/>
        <v>95</v>
      </c>
      <c r="AH10" s="27">
        <f>AVERAGE(B10:AF10)</f>
        <v>91.225806451612897</v>
      </c>
    </row>
    <row r="11" spans="1:35" ht="17.100000000000001" customHeight="1" x14ac:dyDescent="0.2">
      <c r="A11" s="31" t="s">
        <v>4</v>
      </c>
      <c r="B11" s="26">
        <f>[7]Dezembro!$F$5</f>
        <v>90</v>
      </c>
      <c r="C11" s="26">
        <f>[7]Dezembro!$F$6</f>
        <v>94</v>
      </c>
      <c r="D11" s="26">
        <f>[7]Dezembro!$F$7</f>
        <v>95</v>
      </c>
      <c r="E11" s="26">
        <f>[7]Dezembro!$F$8</f>
        <v>92</v>
      </c>
      <c r="F11" s="26">
        <f>[7]Dezembro!$F$9</f>
        <v>94</v>
      </c>
      <c r="G11" s="26">
        <f>[7]Dezembro!$F$10</f>
        <v>91</v>
      </c>
      <c r="H11" s="26">
        <f>[7]Dezembro!$F$11</f>
        <v>92</v>
      </c>
      <c r="I11" s="26">
        <f>[7]Dezembro!$F$12</f>
        <v>86</v>
      </c>
      <c r="J11" s="26">
        <f>[7]Dezembro!$F$13</f>
        <v>80</v>
      </c>
      <c r="K11" s="26">
        <f>[7]Dezembro!$F$14</f>
        <v>93</v>
      </c>
      <c r="L11" s="26">
        <f>[7]Dezembro!$F$15</f>
        <v>95</v>
      </c>
      <c r="M11" s="26">
        <f>[7]Dezembro!$F$16</f>
        <v>92</v>
      </c>
      <c r="N11" s="26">
        <f>[7]Dezembro!$F$17</f>
        <v>95</v>
      </c>
      <c r="O11" s="26">
        <f>[7]Dezembro!$F$18</f>
        <v>96</v>
      </c>
      <c r="P11" s="26">
        <f>[7]Dezembro!$F$19</f>
        <v>96</v>
      </c>
      <c r="Q11" s="26">
        <f>[7]Dezembro!$F$20</f>
        <v>94</v>
      </c>
      <c r="R11" s="26">
        <f>[7]Dezembro!$F$21</f>
        <v>95</v>
      </c>
      <c r="S11" s="26">
        <f>[7]Dezembro!$F$22</f>
        <v>97</v>
      </c>
      <c r="T11" s="26">
        <f>[7]Dezembro!$F$23</f>
        <v>95</v>
      </c>
      <c r="U11" s="26">
        <f>[7]Dezembro!$F$24</f>
        <v>91</v>
      </c>
      <c r="V11" s="26">
        <f>[7]Dezembro!$F$25</f>
        <v>88</v>
      </c>
      <c r="W11" s="26">
        <f>[7]Dezembro!$F$26</f>
        <v>89</v>
      </c>
      <c r="X11" s="26">
        <f>[7]Dezembro!$F$27</f>
        <v>96</v>
      </c>
      <c r="Y11" s="26">
        <f>[7]Dezembro!$F$28</f>
        <v>92</v>
      </c>
      <c r="Z11" s="26">
        <f>[7]Dezembro!$F$29</f>
        <v>87</v>
      </c>
      <c r="AA11" s="26">
        <f>[7]Dezembro!$F$30</f>
        <v>86</v>
      </c>
      <c r="AB11" s="26">
        <f>[7]Dezembro!$F$31</f>
        <v>96</v>
      </c>
      <c r="AC11" s="26">
        <f>[7]Dezembro!$F$32</f>
        <v>97</v>
      </c>
      <c r="AD11" s="26">
        <f>[7]Dezembro!$F$33</f>
        <v>93</v>
      </c>
      <c r="AE11" s="26">
        <f>[7]Dezembro!$F$34</f>
        <v>90</v>
      </c>
      <c r="AF11" s="26">
        <f>[7]Dezembro!$F$35</f>
        <v>96</v>
      </c>
      <c r="AG11" s="60">
        <f>MAX(B11:AF11)</f>
        <v>97</v>
      </c>
      <c r="AH11" s="27">
        <f t="shared" si="1"/>
        <v>92.354838709677423</v>
      </c>
    </row>
    <row r="12" spans="1:35" ht="17.100000000000001" customHeight="1" x14ac:dyDescent="0.2">
      <c r="A12" s="31" t="s">
        <v>5</v>
      </c>
      <c r="B12" s="35">
        <f>[8]Dezembro!$F$5</f>
        <v>91</v>
      </c>
      <c r="C12" s="35">
        <f>[8]Dezembro!$F$6</f>
        <v>90</v>
      </c>
      <c r="D12" s="35">
        <f>[8]Dezembro!$F$7</f>
        <v>89</v>
      </c>
      <c r="E12" s="35">
        <f>[8]Dezembro!$F$8</f>
        <v>82</v>
      </c>
      <c r="F12" s="35">
        <f>[8]Dezembro!$F$9</f>
        <v>86</v>
      </c>
      <c r="G12" s="35">
        <f>[8]Dezembro!$F$10</f>
        <v>84</v>
      </c>
      <c r="H12" s="35">
        <f>[8]Dezembro!$F$11</f>
        <v>83</v>
      </c>
      <c r="I12" s="35">
        <f>[8]Dezembro!$F$12</f>
        <v>81</v>
      </c>
      <c r="J12" s="35">
        <f>[8]Dezembro!$F$13</f>
        <v>92</v>
      </c>
      <c r="K12" s="35">
        <f>[8]Dezembro!$F$14</f>
        <v>85</v>
      </c>
      <c r="L12" s="35">
        <f>[8]Dezembro!$F$15</f>
        <v>86</v>
      </c>
      <c r="M12" s="35">
        <f>[8]Dezembro!$F$16</f>
        <v>82</v>
      </c>
      <c r="N12" s="35">
        <f>[8]Dezembro!$F$17</f>
        <v>93</v>
      </c>
      <c r="O12" s="35">
        <f>[8]Dezembro!$F$18</f>
        <v>93</v>
      </c>
      <c r="P12" s="35">
        <f>[8]Dezembro!$F$19</f>
        <v>93</v>
      </c>
      <c r="Q12" s="35">
        <f>[8]Dezembro!$F$20</f>
        <v>91</v>
      </c>
      <c r="R12" s="35">
        <f>[8]Dezembro!$F$21</f>
        <v>90</v>
      </c>
      <c r="S12" s="35">
        <f>[8]Dezembro!$F$22</f>
        <v>91</v>
      </c>
      <c r="T12" s="35">
        <f>[8]Dezembro!$F$23</f>
        <v>84</v>
      </c>
      <c r="U12" s="35">
        <f>[8]Dezembro!$F$24</f>
        <v>84</v>
      </c>
      <c r="V12" s="35">
        <f>[8]Dezembro!$F$25</f>
        <v>81</v>
      </c>
      <c r="W12" s="35">
        <f>[8]Dezembro!$F$26</f>
        <v>90</v>
      </c>
      <c r="X12" s="35">
        <f>[8]Dezembro!$F$27</f>
        <v>91</v>
      </c>
      <c r="Y12" s="35">
        <f>[8]Dezembro!$F$28</f>
        <v>83</v>
      </c>
      <c r="Z12" s="35">
        <f>[8]Dezembro!$F$29</f>
        <v>81</v>
      </c>
      <c r="AA12" s="35">
        <f>[8]Dezembro!$F$30</f>
        <v>74</v>
      </c>
      <c r="AB12" s="35">
        <f>[8]Dezembro!$F$31</f>
        <v>87</v>
      </c>
      <c r="AC12" s="35">
        <f>[8]Dezembro!$F$32</f>
        <v>89</v>
      </c>
      <c r="AD12" s="35">
        <f>[8]Dezembro!$F$33</f>
        <v>93</v>
      </c>
      <c r="AE12" s="35">
        <f>[8]Dezembro!$F$34</f>
        <v>91</v>
      </c>
      <c r="AF12" s="35">
        <f>[8]Dezembro!$F$35</f>
        <v>90</v>
      </c>
      <c r="AG12" s="60">
        <f t="shared" si="3"/>
        <v>93</v>
      </c>
      <c r="AH12" s="27">
        <f t="shared" si="1"/>
        <v>87.096774193548384</v>
      </c>
    </row>
    <row r="13" spans="1:35" ht="17.100000000000001" customHeight="1" x14ac:dyDescent="0.2">
      <c r="A13" s="31" t="s">
        <v>51</v>
      </c>
      <c r="B13" s="35" t="str">
        <f>[9]Dezembro!$F$5</f>
        <v>**</v>
      </c>
      <c r="C13" s="35" t="str">
        <f>[9]Dezembro!$F$6</f>
        <v>**</v>
      </c>
      <c r="D13" s="35" t="str">
        <f>[9]Dezembro!$F$7</f>
        <v>**</v>
      </c>
      <c r="E13" s="35">
        <f>[9]Dezembro!$F$8</f>
        <v>90</v>
      </c>
      <c r="F13" s="35">
        <f>[9]Dezembro!$F$9</f>
        <v>95</v>
      </c>
      <c r="G13" s="35">
        <f>[9]Dezembro!$F$10</f>
        <v>91</v>
      </c>
      <c r="H13" s="35">
        <f>[9]Dezembro!$F$11</f>
        <v>88</v>
      </c>
      <c r="I13" s="35">
        <f>[9]Dezembro!$F$12</f>
        <v>92</v>
      </c>
      <c r="J13" s="35">
        <f>[9]Dezembro!$F$13</f>
        <v>96</v>
      </c>
      <c r="K13" s="35">
        <f>[9]Dezembro!$F$14</f>
        <v>93</v>
      </c>
      <c r="L13" s="35">
        <f>[9]Dezembro!$F$15</f>
        <v>93</v>
      </c>
      <c r="M13" s="35">
        <f>[9]Dezembro!$F$16</f>
        <v>94</v>
      </c>
      <c r="N13" s="35">
        <f>[9]Dezembro!$F$17</f>
        <v>95</v>
      </c>
      <c r="O13" s="35">
        <f>[9]Dezembro!$F$18</f>
        <v>97</v>
      </c>
      <c r="P13" s="35">
        <f>[9]Dezembro!$F$19</f>
        <v>95</v>
      </c>
      <c r="Q13" s="35">
        <f>[9]Dezembro!$F$20</f>
        <v>94</v>
      </c>
      <c r="R13" s="35">
        <f>[9]Dezembro!$F$21</f>
        <v>96</v>
      </c>
      <c r="S13" s="35">
        <f>[9]Dezembro!$F$22</f>
        <v>96</v>
      </c>
      <c r="T13" s="35">
        <f>[9]Dezembro!$F$23</f>
        <v>92</v>
      </c>
      <c r="U13" s="35">
        <f>[9]Dezembro!$F$24</f>
        <v>91</v>
      </c>
      <c r="V13" s="35">
        <f>[9]Dezembro!$F$25</f>
        <v>94</v>
      </c>
      <c r="W13" s="35">
        <f>[9]Dezembro!$F$26</f>
        <v>94</v>
      </c>
      <c r="X13" s="35">
        <f>[9]Dezembro!$F$27</f>
        <v>94</v>
      </c>
      <c r="Y13" s="35">
        <f>[9]Dezembro!$F$28</f>
        <v>96</v>
      </c>
      <c r="Z13" s="35">
        <f>[9]Dezembro!$F$29</f>
        <v>91</v>
      </c>
      <c r="AA13" s="35">
        <f>[9]Dezembro!$F$30</f>
        <v>90</v>
      </c>
      <c r="AB13" s="35">
        <f>[9]Dezembro!$F$31</f>
        <v>96</v>
      </c>
      <c r="AC13" s="35">
        <f>[9]Dezembro!$F$32</f>
        <v>95</v>
      </c>
      <c r="AD13" s="35">
        <f>[9]Dezembro!$F$33</f>
        <v>94</v>
      </c>
      <c r="AE13" s="35">
        <f>[9]Dezembro!$F$34</f>
        <v>92</v>
      </c>
      <c r="AF13" s="35">
        <f>[9]Dezembro!$F$35</f>
        <v>95</v>
      </c>
      <c r="AG13" s="60">
        <f t="shared" ref="AG13" si="4">MAX(B13:AF13)</f>
        <v>97</v>
      </c>
      <c r="AH13" s="27">
        <f t="shared" ref="AH13" si="5">AVERAGE(B13:AF13)</f>
        <v>93.535714285714292</v>
      </c>
    </row>
    <row r="14" spans="1:35" ht="17.100000000000001" customHeight="1" x14ac:dyDescent="0.2">
      <c r="A14" s="31" t="s">
        <v>6</v>
      </c>
      <c r="B14" s="35">
        <f>[10]Dezembro!$F$5</f>
        <v>100</v>
      </c>
      <c r="C14" s="35">
        <f>[10]Dezembro!$F$6</f>
        <v>100</v>
      </c>
      <c r="D14" s="35">
        <f>[10]Dezembro!$F$7</f>
        <v>100</v>
      </c>
      <c r="E14" s="35">
        <f>[10]Dezembro!$F$8</f>
        <v>100</v>
      </c>
      <c r="F14" s="35">
        <f>[10]Dezembro!$F$9</f>
        <v>97</v>
      </c>
      <c r="G14" s="35">
        <f>[10]Dezembro!$F$10</f>
        <v>100</v>
      </c>
      <c r="H14" s="35">
        <f>[10]Dezembro!$F$11</f>
        <v>97</v>
      </c>
      <c r="I14" s="35">
        <f>[10]Dezembro!$F$12</f>
        <v>100</v>
      </c>
      <c r="J14" s="35">
        <f>[10]Dezembro!$F$13</f>
        <v>99</v>
      </c>
      <c r="K14" s="35">
        <f>[10]Dezembro!$F$14</f>
        <v>100</v>
      </c>
      <c r="L14" s="35">
        <f>[10]Dezembro!$F$15</f>
        <v>100</v>
      </c>
      <c r="M14" s="35">
        <f>[10]Dezembro!$F$16</f>
        <v>100</v>
      </c>
      <c r="N14" s="35">
        <f>[10]Dezembro!$F$17</f>
        <v>100</v>
      </c>
      <c r="O14" s="35">
        <f>[10]Dezembro!$F$18</f>
        <v>99</v>
      </c>
      <c r="P14" s="35">
        <f>[10]Dezembro!$F$19</f>
        <v>100</v>
      </c>
      <c r="Q14" s="35">
        <f>[10]Dezembro!$F$20</f>
        <v>97</v>
      </c>
      <c r="R14" s="35">
        <f>[10]Dezembro!$F$21</f>
        <v>98</v>
      </c>
      <c r="S14" s="35">
        <f>[10]Dezembro!$F$22</f>
        <v>98</v>
      </c>
      <c r="T14" s="35">
        <f>[10]Dezembro!$F$23</f>
        <v>85</v>
      </c>
      <c r="U14" s="35">
        <f>[10]Dezembro!$F$24</f>
        <v>92</v>
      </c>
      <c r="V14" s="35">
        <f>[10]Dezembro!$F$25</f>
        <v>100</v>
      </c>
      <c r="W14" s="35">
        <f>[10]Dezembro!$F$26</f>
        <v>100</v>
      </c>
      <c r="X14" s="35">
        <f>[10]Dezembro!$F$27</f>
        <v>100</v>
      </c>
      <c r="Y14" s="35">
        <f>[10]Dezembro!$F$28</f>
        <v>100</v>
      </c>
      <c r="Z14" s="35">
        <f>[10]Dezembro!$F$29</f>
        <v>94</v>
      </c>
      <c r="AA14" s="35">
        <f>[10]Dezembro!$F$30</f>
        <v>92</v>
      </c>
      <c r="AB14" s="35">
        <f>[10]Dezembro!$F$31</f>
        <v>92</v>
      </c>
      <c r="AC14" s="35">
        <f>[10]Dezembro!$F$32</f>
        <v>100</v>
      </c>
      <c r="AD14" s="35">
        <f>[10]Dezembro!$F$33</f>
        <v>94</v>
      </c>
      <c r="AE14" s="35">
        <f>[10]Dezembro!$F$34</f>
        <v>97</v>
      </c>
      <c r="AF14" s="35">
        <f>[10]Dezembro!$F$35</f>
        <v>100</v>
      </c>
      <c r="AG14" s="60">
        <f t="shared" si="3"/>
        <v>100</v>
      </c>
      <c r="AH14" s="27">
        <f t="shared" si="1"/>
        <v>97.774193548387103</v>
      </c>
    </row>
    <row r="15" spans="1:35" ht="17.100000000000001" customHeight="1" x14ac:dyDescent="0.2">
      <c r="A15" s="31" t="s">
        <v>7</v>
      </c>
      <c r="B15" s="35">
        <f>[11]Dezembro!$F$5</f>
        <v>95</v>
      </c>
      <c r="C15" s="35">
        <f>[11]Dezembro!$F$6</f>
        <v>94</v>
      </c>
      <c r="D15" s="35">
        <f>[11]Dezembro!$F$7</f>
        <v>94</v>
      </c>
      <c r="E15" s="35">
        <f>[11]Dezembro!$F$8</f>
        <v>82</v>
      </c>
      <c r="F15" s="35">
        <f>[11]Dezembro!$F$9</f>
        <v>86</v>
      </c>
      <c r="G15" s="35">
        <f>[11]Dezembro!$F$10</f>
        <v>90</v>
      </c>
      <c r="H15" s="35">
        <f>[11]Dezembro!$F$11</f>
        <v>88</v>
      </c>
      <c r="I15" s="35">
        <f>[11]Dezembro!$F$12</f>
        <v>82</v>
      </c>
      <c r="J15" s="35">
        <f>[11]Dezembro!$F$13</f>
        <v>95</v>
      </c>
      <c r="K15" s="35">
        <f>[11]Dezembro!$F$14</f>
        <v>91</v>
      </c>
      <c r="L15" s="35">
        <f>[11]Dezembro!$F$15</f>
        <v>92</v>
      </c>
      <c r="M15" s="35">
        <f>[11]Dezembro!$F$16</f>
        <v>92</v>
      </c>
      <c r="N15" s="35">
        <f>[11]Dezembro!$F$17</f>
        <v>96</v>
      </c>
      <c r="O15" s="35">
        <f>[11]Dezembro!$F$18</f>
        <v>96</v>
      </c>
      <c r="P15" s="35">
        <f>[11]Dezembro!$F$19</f>
        <v>94</v>
      </c>
      <c r="Q15" s="35">
        <f>[11]Dezembro!$F$20</f>
        <v>97</v>
      </c>
      <c r="R15" s="35">
        <f>[11]Dezembro!$F$21</f>
        <v>96</v>
      </c>
      <c r="S15" s="35">
        <f>[11]Dezembro!$F$22</f>
        <v>96</v>
      </c>
      <c r="T15" s="35">
        <f>[11]Dezembro!$F$23</f>
        <v>96</v>
      </c>
      <c r="U15" s="35">
        <f>[11]Dezembro!$F$24</f>
        <v>93</v>
      </c>
      <c r="V15" s="35">
        <f>[11]Dezembro!$F$25</f>
        <v>94</v>
      </c>
      <c r="W15" s="35">
        <f>[11]Dezembro!$F$26</f>
        <v>90</v>
      </c>
      <c r="X15" s="35">
        <f>[11]Dezembro!$F$27</f>
        <v>89</v>
      </c>
      <c r="Y15" s="35">
        <f>[11]Dezembro!$F$28</f>
        <v>91</v>
      </c>
      <c r="Z15" s="35">
        <f>[11]Dezembro!$F$29</f>
        <v>91</v>
      </c>
      <c r="AA15" s="35">
        <f>[11]Dezembro!$F$30</f>
        <v>84</v>
      </c>
      <c r="AB15" s="35">
        <f>[11]Dezembro!$F$31</f>
        <v>95</v>
      </c>
      <c r="AC15" s="35">
        <f>[11]Dezembro!$F$32</f>
        <v>97</v>
      </c>
      <c r="AD15" s="35">
        <f>[11]Dezembro!$F$33</f>
        <v>97</v>
      </c>
      <c r="AE15" s="35">
        <f>[11]Dezembro!$F$34</f>
        <v>96</v>
      </c>
      <c r="AF15" s="35">
        <f>[11]Dezembro!$F$35</f>
        <v>97</v>
      </c>
      <c r="AG15" s="60">
        <f t="shared" si="3"/>
        <v>97</v>
      </c>
      <c r="AH15" s="27">
        <f t="shared" si="1"/>
        <v>92.451612903225808</v>
      </c>
    </row>
    <row r="16" spans="1:35" ht="17.100000000000001" customHeight="1" x14ac:dyDescent="0.2">
      <c r="A16" s="31" t="s">
        <v>8</v>
      </c>
      <c r="B16" s="35">
        <f>[12]Dezembro!$F$5</f>
        <v>92</v>
      </c>
      <c r="C16" s="35">
        <f>[12]Dezembro!$F$6</f>
        <v>92</v>
      </c>
      <c r="D16" s="35">
        <f>[12]Dezembro!$F$7</f>
        <v>88</v>
      </c>
      <c r="E16" s="35">
        <f>[12]Dezembro!$F$8</f>
        <v>87</v>
      </c>
      <c r="F16" s="35">
        <f>[12]Dezembro!$F$9</f>
        <v>95</v>
      </c>
      <c r="G16" s="35">
        <f>[12]Dezembro!$F$10</f>
        <v>91</v>
      </c>
      <c r="H16" s="35">
        <f>[12]Dezembro!$F$11</f>
        <v>90</v>
      </c>
      <c r="I16" s="35">
        <f>[12]Dezembro!$F$12</f>
        <v>93</v>
      </c>
      <c r="J16" s="35">
        <f>[12]Dezembro!$F$13</f>
        <v>93</v>
      </c>
      <c r="K16" s="35">
        <f>[12]Dezembro!$F$14</f>
        <v>96</v>
      </c>
      <c r="L16" s="35">
        <f>[12]Dezembro!$F$15</f>
        <v>94</v>
      </c>
      <c r="M16" s="35">
        <f>[12]Dezembro!$F$16</f>
        <v>93</v>
      </c>
      <c r="N16" s="35">
        <f>[12]Dezembro!$F$17</f>
        <v>94</v>
      </c>
      <c r="O16" s="35">
        <f>[12]Dezembro!$F$18</f>
        <v>95</v>
      </c>
      <c r="P16" s="35">
        <f>[12]Dezembro!$F$19</f>
        <v>94</v>
      </c>
      <c r="Q16" s="35">
        <f>[12]Dezembro!$F$20</f>
        <v>96</v>
      </c>
      <c r="R16" s="35">
        <f>[12]Dezembro!$F$21</f>
        <v>96</v>
      </c>
      <c r="S16" s="35">
        <f>[12]Dezembro!$F$22</f>
        <v>96</v>
      </c>
      <c r="T16" s="35">
        <f>[12]Dezembro!$F$23</f>
        <v>93</v>
      </c>
      <c r="U16" s="35">
        <f>[12]Dezembro!$F$24</f>
        <v>88</v>
      </c>
      <c r="V16" s="35">
        <f>[12]Dezembro!$F$25</f>
        <v>86</v>
      </c>
      <c r="W16" s="35">
        <f>[12]Dezembro!$F$26</f>
        <v>95</v>
      </c>
      <c r="X16" s="35">
        <f>[12]Dezembro!$F$27</f>
        <v>89</v>
      </c>
      <c r="Y16" s="35">
        <f>[12]Dezembro!$F$28</f>
        <v>93</v>
      </c>
      <c r="Z16" s="35">
        <f>[12]Dezembro!$F$29</f>
        <v>82</v>
      </c>
      <c r="AA16" s="35">
        <f>[12]Dezembro!$F$30</f>
        <v>93</v>
      </c>
      <c r="AB16" s="35">
        <f>[12]Dezembro!$F$31</f>
        <v>94</v>
      </c>
      <c r="AC16" s="35">
        <f>[12]Dezembro!$F$32</f>
        <v>96</v>
      </c>
      <c r="AD16" s="35">
        <f>[12]Dezembro!$F$33</f>
        <v>95</v>
      </c>
      <c r="AE16" s="35">
        <f>[12]Dezembro!$F$34</f>
        <v>95</v>
      </c>
      <c r="AF16" s="35">
        <f>[12]Dezembro!$F$35</f>
        <v>95</v>
      </c>
      <c r="AG16" s="60">
        <f>MAX(B16:AF16)</f>
        <v>96</v>
      </c>
      <c r="AH16" s="27">
        <f>AVERAGE(B16:AF16)</f>
        <v>92.548387096774192</v>
      </c>
    </row>
    <row r="17" spans="1:35" ht="17.100000000000001" customHeight="1" x14ac:dyDescent="0.2">
      <c r="A17" s="31" t="s">
        <v>9</v>
      </c>
      <c r="B17" s="35">
        <f>[13]Dezembro!$F$5</f>
        <v>92</v>
      </c>
      <c r="C17" s="35">
        <f>[13]Dezembro!$F$6</f>
        <v>94</v>
      </c>
      <c r="D17" s="35">
        <f>[13]Dezembro!$F$7</f>
        <v>87</v>
      </c>
      <c r="E17" s="35">
        <f>[13]Dezembro!$F$8</f>
        <v>84</v>
      </c>
      <c r="F17" s="35">
        <f>[13]Dezembro!$F$9</f>
        <v>92</v>
      </c>
      <c r="G17" s="35">
        <f>[13]Dezembro!$F$10</f>
        <v>90</v>
      </c>
      <c r="H17" s="35">
        <f>[13]Dezembro!$F$11</f>
        <v>92</v>
      </c>
      <c r="I17" s="35">
        <f>[13]Dezembro!$F$12</f>
        <v>93</v>
      </c>
      <c r="J17" s="35">
        <f>[13]Dezembro!$F$13</f>
        <v>95</v>
      </c>
      <c r="K17" s="35">
        <f>[13]Dezembro!$F$14</f>
        <v>91</v>
      </c>
      <c r="L17" s="35">
        <f>[13]Dezembro!$F$15</f>
        <v>89</v>
      </c>
      <c r="M17" s="35">
        <f>[13]Dezembro!$F$16</f>
        <v>91</v>
      </c>
      <c r="N17" s="35">
        <f>[13]Dezembro!$F$17</f>
        <v>95</v>
      </c>
      <c r="O17" s="35">
        <f>[13]Dezembro!$F$18</f>
        <v>93</v>
      </c>
      <c r="P17" s="35">
        <f>[13]Dezembro!$F$19</f>
        <v>96</v>
      </c>
      <c r="Q17" s="35">
        <f>[13]Dezembro!$F$20</f>
        <v>96</v>
      </c>
      <c r="R17" s="35">
        <f>[13]Dezembro!$F$21</f>
        <v>96</v>
      </c>
      <c r="S17" s="35">
        <f>[13]Dezembro!$F$22</f>
        <v>96</v>
      </c>
      <c r="T17" s="35">
        <f>[13]Dezembro!$F$23</f>
        <v>92</v>
      </c>
      <c r="U17" s="35">
        <f>[13]Dezembro!$F$24</f>
        <v>88</v>
      </c>
      <c r="V17" s="35">
        <f>[13]Dezembro!$F$25</f>
        <v>86</v>
      </c>
      <c r="W17" s="35">
        <f>[13]Dezembro!$F$26</f>
        <v>90</v>
      </c>
      <c r="X17" s="35">
        <f>[13]Dezembro!$F$27</f>
        <v>86</v>
      </c>
      <c r="Y17" s="35">
        <f>[13]Dezembro!$F$28</f>
        <v>88</v>
      </c>
      <c r="Z17" s="35">
        <f>[13]Dezembro!$F$29</f>
        <v>92</v>
      </c>
      <c r="AA17" s="35">
        <f>[13]Dezembro!$F$30</f>
        <v>81</v>
      </c>
      <c r="AB17" s="35">
        <f>[13]Dezembro!$F$31</f>
        <v>89</v>
      </c>
      <c r="AC17" s="35">
        <f>[13]Dezembro!$F$32</f>
        <v>97</v>
      </c>
      <c r="AD17" s="35">
        <f>[13]Dezembro!$F$33</f>
        <v>95</v>
      </c>
      <c r="AE17" s="35">
        <f>[13]Dezembro!$F$34</f>
        <v>96</v>
      </c>
      <c r="AF17" s="35">
        <f>[13]Dezembro!$F$35</f>
        <v>97</v>
      </c>
      <c r="AG17" s="60">
        <f t="shared" ref="AG17:AG28" si="6">MAX(B17:AF17)</f>
        <v>97</v>
      </c>
      <c r="AH17" s="27">
        <f t="shared" ref="AH17:AH29" si="7">AVERAGE(B17:AF17)</f>
        <v>91.58064516129032</v>
      </c>
    </row>
    <row r="18" spans="1:35" ht="17.100000000000001" customHeight="1" x14ac:dyDescent="0.2">
      <c r="A18" s="31" t="s">
        <v>49</v>
      </c>
      <c r="B18" s="35">
        <f>[14]Dezembro!$F$5</f>
        <v>94</v>
      </c>
      <c r="C18" s="35">
        <f>[14]Dezembro!$F$6</f>
        <v>93</v>
      </c>
      <c r="D18" s="35">
        <f>[14]Dezembro!$F$7</f>
        <v>92</v>
      </c>
      <c r="E18" s="35">
        <f>[14]Dezembro!$F$8</f>
        <v>92</v>
      </c>
      <c r="F18" s="35">
        <f>[14]Dezembro!$F$9</f>
        <v>89</v>
      </c>
      <c r="G18" s="35">
        <f>[14]Dezembro!$F$10</f>
        <v>86</v>
      </c>
      <c r="H18" s="35">
        <f>[14]Dezembro!$F$11</f>
        <v>77</v>
      </c>
      <c r="I18" s="35">
        <f>[14]Dezembro!$F$12</f>
        <v>91</v>
      </c>
      <c r="J18" s="35">
        <f>[14]Dezembro!$F$13</f>
        <v>94</v>
      </c>
      <c r="K18" s="35">
        <f>[14]Dezembro!$F$14</f>
        <v>93</v>
      </c>
      <c r="L18" s="35">
        <f>[14]Dezembro!$F$15</f>
        <v>86</v>
      </c>
      <c r="M18" s="35">
        <f>[14]Dezembro!$F$16</f>
        <v>82</v>
      </c>
      <c r="N18" s="35">
        <f>[14]Dezembro!$F$17</f>
        <v>94</v>
      </c>
      <c r="O18" s="35">
        <f>[14]Dezembro!$F$18</f>
        <v>95</v>
      </c>
      <c r="P18" s="35">
        <f>[14]Dezembro!$F$19</f>
        <v>94</v>
      </c>
      <c r="Q18" s="35">
        <f>[14]Dezembro!$F$20</f>
        <v>94</v>
      </c>
      <c r="R18" s="35">
        <f>[14]Dezembro!$F$21</f>
        <v>92</v>
      </c>
      <c r="S18" s="35">
        <f>[14]Dezembro!$F$22</f>
        <v>89</v>
      </c>
      <c r="T18" s="35">
        <f>[14]Dezembro!$F$23</f>
        <v>85</v>
      </c>
      <c r="U18" s="35">
        <f>[14]Dezembro!$F$24</f>
        <v>79</v>
      </c>
      <c r="V18" s="35">
        <f>[14]Dezembro!$F$25</f>
        <v>82</v>
      </c>
      <c r="W18" s="35">
        <f>[14]Dezembro!$F$26</f>
        <v>91</v>
      </c>
      <c r="X18" s="35">
        <f>[14]Dezembro!$F$27</f>
        <v>91</v>
      </c>
      <c r="Y18" s="35">
        <f>[14]Dezembro!$F$28</f>
        <v>90</v>
      </c>
      <c r="Z18" s="35">
        <f>[14]Dezembro!$F$29</f>
        <v>77</v>
      </c>
      <c r="AA18" s="35">
        <f>[14]Dezembro!$F$30</f>
        <v>86</v>
      </c>
      <c r="AB18" s="35">
        <f>[14]Dezembro!$F$31</f>
        <v>89</v>
      </c>
      <c r="AC18" s="35">
        <f>[14]Dezembro!$F$32</f>
        <v>89</v>
      </c>
      <c r="AD18" s="35">
        <f>[14]Dezembro!$F$33</f>
        <v>94</v>
      </c>
      <c r="AE18" s="35">
        <f>[14]Dezembro!$F$34</f>
        <v>94</v>
      </c>
      <c r="AF18" s="35">
        <f>[14]Dezembro!$F$35</f>
        <v>95</v>
      </c>
      <c r="AG18" s="60">
        <f t="shared" ref="AG18" si="8">MAX(B18:AF18)</f>
        <v>95</v>
      </c>
      <c r="AH18" s="27">
        <f t="shared" ref="AH18" si="9">AVERAGE(B18:AF18)</f>
        <v>89.322580645161295</v>
      </c>
    </row>
    <row r="19" spans="1:35" ht="17.100000000000001" customHeight="1" x14ac:dyDescent="0.2">
      <c r="A19" s="31" t="s">
        <v>10</v>
      </c>
      <c r="B19" s="35">
        <f>[15]Dezembro!$F$5</f>
        <v>92</v>
      </c>
      <c r="C19" s="35">
        <f>[15]Dezembro!$F$6</f>
        <v>93</v>
      </c>
      <c r="D19" s="35">
        <f>[15]Dezembro!$F$7</f>
        <v>87</v>
      </c>
      <c r="E19" s="35">
        <f>[15]Dezembro!$F$8</f>
        <v>83</v>
      </c>
      <c r="F19" s="35">
        <f>[15]Dezembro!$F$9</f>
        <v>88</v>
      </c>
      <c r="G19" s="35">
        <f>[15]Dezembro!$F$10</f>
        <v>82</v>
      </c>
      <c r="H19" s="35">
        <f>[15]Dezembro!$F$11</f>
        <v>79</v>
      </c>
      <c r="I19" s="35">
        <f>[15]Dezembro!$F$12</f>
        <v>80</v>
      </c>
      <c r="J19" s="35">
        <f>[15]Dezembro!$F$13</f>
        <v>92</v>
      </c>
      <c r="K19" s="35">
        <f>[15]Dezembro!$F$14</f>
        <v>92</v>
      </c>
      <c r="L19" s="35">
        <f>[15]Dezembro!$F$15</f>
        <v>83</v>
      </c>
      <c r="M19" s="35">
        <f>[15]Dezembro!$F$16</f>
        <v>86</v>
      </c>
      <c r="N19" s="35">
        <f>[15]Dezembro!$F$17</f>
        <v>91</v>
      </c>
      <c r="O19" s="35">
        <f>[15]Dezembro!$F$18</f>
        <v>94</v>
      </c>
      <c r="P19" s="35">
        <f>[15]Dezembro!$F$19</f>
        <v>95</v>
      </c>
      <c r="Q19" s="35">
        <f>[15]Dezembro!$F$20</f>
        <v>94</v>
      </c>
      <c r="R19" s="35">
        <f>[15]Dezembro!$F$21</f>
        <v>93</v>
      </c>
      <c r="S19" s="35">
        <f>[15]Dezembro!$F$22</f>
        <v>92</v>
      </c>
      <c r="T19" s="35">
        <f>[15]Dezembro!$F$23</f>
        <v>86</v>
      </c>
      <c r="U19" s="35">
        <f>[15]Dezembro!$F$24</f>
        <v>81</v>
      </c>
      <c r="V19" s="35">
        <f>[15]Dezembro!$F$25</f>
        <v>80</v>
      </c>
      <c r="W19" s="35">
        <f>[15]Dezembro!$F$26</f>
        <v>90</v>
      </c>
      <c r="X19" s="35">
        <f>[15]Dezembro!$F$27</f>
        <v>90</v>
      </c>
      <c r="Y19" s="35">
        <f>[15]Dezembro!$F$28</f>
        <v>88</v>
      </c>
      <c r="Z19" s="35">
        <f>[15]Dezembro!$F$29</f>
        <v>81</v>
      </c>
      <c r="AA19" s="35">
        <f>[15]Dezembro!$F$30</f>
        <v>71</v>
      </c>
      <c r="AB19" s="35">
        <f>[15]Dezembro!$F$31</f>
        <v>86</v>
      </c>
      <c r="AC19" s="35">
        <f>[15]Dezembro!$F$32</f>
        <v>94</v>
      </c>
      <c r="AD19" s="35">
        <f>[15]Dezembro!$F$33</f>
        <v>93</v>
      </c>
      <c r="AE19" s="35">
        <f>[15]Dezembro!$F$34</f>
        <v>94</v>
      </c>
      <c r="AF19" s="35">
        <f>[15]Dezembro!$F$35</f>
        <v>93</v>
      </c>
      <c r="AG19" s="60">
        <f t="shared" si="6"/>
        <v>95</v>
      </c>
      <c r="AH19" s="27">
        <f t="shared" si="7"/>
        <v>87.838709677419359</v>
      </c>
    </row>
    <row r="20" spans="1:35" ht="17.100000000000001" customHeight="1" x14ac:dyDescent="0.2">
      <c r="A20" s="31" t="s">
        <v>11</v>
      </c>
      <c r="B20" s="35">
        <f>[16]Dezembro!$F$5</f>
        <v>100</v>
      </c>
      <c r="C20" s="35">
        <f>[16]Dezembro!$F$6</f>
        <v>100</v>
      </c>
      <c r="D20" s="35">
        <f>[16]Dezembro!$F$7</f>
        <v>100</v>
      </c>
      <c r="E20" s="35">
        <f>[16]Dezembro!$F$8</f>
        <v>100</v>
      </c>
      <c r="F20" s="35">
        <f>[16]Dezembro!$F$9</f>
        <v>100</v>
      </c>
      <c r="G20" s="35">
        <f>[16]Dezembro!$F$10</f>
        <v>100</v>
      </c>
      <c r="H20" s="35">
        <f>[16]Dezembro!$F$11</f>
        <v>95</v>
      </c>
      <c r="I20" s="35">
        <f>[16]Dezembro!$F$12</f>
        <v>100</v>
      </c>
      <c r="J20" s="35">
        <f>[16]Dezembro!$F$13</f>
        <v>100</v>
      </c>
      <c r="K20" s="35">
        <f>[16]Dezembro!$F$14</f>
        <v>100</v>
      </c>
      <c r="L20" s="35">
        <f>[16]Dezembro!$F$15</f>
        <v>96</v>
      </c>
      <c r="M20" s="35">
        <f>[16]Dezembro!$F$16</f>
        <v>99</v>
      </c>
      <c r="N20" s="35">
        <f>[16]Dezembro!$F$17</f>
        <v>100</v>
      </c>
      <c r="O20" s="35">
        <f>[16]Dezembro!$F$18</f>
        <v>100</v>
      </c>
      <c r="P20" s="35">
        <f>[16]Dezembro!$F$19</f>
        <v>99</v>
      </c>
      <c r="Q20" s="35">
        <f>[16]Dezembro!$F$20</f>
        <v>100</v>
      </c>
      <c r="R20" s="35">
        <f>[16]Dezembro!$F$21</f>
        <v>100</v>
      </c>
      <c r="S20" s="35">
        <f>[16]Dezembro!$F$22</f>
        <v>100</v>
      </c>
      <c r="T20" s="35">
        <f>[16]Dezembro!$F$23</f>
        <v>100</v>
      </c>
      <c r="U20" s="35">
        <f>[16]Dezembro!$F$24</f>
        <v>98</v>
      </c>
      <c r="V20" s="35">
        <f>[16]Dezembro!$F$25</f>
        <v>100</v>
      </c>
      <c r="W20" s="35">
        <f>[16]Dezembro!$F$26</f>
        <v>100</v>
      </c>
      <c r="X20" s="35">
        <f>[16]Dezembro!$F$27</f>
        <v>100</v>
      </c>
      <c r="Y20" s="35">
        <f>[16]Dezembro!$F$28</f>
        <v>100</v>
      </c>
      <c r="Z20" s="35">
        <f>[16]Dezembro!$F$29</f>
        <v>94</v>
      </c>
      <c r="AA20" s="35">
        <f>[16]Dezembro!$F$30</f>
        <v>94</v>
      </c>
      <c r="AB20" s="35">
        <f>[16]Dezembro!$F$31</f>
        <v>99</v>
      </c>
      <c r="AC20" s="35">
        <f>[16]Dezembro!$F$32</f>
        <v>100</v>
      </c>
      <c r="AD20" s="35">
        <f>[16]Dezembro!$F$33</f>
        <v>100</v>
      </c>
      <c r="AE20" s="35">
        <f>[16]Dezembro!$F$34</f>
        <v>100</v>
      </c>
      <c r="AF20" s="35">
        <f>[16]Dezembro!$F$35</f>
        <v>100</v>
      </c>
      <c r="AG20" s="60">
        <f t="shared" si="6"/>
        <v>100</v>
      </c>
      <c r="AH20" s="27">
        <f t="shared" si="7"/>
        <v>99.161290322580641</v>
      </c>
    </row>
    <row r="21" spans="1:35" ht="17.100000000000001" customHeight="1" x14ac:dyDescent="0.2">
      <c r="A21" s="31" t="s">
        <v>12</v>
      </c>
      <c r="B21" s="35">
        <f>[17]Dezembro!$F$5</f>
        <v>96</v>
      </c>
      <c r="C21" s="35">
        <f>[17]Dezembro!$F$6</f>
        <v>94</v>
      </c>
      <c r="D21" s="35">
        <f>[17]Dezembro!$F$7</f>
        <v>93</v>
      </c>
      <c r="E21" s="35">
        <f>[17]Dezembro!$F$8</f>
        <v>94</v>
      </c>
      <c r="F21" s="35">
        <f>[17]Dezembro!$F$9</f>
        <v>93</v>
      </c>
      <c r="G21" s="35">
        <f>[17]Dezembro!$F$10</f>
        <v>94</v>
      </c>
      <c r="H21" s="35">
        <f>[17]Dezembro!$F$11</f>
        <v>81</v>
      </c>
      <c r="I21" s="35">
        <f>[17]Dezembro!$F$12</f>
        <v>92</v>
      </c>
      <c r="J21" s="35">
        <f>[17]Dezembro!$F$13</f>
        <v>90</v>
      </c>
      <c r="K21" s="35">
        <f>[17]Dezembro!$F$14</f>
        <v>94</v>
      </c>
      <c r="L21" s="35">
        <f>[17]Dezembro!$F$15</f>
        <v>94</v>
      </c>
      <c r="M21" s="35">
        <f>[17]Dezembro!$F$16</f>
        <v>93</v>
      </c>
      <c r="N21" s="35">
        <f>[17]Dezembro!$F$17</f>
        <v>96</v>
      </c>
      <c r="O21" s="35">
        <f>[17]Dezembro!$F$18</f>
        <v>96</v>
      </c>
      <c r="P21" s="35">
        <f>[17]Dezembro!$F$19</f>
        <v>96</v>
      </c>
      <c r="Q21" s="35">
        <f>[17]Dezembro!$F$20</f>
        <v>95</v>
      </c>
      <c r="R21" s="35">
        <f>[17]Dezembro!$F$21</f>
        <v>95</v>
      </c>
      <c r="S21" s="35">
        <f>[17]Dezembro!$F$22</f>
        <v>94</v>
      </c>
      <c r="T21" s="35">
        <f>[17]Dezembro!$F$23</f>
        <v>95</v>
      </c>
      <c r="U21" s="35">
        <f>[17]Dezembro!$F$24</f>
        <v>91</v>
      </c>
      <c r="V21" s="35">
        <f>[17]Dezembro!$F$25</f>
        <v>92</v>
      </c>
      <c r="W21" s="35">
        <f>[17]Dezembro!$F$26</f>
        <v>89</v>
      </c>
      <c r="X21" s="35">
        <f>[17]Dezembro!$F$27</f>
        <v>84</v>
      </c>
      <c r="Y21" s="35">
        <f>[17]Dezembro!$F$28</f>
        <v>93</v>
      </c>
      <c r="Z21" s="35">
        <f>[17]Dezembro!$F$29</f>
        <v>86</v>
      </c>
      <c r="AA21" s="35">
        <f>[17]Dezembro!$F$30</f>
        <v>88</v>
      </c>
      <c r="AB21" s="35">
        <f>[17]Dezembro!$F$31</f>
        <v>93</v>
      </c>
      <c r="AC21" s="35">
        <f>[17]Dezembro!$F$32</f>
        <v>91</v>
      </c>
      <c r="AD21" s="35">
        <f>[17]Dezembro!$F$33</f>
        <v>95</v>
      </c>
      <c r="AE21" s="35">
        <f>[17]Dezembro!$F$34</f>
        <v>95</v>
      </c>
      <c r="AF21" s="35">
        <f>[17]Dezembro!$F$35</f>
        <v>95</v>
      </c>
      <c r="AG21" s="60">
        <f t="shared" si="6"/>
        <v>96</v>
      </c>
      <c r="AH21" s="27">
        <f t="shared" si="7"/>
        <v>92.483870967741936</v>
      </c>
    </row>
    <row r="22" spans="1:35" ht="17.100000000000001" customHeight="1" x14ac:dyDescent="0.2">
      <c r="A22" s="31" t="s">
        <v>13</v>
      </c>
      <c r="B22" s="35">
        <f>[18]Dezembro!$F$5</f>
        <v>96</v>
      </c>
      <c r="C22" s="35">
        <f>[18]Dezembro!$F$6</f>
        <v>94</v>
      </c>
      <c r="D22" s="35">
        <f>[18]Dezembro!$F$7</f>
        <v>93</v>
      </c>
      <c r="E22" s="35">
        <f>[18]Dezembro!$F$8</f>
        <v>94</v>
      </c>
      <c r="F22" s="35">
        <f>[18]Dezembro!$F$9</f>
        <v>93</v>
      </c>
      <c r="G22" s="35">
        <f>[18]Dezembro!$F$10</f>
        <v>94</v>
      </c>
      <c r="H22" s="35">
        <f>[18]Dezembro!$F$11</f>
        <v>81</v>
      </c>
      <c r="I22" s="35">
        <f>[18]Dezembro!$F$12</f>
        <v>92</v>
      </c>
      <c r="J22" s="35">
        <f>[18]Dezembro!$F$13</f>
        <v>90</v>
      </c>
      <c r="K22" s="35">
        <f>[18]Dezembro!$F$14</f>
        <v>96</v>
      </c>
      <c r="L22" s="35">
        <f>[18]Dezembro!$F$15</f>
        <v>95</v>
      </c>
      <c r="M22" s="35">
        <f>[18]Dezembro!$F$16</f>
        <v>92</v>
      </c>
      <c r="N22" s="35">
        <f>[18]Dezembro!$F$17</f>
        <v>95</v>
      </c>
      <c r="O22" s="35">
        <f>[18]Dezembro!$F$18</f>
        <v>96</v>
      </c>
      <c r="P22" s="35">
        <f>[18]Dezembro!$F$19</f>
        <v>95</v>
      </c>
      <c r="Q22" s="35">
        <f>[18]Dezembro!$F$20</f>
        <v>95</v>
      </c>
      <c r="R22" s="35">
        <f>[18]Dezembro!$F$21</f>
        <v>96</v>
      </c>
      <c r="S22" s="35">
        <f>[18]Dezembro!$F$22</f>
        <v>96</v>
      </c>
      <c r="T22" s="35">
        <f>[18]Dezembro!$F$23</f>
        <v>93</v>
      </c>
      <c r="U22" s="35">
        <f>[18]Dezembro!$F$24</f>
        <v>83</v>
      </c>
      <c r="V22" s="35">
        <f>[18]Dezembro!$F$25</f>
        <v>95</v>
      </c>
      <c r="W22" s="35">
        <f>[18]Dezembro!$F$26</f>
        <v>95</v>
      </c>
      <c r="X22" s="35">
        <f>[18]Dezembro!$F$27</f>
        <v>95</v>
      </c>
      <c r="Y22" s="35">
        <f>[18]Dezembro!$F$28</f>
        <v>95</v>
      </c>
      <c r="Z22" s="35">
        <f>[18]Dezembro!$F$29</f>
        <v>87</v>
      </c>
      <c r="AA22" s="35">
        <f>[18]Dezembro!$F$30</f>
        <v>90</v>
      </c>
      <c r="AB22" s="35">
        <f>[18]Dezembro!$F$31</f>
        <v>94</v>
      </c>
      <c r="AC22" s="35">
        <f>[18]Dezembro!$F$32</f>
        <v>96</v>
      </c>
      <c r="AD22" s="35">
        <f>[18]Dezembro!$F$33</f>
        <v>96</v>
      </c>
      <c r="AE22" s="35">
        <f>[18]Dezembro!$F$34</f>
        <v>96</v>
      </c>
      <c r="AF22" s="35">
        <f>[18]Dezembro!$F$35</f>
        <v>96</v>
      </c>
      <c r="AG22" s="60">
        <f t="shared" si="6"/>
        <v>96</v>
      </c>
      <c r="AH22" s="27">
        <f t="shared" si="7"/>
        <v>93.354838709677423</v>
      </c>
    </row>
    <row r="23" spans="1:35" ht="17.100000000000001" customHeight="1" x14ac:dyDescent="0.2">
      <c r="A23" s="31" t="s">
        <v>14</v>
      </c>
      <c r="B23" s="35">
        <f>[19]Dezembro!$F$5</f>
        <v>92</v>
      </c>
      <c r="C23" s="35">
        <f>[19]Dezembro!$F$6</f>
        <v>94</v>
      </c>
      <c r="D23" s="35">
        <f>[19]Dezembro!$F$7</f>
        <v>88</v>
      </c>
      <c r="E23" s="35">
        <f>[19]Dezembro!$F$8</f>
        <v>86</v>
      </c>
      <c r="F23" s="35">
        <f>[19]Dezembro!$F$9</f>
        <v>87</v>
      </c>
      <c r="G23" s="35">
        <f>[19]Dezembro!$F$10</f>
        <v>84</v>
      </c>
      <c r="H23" s="35">
        <f>[19]Dezembro!$F$11</f>
        <v>84</v>
      </c>
      <c r="I23" s="35">
        <f>[19]Dezembro!$F$12</f>
        <v>80</v>
      </c>
      <c r="J23" s="35">
        <f>[19]Dezembro!$F$13</f>
        <v>79</v>
      </c>
      <c r="K23" s="35">
        <f>[19]Dezembro!$F$14</f>
        <v>79</v>
      </c>
      <c r="L23" s="35">
        <f>[19]Dezembro!$F$15</f>
        <v>85</v>
      </c>
      <c r="M23" s="35">
        <f>[19]Dezembro!$F$16</f>
        <v>90</v>
      </c>
      <c r="N23" s="35">
        <f>[19]Dezembro!$F$17</f>
        <v>95</v>
      </c>
      <c r="O23" s="35">
        <f>[19]Dezembro!$F$18</f>
        <v>92</v>
      </c>
      <c r="P23" s="35">
        <f>[19]Dezembro!$F$19</f>
        <v>94</v>
      </c>
      <c r="Q23" s="35">
        <f>[19]Dezembro!$F$20</f>
        <v>94</v>
      </c>
      <c r="R23" s="35">
        <f>[19]Dezembro!$F$21</f>
        <v>95</v>
      </c>
      <c r="S23" s="35">
        <f>[19]Dezembro!$F$22</f>
        <v>94</v>
      </c>
      <c r="T23" s="35">
        <f>[19]Dezembro!$F$23</f>
        <v>93</v>
      </c>
      <c r="U23" s="35">
        <f>[19]Dezembro!$F$24</f>
        <v>91</v>
      </c>
      <c r="V23" s="35">
        <f>[19]Dezembro!$F$25</f>
        <v>91</v>
      </c>
      <c r="W23" s="35">
        <f>[19]Dezembro!$F$26</f>
        <v>92</v>
      </c>
      <c r="X23" s="35">
        <f>[19]Dezembro!$F$27</f>
        <v>85</v>
      </c>
      <c r="Y23" s="35">
        <f>[19]Dezembro!$F$28</f>
        <v>91</v>
      </c>
      <c r="Z23" s="35">
        <f>[19]Dezembro!$F$29</f>
        <v>83</v>
      </c>
      <c r="AA23" s="35">
        <f>[19]Dezembro!$F$30</f>
        <v>84</v>
      </c>
      <c r="AB23" s="35">
        <f>[19]Dezembro!$F$31</f>
        <v>91</v>
      </c>
      <c r="AC23" s="35">
        <f>[19]Dezembro!$F$32</f>
        <v>84</v>
      </c>
      <c r="AD23" s="35">
        <f>[19]Dezembro!$F$33</f>
        <v>87</v>
      </c>
      <c r="AE23" s="35">
        <f>[19]Dezembro!$F$34</f>
        <v>88</v>
      </c>
      <c r="AF23" s="35">
        <f>[19]Dezembro!$F$35</f>
        <v>88</v>
      </c>
      <c r="AG23" s="60">
        <f t="shared" si="6"/>
        <v>95</v>
      </c>
      <c r="AH23" s="27">
        <f t="shared" si="7"/>
        <v>88.387096774193552</v>
      </c>
    </row>
    <row r="24" spans="1:35" ht="17.100000000000001" customHeight="1" x14ac:dyDescent="0.2">
      <c r="A24" s="31" t="s">
        <v>15</v>
      </c>
      <c r="B24" s="35">
        <f>[20]Dezembro!$F$5</f>
        <v>96</v>
      </c>
      <c r="C24" s="35">
        <f>[20]Dezembro!$F$6</f>
        <v>93</v>
      </c>
      <c r="D24" s="35">
        <f>[20]Dezembro!$F$7</f>
        <v>88</v>
      </c>
      <c r="E24" s="35">
        <f>[20]Dezembro!$F$8</f>
        <v>88</v>
      </c>
      <c r="F24" s="35">
        <f>[20]Dezembro!$F$9</f>
        <v>90</v>
      </c>
      <c r="G24" s="35">
        <f>[20]Dezembro!$F$10</f>
        <v>92</v>
      </c>
      <c r="H24" s="35">
        <f>[20]Dezembro!$F$11</f>
        <v>78</v>
      </c>
      <c r="I24" s="35">
        <f>[20]Dezembro!$F$12</f>
        <v>93</v>
      </c>
      <c r="J24" s="35">
        <f>[20]Dezembro!$F$13</f>
        <v>96</v>
      </c>
      <c r="K24" s="35">
        <f>[20]Dezembro!$F$14</f>
        <v>95</v>
      </c>
      <c r="L24" s="35">
        <f>[20]Dezembro!$F$15</f>
        <v>83</v>
      </c>
      <c r="M24" s="35">
        <f>[20]Dezembro!$F$16</f>
        <v>81</v>
      </c>
      <c r="N24" s="35">
        <f>[20]Dezembro!$F$17</f>
        <v>95</v>
      </c>
      <c r="O24" s="35">
        <f>[20]Dezembro!$F$18</f>
        <v>97</v>
      </c>
      <c r="P24" s="35">
        <f>[20]Dezembro!$F$19</f>
        <v>96</v>
      </c>
      <c r="Q24" s="35">
        <f>[20]Dezembro!$F$20</f>
        <v>95</v>
      </c>
      <c r="R24" s="35">
        <f>[20]Dezembro!$F$21</f>
        <v>95</v>
      </c>
      <c r="S24" s="35">
        <f>[20]Dezembro!$F$22</f>
        <v>92</v>
      </c>
      <c r="T24" s="35">
        <f>[20]Dezembro!$F$23</f>
        <v>95</v>
      </c>
      <c r="U24" s="35">
        <f>[20]Dezembro!$F$24</f>
        <v>79</v>
      </c>
      <c r="V24" s="35">
        <f>[20]Dezembro!$F$25</f>
        <v>84</v>
      </c>
      <c r="W24" s="35">
        <f>[20]Dezembro!$F$26</f>
        <v>93</v>
      </c>
      <c r="X24" s="35">
        <f>[20]Dezembro!$F$27</f>
        <v>93</v>
      </c>
      <c r="Y24" s="35">
        <f>[20]Dezembro!$F$28</f>
        <v>93</v>
      </c>
      <c r="Z24" s="35">
        <f>[20]Dezembro!$F$29</f>
        <v>90</v>
      </c>
      <c r="AA24" s="35">
        <f>[20]Dezembro!$F$30</f>
        <v>70</v>
      </c>
      <c r="AB24" s="35">
        <f>[20]Dezembro!$F$31</f>
        <v>90</v>
      </c>
      <c r="AC24" s="35">
        <f>[20]Dezembro!$F$32</f>
        <v>94</v>
      </c>
      <c r="AD24" s="35">
        <f>[20]Dezembro!$F$33</f>
        <v>96</v>
      </c>
      <c r="AE24" s="35">
        <f>[20]Dezembro!$F$34</f>
        <v>98</v>
      </c>
      <c r="AF24" s="35">
        <f>[20]Dezembro!$F$35</f>
        <v>97</v>
      </c>
      <c r="AG24" s="60">
        <f t="shared" si="6"/>
        <v>98</v>
      </c>
      <c r="AH24" s="27">
        <f t="shared" si="7"/>
        <v>90.806451612903231</v>
      </c>
    </row>
    <row r="25" spans="1:35" ht="17.100000000000001" customHeight="1" x14ac:dyDescent="0.2">
      <c r="A25" s="31" t="s">
        <v>16</v>
      </c>
      <c r="B25" s="35">
        <f>[21]Dezembro!$F$5</f>
        <v>92</v>
      </c>
      <c r="C25" s="35">
        <f>[21]Dezembro!$F$6</f>
        <v>94</v>
      </c>
      <c r="D25" s="35">
        <f>[21]Dezembro!$F$7</f>
        <v>88</v>
      </c>
      <c r="E25" s="35">
        <f>[21]Dezembro!$F$8</f>
        <v>82</v>
      </c>
      <c r="F25" s="35">
        <f>[21]Dezembro!$F$9</f>
        <v>82</v>
      </c>
      <c r="G25" s="35">
        <f>[21]Dezembro!$F$10</f>
        <v>83</v>
      </c>
      <c r="H25" s="35">
        <f>[21]Dezembro!$F$11</f>
        <v>75</v>
      </c>
      <c r="I25" s="35">
        <f>[21]Dezembro!$F$12</f>
        <v>94</v>
      </c>
      <c r="J25" s="35">
        <f>[21]Dezembro!$F$13</f>
        <v>95</v>
      </c>
      <c r="K25" s="35">
        <f>[21]Dezembro!$F$14</f>
        <v>88</v>
      </c>
      <c r="L25" s="35">
        <f>[21]Dezembro!$F$15</f>
        <v>80</v>
      </c>
      <c r="M25" s="35">
        <f>[21]Dezembro!$F$16</f>
        <v>79</v>
      </c>
      <c r="N25" s="35">
        <f>[21]Dezembro!$F$17</f>
        <v>92</v>
      </c>
      <c r="O25" s="35">
        <f>[21]Dezembro!$F$18</f>
        <v>94</v>
      </c>
      <c r="P25" s="35">
        <f>[21]Dezembro!$F$19</f>
        <v>93</v>
      </c>
      <c r="Q25" s="35">
        <f>[21]Dezembro!$F$20</f>
        <v>89</v>
      </c>
      <c r="R25" s="35">
        <f>[21]Dezembro!$F$21</f>
        <v>87</v>
      </c>
      <c r="S25" s="35">
        <f>[21]Dezembro!$F$22</f>
        <v>84</v>
      </c>
      <c r="T25" s="35">
        <f>[21]Dezembro!$F$23</f>
        <v>80</v>
      </c>
      <c r="U25" s="35">
        <f>[21]Dezembro!$F$24</f>
        <v>71</v>
      </c>
      <c r="V25" s="35">
        <f>[21]Dezembro!$F$25</f>
        <v>80</v>
      </c>
      <c r="W25" s="35">
        <f>[21]Dezembro!$F$26</f>
        <v>93</v>
      </c>
      <c r="X25" s="35">
        <f>[21]Dezembro!$F$27</f>
        <v>89</v>
      </c>
      <c r="Y25" s="35">
        <f>[21]Dezembro!$F$28</f>
        <v>85</v>
      </c>
      <c r="Z25" s="35">
        <f>[21]Dezembro!$F$29</f>
        <v>74</v>
      </c>
      <c r="AA25" s="35">
        <f>[21]Dezembro!$F$30</f>
        <v>89</v>
      </c>
      <c r="AB25" s="35">
        <f>[21]Dezembro!$F$31</f>
        <v>89</v>
      </c>
      <c r="AC25" s="35">
        <f>[21]Dezembro!$F$32</f>
        <v>82</v>
      </c>
      <c r="AD25" s="35">
        <f>[21]Dezembro!$F$33</f>
        <v>91</v>
      </c>
      <c r="AE25" s="35">
        <f>[21]Dezembro!$F$34</f>
        <v>95</v>
      </c>
      <c r="AF25" s="35">
        <f>[21]Dezembro!$F$35</f>
        <v>93</v>
      </c>
      <c r="AG25" s="60">
        <f t="shared" si="6"/>
        <v>95</v>
      </c>
      <c r="AH25" s="27">
        <f t="shared" si="7"/>
        <v>86.516129032258064</v>
      </c>
    </row>
    <row r="26" spans="1:35" ht="17.100000000000001" customHeight="1" x14ac:dyDescent="0.2">
      <c r="A26" s="31" t="s">
        <v>17</v>
      </c>
      <c r="B26" s="35">
        <f>[22]Dezembro!$F$5</f>
        <v>96</v>
      </c>
      <c r="C26" s="35">
        <f>[22]Dezembro!$F$6</f>
        <v>96</v>
      </c>
      <c r="D26" s="35">
        <f>[22]Dezembro!$F$7</f>
        <v>94</v>
      </c>
      <c r="E26" s="35">
        <f>[22]Dezembro!$F$8</f>
        <v>93</v>
      </c>
      <c r="F26" s="35">
        <f>[22]Dezembro!$F$9</f>
        <v>96</v>
      </c>
      <c r="G26" s="35">
        <f>[22]Dezembro!$F$10</f>
        <v>96</v>
      </c>
      <c r="H26" s="35">
        <f>[22]Dezembro!$F$11</f>
        <v>92</v>
      </c>
      <c r="I26" s="35">
        <f>[22]Dezembro!$F$12</f>
        <v>94</v>
      </c>
      <c r="J26" s="35">
        <f>[22]Dezembro!$F$13</f>
        <v>96</v>
      </c>
      <c r="K26" s="35">
        <f>[22]Dezembro!$F$14</f>
        <v>96</v>
      </c>
      <c r="L26" s="35">
        <f>[22]Dezembro!$F$15</f>
        <v>93</v>
      </c>
      <c r="M26" s="35">
        <f>[22]Dezembro!$F$16</f>
        <v>92</v>
      </c>
      <c r="N26" s="35">
        <f>[22]Dezembro!$F$17</f>
        <v>97</v>
      </c>
      <c r="O26" s="35">
        <f>[22]Dezembro!$F$18</f>
        <v>95</v>
      </c>
      <c r="P26" s="35">
        <f>[22]Dezembro!$F$19</f>
        <v>96</v>
      </c>
      <c r="Q26" s="35">
        <f>[22]Dezembro!$F$20</f>
        <v>95</v>
      </c>
      <c r="R26" s="35">
        <f>[22]Dezembro!$F$21</f>
        <v>95</v>
      </c>
      <c r="S26" s="35">
        <f>[22]Dezembro!$F$22</f>
        <v>93</v>
      </c>
      <c r="T26" s="35">
        <f>[22]Dezembro!$F$23</f>
        <v>95</v>
      </c>
      <c r="U26" s="35">
        <f>[22]Dezembro!$F$24</f>
        <v>94</v>
      </c>
      <c r="V26" s="35">
        <f>[22]Dezembro!$F$25</f>
        <v>95</v>
      </c>
      <c r="W26" s="35">
        <f>[22]Dezembro!$F$26</f>
        <v>96</v>
      </c>
      <c r="X26" s="35">
        <f>[22]Dezembro!$F$27</f>
        <v>95</v>
      </c>
      <c r="Y26" s="35">
        <f>[22]Dezembro!$F$28</f>
        <v>92</v>
      </c>
      <c r="Z26" s="35">
        <f>[22]Dezembro!$F$29</f>
        <v>92</v>
      </c>
      <c r="AA26" s="35">
        <f>[22]Dezembro!$F$30</f>
        <v>92</v>
      </c>
      <c r="AB26" s="35">
        <f>[22]Dezembro!$F$31</f>
        <v>94</v>
      </c>
      <c r="AC26" s="35">
        <f>[22]Dezembro!$F$32</f>
        <v>94</v>
      </c>
      <c r="AD26" s="35">
        <f>[22]Dezembro!$F$33</f>
        <v>96</v>
      </c>
      <c r="AE26" s="35">
        <f>[22]Dezembro!$F$34</f>
        <v>97</v>
      </c>
      <c r="AF26" s="35">
        <f>[22]Dezembro!$F$35</f>
        <v>97</v>
      </c>
      <c r="AG26" s="60">
        <f t="shared" si="6"/>
        <v>97</v>
      </c>
      <c r="AH26" s="27">
        <f t="shared" si="7"/>
        <v>94.645161290322577</v>
      </c>
    </row>
    <row r="27" spans="1:35" ht="17.100000000000001" customHeight="1" x14ac:dyDescent="0.2">
      <c r="A27" s="31" t="s">
        <v>67</v>
      </c>
      <c r="B27" s="35">
        <f>[23]Dezembro!$F$5</f>
        <v>97</v>
      </c>
      <c r="C27" s="35">
        <f>[23]Dezembro!$F$6</f>
        <v>95</v>
      </c>
      <c r="D27" s="35">
        <f>[23]Dezembro!$F$7</f>
        <v>94</v>
      </c>
      <c r="E27" s="35">
        <f>[23]Dezembro!$F$8</f>
        <v>95</v>
      </c>
      <c r="F27" s="35">
        <f>[23]Dezembro!$F$9</f>
        <v>94</v>
      </c>
      <c r="G27" s="35">
        <f>[23]Dezembro!$F$10</f>
        <v>91</v>
      </c>
      <c r="H27" s="35">
        <f>[23]Dezembro!$F$11</f>
        <v>88</v>
      </c>
      <c r="I27" s="35">
        <f>[23]Dezembro!$F$12</f>
        <v>92</v>
      </c>
      <c r="J27" s="35">
        <f>[23]Dezembro!$F$13</f>
        <v>94</v>
      </c>
      <c r="K27" s="35">
        <f>[23]Dezembro!$F$14</f>
        <v>96</v>
      </c>
      <c r="L27" s="35">
        <f>[23]Dezembro!$F$15</f>
        <v>95</v>
      </c>
      <c r="M27" s="35">
        <f>[23]Dezembro!$F$16</f>
        <v>96</v>
      </c>
      <c r="N27" s="35">
        <f>[23]Dezembro!$F$17</f>
        <v>96</v>
      </c>
      <c r="O27" s="35">
        <f>[23]Dezembro!$F$18</f>
        <v>96</v>
      </c>
      <c r="P27" s="35">
        <f>[23]Dezembro!$F$19</f>
        <v>97</v>
      </c>
      <c r="Q27" s="35">
        <f>[23]Dezembro!$F$20</f>
        <v>97</v>
      </c>
      <c r="R27" s="35">
        <f>[23]Dezembro!$F$21</f>
        <v>97</v>
      </c>
      <c r="S27" s="35">
        <f>[23]Dezembro!$F$22</f>
        <v>97</v>
      </c>
      <c r="T27" s="35">
        <f>[23]Dezembro!$F$23</f>
        <v>96</v>
      </c>
      <c r="U27" s="35">
        <f>[23]Dezembro!$F$24</f>
        <v>91</v>
      </c>
      <c r="V27" s="35">
        <f>[23]Dezembro!$F$25</f>
        <v>95</v>
      </c>
      <c r="W27" s="35">
        <f>[23]Dezembro!$F$26</f>
        <v>96</v>
      </c>
      <c r="X27" s="35">
        <f>[23]Dezembro!$F$27</f>
        <v>95</v>
      </c>
      <c r="Y27" s="35">
        <f>[23]Dezembro!$F$28</f>
        <v>94</v>
      </c>
      <c r="Z27" s="35">
        <f>[23]Dezembro!$F$29</f>
        <v>92</v>
      </c>
      <c r="AA27" s="35">
        <f>[23]Dezembro!$F$30</f>
        <v>90</v>
      </c>
      <c r="AB27" s="35">
        <f>[23]Dezembro!$F$31</f>
        <v>96</v>
      </c>
      <c r="AC27" s="35">
        <f>[23]Dezembro!$F$32</f>
        <v>95</v>
      </c>
      <c r="AD27" s="35">
        <f>[23]Dezembro!$F$33</f>
        <v>97</v>
      </c>
      <c r="AE27" s="35">
        <f>[23]Dezembro!$F$34</f>
        <v>96</v>
      </c>
      <c r="AF27" s="35">
        <f>[23]Dezembro!$F$35</f>
        <v>97</v>
      </c>
      <c r="AG27" s="60">
        <f t="shared" si="6"/>
        <v>97</v>
      </c>
      <c r="AH27" s="27">
        <f t="shared" si="7"/>
        <v>94.741935483870961</v>
      </c>
    </row>
    <row r="28" spans="1:35" ht="17.100000000000001" customHeight="1" x14ac:dyDescent="0.2">
      <c r="A28" s="31" t="s">
        <v>19</v>
      </c>
      <c r="B28" s="35">
        <f>[24]Dezembro!$F$5</f>
        <v>92</v>
      </c>
      <c r="C28" s="35">
        <f>[24]Dezembro!$F$6</f>
        <v>90</v>
      </c>
      <c r="D28" s="35">
        <f>[24]Dezembro!$F$7</f>
        <v>84</v>
      </c>
      <c r="E28" s="35">
        <f>[24]Dezembro!$F$8</f>
        <v>89</v>
      </c>
      <c r="F28" s="35">
        <f>[24]Dezembro!$F$9</f>
        <v>90</v>
      </c>
      <c r="G28" s="35">
        <f>[24]Dezembro!$F$10</f>
        <v>91</v>
      </c>
      <c r="H28" s="35">
        <f>[24]Dezembro!$F$11</f>
        <v>87</v>
      </c>
      <c r="I28" s="35">
        <f>[24]Dezembro!$F$12</f>
        <v>89</v>
      </c>
      <c r="J28" s="35">
        <f>[24]Dezembro!$F$13</f>
        <v>93</v>
      </c>
      <c r="K28" s="35">
        <f>[24]Dezembro!$F$14</f>
        <v>93</v>
      </c>
      <c r="L28" s="35">
        <f>[24]Dezembro!$F$15</f>
        <v>86</v>
      </c>
      <c r="M28" s="35">
        <f>[24]Dezembro!$F$16</f>
        <v>91</v>
      </c>
      <c r="N28" s="35">
        <f>[24]Dezembro!$F$17</f>
        <v>93</v>
      </c>
      <c r="O28" s="35">
        <f>[24]Dezembro!$F$18</f>
        <v>95</v>
      </c>
      <c r="P28" s="35">
        <f>[24]Dezembro!$F$19</f>
        <v>94</v>
      </c>
      <c r="Q28" s="35">
        <f>[24]Dezembro!$F$20</f>
        <v>95</v>
      </c>
      <c r="R28" s="35">
        <f>[24]Dezembro!$F$21</f>
        <v>94</v>
      </c>
      <c r="S28" s="35">
        <f>[24]Dezembro!$F$22</f>
        <v>93</v>
      </c>
      <c r="T28" s="35">
        <f>[24]Dezembro!$F$23</f>
        <v>91</v>
      </c>
      <c r="U28" s="35">
        <f>[24]Dezembro!$F$24</f>
        <v>88</v>
      </c>
      <c r="V28" s="35">
        <f>[24]Dezembro!$F$25</f>
        <v>92</v>
      </c>
      <c r="W28" s="35">
        <f>[24]Dezembro!$F$26</f>
        <v>94</v>
      </c>
      <c r="X28" s="35">
        <f>[24]Dezembro!$F$27</f>
        <v>92</v>
      </c>
      <c r="Y28" s="35">
        <f>[24]Dezembro!$F$28</f>
        <v>85</v>
      </c>
      <c r="Z28" s="35">
        <f>[24]Dezembro!$F$29</f>
        <v>84</v>
      </c>
      <c r="AA28" s="35">
        <f>[24]Dezembro!$F$30</f>
        <v>78</v>
      </c>
      <c r="AB28" s="35">
        <f>[24]Dezembro!$F$31</f>
        <v>92</v>
      </c>
      <c r="AC28" s="35">
        <f>[24]Dezembro!$F$32</f>
        <v>94</v>
      </c>
      <c r="AD28" s="35">
        <f>[24]Dezembro!$F$33</f>
        <v>94</v>
      </c>
      <c r="AE28" s="35">
        <f>[24]Dezembro!$F$34</f>
        <v>94</v>
      </c>
      <c r="AF28" s="35">
        <f>[24]Dezembro!$F$35</f>
        <v>94</v>
      </c>
      <c r="AG28" s="60">
        <f t="shared" si="6"/>
        <v>95</v>
      </c>
      <c r="AH28" s="27">
        <f>AVERAGE(B28:AF28)</f>
        <v>90.677419354838705</v>
      </c>
    </row>
    <row r="29" spans="1:35" ht="17.100000000000001" customHeight="1" x14ac:dyDescent="0.2">
      <c r="A29" s="31" t="s">
        <v>31</v>
      </c>
      <c r="B29" s="35">
        <f>[25]Dezembro!$F$5</f>
        <v>94</v>
      </c>
      <c r="C29" s="35">
        <f>[25]Dezembro!$F$6</f>
        <v>94</v>
      </c>
      <c r="D29" s="35">
        <f>[25]Dezembro!$F$7</f>
        <v>89</v>
      </c>
      <c r="E29" s="35">
        <f>[25]Dezembro!$F$8</f>
        <v>82</v>
      </c>
      <c r="F29" s="35">
        <f>[25]Dezembro!$F$9</f>
        <v>90</v>
      </c>
      <c r="G29" s="35">
        <f>[25]Dezembro!$F$10</f>
        <v>90</v>
      </c>
      <c r="H29" s="35">
        <f>[25]Dezembro!$F$11</f>
        <v>74</v>
      </c>
      <c r="I29" s="35">
        <f>[25]Dezembro!$F$12</f>
        <v>86</v>
      </c>
      <c r="J29" s="35">
        <f>[25]Dezembro!$F$13</f>
        <v>92</v>
      </c>
      <c r="K29" s="35">
        <f>[25]Dezembro!$F$14</f>
        <v>90</v>
      </c>
      <c r="L29" s="35">
        <f>[25]Dezembro!$F$15</f>
        <v>90</v>
      </c>
      <c r="M29" s="35">
        <f>[25]Dezembro!$F$16</f>
        <v>88</v>
      </c>
      <c r="N29" s="35">
        <f>[25]Dezembro!$F$17</f>
        <v>94</v>
      </c>
      <c r="O29" s="35">
        <f>[25]Dezembro!$F$18</f>
        <v>95</v>
      </c>
      <c r="P29" s="35">
        <f>[25]Dezembro!$F$19</f>
        <v>92</v>
      </c>
      <c r="Q29" s="35">
        <f>[25]Dezembro!$F$20</f>
        <v>94</v>
      </c>
      <c r="R29" s="35">
        <f>[25]Dezembro!$F$21</f>
        <v>94</v>
      </c>
      <c r="S29" s="35">
        <f>[25]Dezembro!$F$22</f>
        <v>95</v>
      </c>
      <c r="T29" s="35">
        <f>[25]Dezembro!$F$23</f>
        <v>88</v>
      </c>
      <c r="U29" s="35">
        <f>[25]Dezembro!$F$24</f>
        <v>77</v>
      </c>
      <c r="V29" s="35">
        <f>[25]Dezembro!$F$25</f>
        <v>80</v>
      </c>
      <c r="W29" s="35">
        <f>[25]Dezembro!$F$26</f>
        <v>93</v>
      </c>
      <c r="X29" s="35">
        <f>[25]Dezembro!$F$27</f>
        <v>91</v>
      </c>
      <c r="Y29" s="35">
        <f>[25]Dezembro!$F$28</f>
        <v>85</v>
      </c>
      <c r="Z29" s="35">
        <f>[25]Dezembro!$F$29</f>
        <v>84</v>
      </c>
      <c r="AA29" s="35">
        <f>[25]Dezembro!$F$30</f>
        <v>85</v>
      </c>
      <c r="AB29" s="35">
        <f>[25]Dezembro!$F$31</f>
        <v>94</v>
      </c>
      <c r="AC29" s="35">
        <f>[25]Dezembro!$F$32</f>
        <v>96</v>
      </c>
      <c r="AD29" s="35">
        <f>[25]Dezembro!$F$33</f>
        <v>96</v>
      </c>
      <c r="AE29" s="35">
        <f>[25]Dezembro!$F$34</f>
        <v>94</v>
      </c>
      <c r="AF29" s="35">
        <f>[25]Dezembro!$F$35</f>
        <v>95</v>
      </c>
      <c r="AG29" s="60">
        <f>MAX(B29:AF29)</f>
        <v>96</v>
      </c>
      <c r="AH29" s="27">
        <f t="shared" si="7"/>
        <v>89.709677419354833</v>
      </c>
    </row>
    <row r="30" spans="1:35" ht="17.100000000000001" customHeight="1" x14ac:dyDescent="0.2">
      <c r="A30" s="31" t="s">
        <v>52</v>
      </c>
      <c r="B30" s="35">
        <f>[26]Dezembro!$F$5</f>
        <v>92</v>
      </c>
      <c r="C30" s="35">
        <f>[26]Dezembro!$F$6</f>
        <v>97</v>
      </c>
      <c r="D30" s="35">
        <f>[26]Dezembro!$F$7</f>
        <v>92</v>
      </c>
      <c r="E30" s="35">
        <f>[26]Dezembro!$F$8</f>
        <v>90</v>
      </c>
      <c r="F30" s="35">
        <f>[26]Dezembro!$F$9</f>
        <v>92</v>
      </c>
      <c r="G30" s="35">
        <f>[26]Dezembro!$F$10</f>
        <v>91</v>
      </c>
      <c r="H30" s="35">
        <f>[26]Dezembro!$F$11</f>
        <v>90</v>
      </c>
      <c r="I30" s="35">
        <f>[26]Dezembro!$F$12</f>
        <v>92</v>
      </c>
      <c r="J30" s="35">
        <f>[26]Dezembro!$F$13</f>
        <v>96</v>
      </c>
      <c r="K30" s="35">
        <f>[26]Dezembro!$F$14</f>
        <v>91</v>
      </c>
      <c r="L30" s="35">
        <f>[26]Dezembro!$F$15</f>
        <v>91</v>
      </c>
      <c r="M30" s="35">
        <f>[26]Dezembro!$F$16</f>
        <v>91</v>
      </c>
      <c r="N30" s="35">
        <f>[26]Dezembro!$F$17</f>
        <v>93</v>
      </c>
      <c r="O30" s="35">
        <f>[26]Dezembro!$F$18</f>
        <v>95</v>
      </c>
      <c r="P30" s="35">
        <f>[26]Dezembro!$F$19</f>
        <v>96</v>
      </c>
      <c r="Q30" s="35">
        <f>[26]Dezembro!$F$20</f>
        <v>96</v>
      </c>
      <c r="R30" s="35">
        <f>[26]Dezembro!$F$21</f>
        <v>95</v>
      </c>
      <c r="S30" s="35">
        <f>[26]Dezembro!$F$22</f>
        <v>93</v>
      </c>
      <c r="T30" s="35">
        <f>[26]Dezembro!$F$23</f>
        <v>92</v>
      </c>
      <c r="U30" s="35">
        <f>[26]Dezembro!$F$24</f>
        <v>94</v>
      </c>
      <c r="V30" s="35">
        <f>[26]Dezembro!$F$25</f>
        <v>86</v>
      </c>
      <c r="W30" s="35">
        <f>[26]Dezembro!$F$26</f>
        <v>97</v>
      </c>
      <c r="X30" s="35">
        <f>[26]Dezembro!$F$27</f>
        <v>96</v>
      </c>
      <c r="Y30" s="35">
        <f>[26]Dezembro!$F$28</f>
        <v>91</v>
      </c>
      <c r="Z30" s="35">
        <f>[26]Dezembro!$F$29</f>
        <v>92</v>
      </c>
      <c r="AA30" s="35">
        <f>[26]Dezembro!$F$30</f>
        <v>90</v>
      </c>
      <c r="AB30" s="35">
        <f>[26]Dezembro!$F$31</f>
        <v>92</v>
      </c>
      <c r="AC30" s="35">
        <f>[26]Dezembro!$F$32</f>
        <v>96</v>
      </c>
      <c r="AD30" s="35">
        <f>[26]Dezembro!$F$33</f>
        <v>96</v>
      </c>
      <c r="AE30" s="35">
        <f>[26]Dezembro!$F$34</f>
        <v>92</v>
      </c>
      <c r="AF30" s="35">
        <f>[26]Dezembro!$F$35</f>
        <v>93</v>
      </c>
      <c r="AG30" s="60">
        <f>MAX(B30:AF30)</f>
        <v>97</v>
      </c>
      <c r="AH30" s="27">
        <f>AVERAGE(B30:AF30)</f>
        <v>92.903225806451616</v>
      </c>
    </row>
    <row r="31" spans="1:35" ht="17.100000000000001" customHeight="1" x14ac:dyDescent="0.2">
      <c r="A31" s="31" t="s">
        <v>20</v>
      </c>
      <c r="B31" s="35">
        <f>[27]Dezembro!$F$5</f>
        <v>90</v>
      </c>
      <c r="C31" s="35">
        <f>[27]Dezembro!$F$6</f>
        <v>84</v>
      </c>
      <c r="D31" s="35">
        <f>[27]Dezembro!$F$7</f>
        <v>83</v>
      </c>
      <c r="E31" s="35">
        <f>[27]Dezembro!$F$8</f>
        <v>79</v>
      </c>
      <c r="F31" s="35">
        <f>[27]Dezembro!$F$9</f>
        <v>81</v>
      </c>
      <c r="G31" s="35">
        <f>[27]Dezembro!$F$10</f>
        <v>74</v>
      </c>
      <c r="H31" s="35">
        <f>[27]Dezembro!$F$11</f>
        <v>76</v>
      </c>
      <c r="I31" s="35">
        <f>[27]Dezembro!$F$12</f>
        <v>78</v>
      </c>
      <c r="J31" s="35">
        <f>[27]Dezembro!$F$13</f>
        <v>80</v>
      </c>
      <c r="K31" s="35">
        <f>[27]Dezembro!$F$14</f>
        <v>84</v>
      </c>
      <c r="L31" s="35">
        <f>[27]Dezembro!$F$15</f>
        <v>85</v>
      </c>
      <c r="M31" s="35">
        <f>[27]Dezembro!$F$16</f>
        <v>87</v>
      </c>
      <c r="N31" s="35">
        <f>[27]Dezembro!$F$17</f>
        <v>95</v>
      </c>
      <c r="O31" s="35">
        <f>[27]Dezembro!$F$18</f>
        <v>94</v>
      </c>
      <c r="P31" s="35">
        <f>[27]Dezembro!$F$19</f>
        <v>96</v>
      </c>
      <c r="Q31" s="35">
        <f>[27]Dezembro!$F$20</f>
        <v>96</v>
      </c>
      <c r="R31" s="35">
        <f>[27]Dezembro!$F$21</f>
        <v>95</v>
      </c>
      <c r="S31" s="35">
        <f>[27]Dezembro!$F$22</f>
        <v>96</v>
      </c>
      <c r="T31" s="35">
        <f>[27]Dezembro!$F$23</f>
        <v>92</v>
      </c>
      <c r="U31" s="35">
        <f>[27]Dezembro!$F$24</f>
        <v>96</v>
      </c>
      <c r="V31" s="35">
        <f>[27]Dezembro!$F$25</f>
        <v>89</v>
      </c>
      <c r="W31" s="35">
        <f>[27]Dezembro!$F$26</f>
        <v>82</v>
      </c>
      <c r="X31" s="35">
        <f>[27]Dezembro!$F$27</f>
        <v>85</v>
      </c>
      <c r="Y31" s="35">
        <f>[27]Dezembro!$F$28</f>
        <v>88</v>
      </c>
      <c r="Z31" s="35">
        <f>[27]Dezembro!$F$29</f>
        <v>85</v>
      </c>
      <c r="AA31" s="35">
        <f>[27]Dezembro!$F$30</f>
        <v>79</v>
      </c>
      <c r="AB31" s="35">
        <f>[27]Dezembro!$F$31</f>
        <v>86</v>
      </c>
      <c r="AC31" s="35">
        <f>[27]Dezembro!$F$32</f>
        <v>97</v>
      </c>
      <c r="AD31" s="35">
        <f>[27]Dezembro!$F$33</f>
        <v>90</v>
      </c>
      <c r="AE31" s="35">
        <f>[27]Dezembro!$F$34</f>
        <v>91</v>
      </c>
      <c r="AF31" s="35">
        <f>[27]Dezembro!$F$35</f>
        <v>94</v>
      </c>
      <c r="AG31" s="60">
        <f>MAX(B31:AF31)</f>
        <v>97</v>
      </c>
      <c r="AH31" s="27">
        <f>AVERAGE(B31:AF31)</f>
        <v>87.322580645161295</v>
      </c>
    </row>
    <row r="32" spans="1:35" s="5" customFormat="1" ht="17.100000000000001" customHeight="1" x14ac:dyDescent="0.2">
      <c r="A32" s="42" t="s">
        <v>33</v>
      </c>
      <c r="B32" s="29">
        <f t="shared" ref="B32:AG32" si="10">MAX(B5:B31)</f>
        <v>100</v>
      </c>
      <c r="C32" s="29">
        <f t="shared" si="10"/>
        <v>100</v>
      </c>
      <c r="D32" s="29">
        <f t="shared" si="10"/>
        <v>100</v>
      </c>
      <c r="E32" s="29">
        <f t="shared" si="10"/>
        <v>100</v>
      </c>
      <c r="F32" s="29">
        <f t="shared" si="10"/>
        <v>100</v>
      </c>
      <c r="G32" s="29">
        <f t="shared" si="10"/>
        <v>100</v>
      </c>
      <c r="H32" s="29">
        <f t="shared" si="10"/>
        <v>97</v>
      </c>
      <c r="I32" s="29">
        <f t="shared" si="10"/>
        <v>100</v>
      </c>
      <c r="J32" s="29">
        <f t="shared" si="10"/>
        <v>100</v>
      </c>
      <c r="K32" s="29">
        <f t="shared" si="10"/>
        <v>100</v>
      </c>
      <c r="L32" s="29">
        <f t="shared" si="10"/>
        <v>100</v>
      </c>
      <c r="M32" s="29">
        <f t="shared" si="10"/>
        <v>100</v>
      </c>
      <c r="N32" s="29">
        <f t="shared" si="10"/>
        <v>100</v>
      </c>
      <c r="O32" s="29">
        <f t="shared" si="10"/>
        <v>100</v>
      </c>
      <c r="P32" s="29">
        <f t="shared" si="10"/>
        <v>100</v>
      </c>
      <c r="Q32" s="29">
        <f t="shared" si="10"/>
        <v>100</v>
      </c>
      <c r="R32" s="29">
        <f t="shared" si="10"/>
        <v>100</v>
      </c>
      <c r="S32" s="29">
        <f t="shared" si="10"/>
        <v>100</v>
      </c>
      <c r="T32" s="29">
        <f t="shared" si="10"/>
        <v>100</v>
      </c>
      <c r="U32" s="29">
        <f t="shared" si="10"/>
        <v>98</v>
      </c>
      <c r="V32" s="29">
        <f t="shared" si="10"/>
        <v>100</v>
      </c>
      <c r="W32" s="29">
        <f t="shared" si="10"/>
        <v>100</v>
      </c>
      <c r="X32" s="29">
        <f t="shared" si="10"/>
        <v>100</v>
      </c>
      <c r="Y32" s="29">
        <f t="shared" si="10"/>
        <v>100</v>
      </c>
      <c r="Z32" s="29">
        <f t="shared" si="10"/>
        <v>94</v>
      </c>
      <c r="AA32" s="29">
        <f t="shared" si="10"/>
        <v>94</v>
      </c>
      <c r="AB32" s="29">
        <f t="shared" si="10"/>
        <v>99</v>
      </c>
      <c r="AC32" s="29">
        <f t="shared" si="10"/>
        <v>100</v>
      </c>
      <c r="AD32" s="29">
        <f t="shared" si="10"/>
        <v>100</v>
      </c>
      <c r="AE32" s="29">
        <f t="shared" si="10"/>
        <v>100</v>
      </c>
      <c r="AF32" s="29">
        <f t="shared" si="10"/>
        <v>100</v>
      </c>
      <c r="AG32" s="60">
        <f t="shared" si="10"/>
        <v>100</v>
      </c>
      <c r="AH32" s="59">
        <f>AVERAGE(AH5:AH31)</f>
        <v>91.348395630653684</v>
      </c>
      <c r="AI32" s="8"/>
    </row>
    <row r="34" spans="1:23" x14ac:dyDescent="0.2">
      <c r="A34" s="9"/>
      <c r="B34" s="21" t="s">
        <v>59</v>
      </c>
      <c r="C34" s="21"/>
      <c r="D34" s="21"/>
      <c r="E34" s="17"/>
      <c r="I34" s="18"/>
      <c r="L34" s="2" t="s">
        <v>60</v>
      </c>
      <c r="O34" s="18"/>
      <c r="R34" s="16"/>
      <c r="U34" s="2" t="s">
        <v>62</v>
      </c>
    </row>
    <row r="35" spans="1:23" x14ac:dyDescent="0.2">
      <c r="I35" s="19"/>
      <c r="J35" s="9"/>
      <c r="K35" s="9"/>
      <c r="L35" s="9" t="s">
        <v>61</v>
      </c>
      <c r="M35" s="9"/>
      <c r="N35" s="9"/>
      <c r="O35" s="19"/>
      <c r="R35" s="20"/>
      <c r="S35" s="9"/>
      <c r="T35" s="9"/>
      <c r="U35" s="9" t="s">
        <v>63</v>
      </c>
      <c r="V35" s="9"/>
      <c r="W35" s="9"/>
    </row>
    <row r="40" spans="1:23" x14ac:dyDescent="0.2">
      <c r="I40" s="2" t="s">
        <v>64</v>
      </c>
    </row>
    <row r="41" spans="1:23" x14ac:dyDescent="0.2">
      <c r="N41" s="2" t="s">
        <v>64</v>
      </c>
      <c r="T41" s="2" t="s">
        <v>64</v>
      </c>
    </row>
  </sheetData>
  <mergeCells count="34"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59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opLeftCell="E1" zoomScale="90" zoomScaleNormal="90" workbookViewId="0">
      <selection activeCell="AK26" sqref="AK26"/>
    </sheetView>
  </sheetViews>
  <sheetFormatPr defaultRowHeight="12.75" x14ac:dyDescent="0.2"/>
  <cols>
    <col min="1" max="1" width="17.42578125" style="2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x14ac:dyDescent="0.2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56" t="s">
        <v>42</v>
      </c>
      <c r="AH3" s="57" t="s">
        <v>40</v>
      </c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6" t="s">
        <v>39</v>
      </c>
      <c r="AH4" s="57" t="s">
        <v>39</v>
      </c>
    </row>
    <row r="5" spans="1:34" s="5" customFormat="1" ht="20.100000000000001" customHeight="1" x14ac:dyDescent="0.2">
      <c r="A5" s="31" t="s">
        <v>47</v>
      </c>
      <c r="B5" s="23">
        <f>[1]Dezembro!$G$5</f>
        <v>42</v>
      </c>
      <c r="C5" s="23">
        <f>[1]Dezembro!$G$6</f>
        <v>37</v>
      </c>
      <c r="D5" s="23">
        <f>[1]Dezembro!$G$7</f>
        <v>32</v>
      </c>
      <c r="E5" s="23">
        <f>[1]Dezembro!$G$8</f>
        <v>39</v>
      </c>
      <c r="F5" s="23">
        <f>[1]Dezembro!$G$9</f>
        <v>33</v>
      </c>
      <c r="G5" s="23">
        <f>[1]Dezembro!$G$10</f>
        <v>28</v>
      </c>
      <c r="H5" s="23">
        <f>[1]Dezembro!$G$11</f>
        <v>31</v>
      </c>
      <c r="I5" s="23">
        <f>[1]Dezembro!$G$12</f>
        <v>31</v>
      </c>
      <c r="J5" s="23">
        <f>[1]Dezembro!$G$13</f>
        <v>24</v>
      </c>
      <c r="K5" s="23">
        <f>[1]Dezembro!$G$14</f>
        <v>27</v>
      </c>
      <c r="L5" s="23">
        <f>[1]Dezembro!$G$15</f>
        <v>28</v>
      </c>
      <c r="M5" s="23">
        <f>[1]Dezembro!$G$16</f>
        <v>30</v>
      </c>
      <c r="N5" s="23">
        <f>[1]Dezembro!$G$17</f>
        <v>38</v>
      </c>
      <c r="O5" s="23">
        <f>[1]Dezembro!$G$18</f>
        <v>53</v>
      </c>
      <c r="P5" s="23">
        <f>[1]Dezembro!$G$19</f>
        <v>48</v>
      </c>
      <c r="Q5" s="23">
        <f>[1]Dezembro!$G$20</f>
        <v>44</v>
      </c>
      <c r="R5" s="23">
        <f>[1]Dezembro!$G$21</f>
        <v>69</v>
      </c>
      <c r="S5" s="23">
        <f>[1]Dezembro!$G$22</f>
        <v>48</v>
      </c>
      <c r="T5" s="23">
        <f>[1]Dezembro!$G$23</f>
        <v>34</v>
      </c>
      <c r="U5" s="23">
        <f>[1]Dezembro!$G$24</f>
        <v>31</v>
      </c>
      <c r="V5" s="23">
        <f>[1]Dezembro!$G$25</f>
        <v>31</v>
      </c>
      <c r="W5" s="23">
        <f>[1]Dezembro!$G$26</f>
        <v>37</v>
      </c>
      <c r="X5" s="23">
        <f>[1]Dezembro!$G$27</f>
        <v>42</v>
      </c>
      <c r="Y5" s="23">
        <f>[1]Dezembro!$G$28</f>
        <v>38</v>
      </c>
      <c r="Z5" s="23">
        <f>[1]Dezembro!$G$29</f>
        <v>30</v>
      </c>
      <c r="AA5" s="23">
        <f>[1]Dezembro!$G$30</f>
        <v>32</v>
      </c>
      <c r="AB5" s="23">
        <f>[1]Dezembro!$G$31</f>
        <v>35</v>
      </c>
      <c r="AC5" s="23">
        <f>[1]Dezembro!$G$32</f>
        <v>44</v>
      </c>
      <c r="AD5" s="23">
        <f>[1]Dezembro!$G$33</f>
        <v>42</v>
      </c>
      <c r="AE5" s="23">
        <f>[1]Dezembro!$G$34</f>
        <v>63</v>
      </c>
      <c r="AF5" s="23">
        <f>[1]Dezembro!$G$35</f>
        <v>40</v>
      </c>
      <c r="AG5" s="58">
        <f>MIN(B5:AF5)</f>
        <v>24</v>
      </c>
      <c r="AH5" s="59">
        <f>AVERAGE(B5:AF5)</f>
        <v>38.096774193548384</v>
      </c>
    </row>
    <row r="6" spans="1:34" ht="17.100000000000001" customHeight="1" x14ac:dyDescent="0.2">
      <c r="A6" s="31" t="s">
        <v>0</v>
      </c>
      <c r="B6" s="26">
        <f>[2]Dezembro!$G$5</f>
        <v>54</v>
      </c>
      <c r="C6" s="26">
        <f>[2]Dezembro!$G$6</f>
        <v>48</v>
      </c>
      <c r="D6" s="26">
        <f>[2]Dezembro!$G$7</f>
        <v>45</v>
      </c>
      <c r="E6" s="26">
        <f>[2]Dezembro!$G$8</f>
        <v>46</v>
      </c>
      <c r="F6" s="26">
        <f>[2]Dezembro!$G$9</f>
        <v>49</v>
      </c>
      <c r="G6" s="26">
        <f>[2]Dezembro!$G$10</f>
        <v>46</v>
      </c>
      <c r="H6" s="26">
        <f>[2]Dezembro!$G$11</f>
        <v>44</v>
      </c>
      <c r="I6" s="26">
        <f>[2]Dezembro!$G$12</f>
        <v>51</v>
      </c>
      <c r="J6" s="26">
        <f>[2]Dezembro!$G$13</f>
        <v>58</v>
      </c>
      <c r="K6" s="26">
        <f>[2]Dezembro!$G$14</f>
        <v>40</v>
      </c>
      <c r="L6" s="26">
        <f>[2]Dezembro!$G$15</f>
        <v>44</v>
      </c>
      <c r="M6" s="26">
        <f>[2]Dezembro!$G$16</f>
        <v>41</v>
      </c>
      <c r="N6" s="26">
        <f>[2]Dezembro!$G$17</f>
        <v>54</v>
      </c>
      <c r="O6" s="26">
        <f>[2]Dezembro!$G$18</f>
        <v>68</v>
      </c>
      <c r="P6" s="26">
        <f>[2]Dezembro!$G$19</f>
        <v>63</v>
      </c>
      <c r="Q6" s="26">
        <f>[2]Dezembro!$G$20</f>
        <v>71</v>
      </c>
      <c r="R6" s="26">
        <f>[2]Dezembro!$G$21</f>
        <v>56</v>
      </c>
      <c r="S6" s="26">
        <f>[2]Dezembro!$G$22</f>
        <v>60</v>
      </c>
      <c r="T6" s="26">
        <f>[2]Dezembro!$G$23</f>
        <v>46</v>
      </c>
      <c r="U6" s="26">
        <f>[2]Dezembro!$G$24</f>
        <v>43</v>
      </c>
      <c r="V6" s="26">
        <f>[2]Dezembro!$G$25</f>
        <v>40</v>
      </c>
      <c r="W6" s="26">
        <f>[2]Dezembro!$G$26</f>
        <v>48</v>
      </c>
      <c r="X6" s="26">
        <f>[2]Dezembro!$G$27</f>
        <v>50</v>
      </c>
      <c r="Y6" s="26">
        <f>[2]Dezembro!$G$28</f>
        <v>46</v>
      </c>
      <c r="Z6" s="26">
        <f>[2]Dezembro!$G$29</f>
        <v>34</v>
      </c>
      <c r="AA6" s="26">
        <f>[2]Dezembro!$G$30</f>
        <v>38</v>
      </c>
      <c r="AB6" s="26">
        <f>[2]Dezembro!$G$31</f>
        <v>48</v>
      </c>
      <c r="AC6" s="26">
        <f>[2]Dezembro!$G$32</f>
        <v>64</v>
      </c>
      <c r="AD6" s="26">
        <f>[2]Dezembro!$G$33</f>
        <v>65</v>
      </c>
      <c r="AE6" s="26">
        <f>[2]Dezembro!$G$34</f>
        <v>65</v>
      </c>
      <c r="AF6" s="26">
        <f>[2]Dezembro!$G$35</f>
        <v>63</v>
      </c>
      <c r="AG6" s="61">
        <f>MIN(B6:AF6)</f>
        <v>34</v>
      </c>
      <c r="AH6" s="27">
        <f t="shared" ref="AH6:AH15" si="1">AVERAGE(B6:AF6)</f>
        <v>51.225806451612904</v>
      </c>
    </row>
    <row r="7" spans="1:34" ht="17.100000000000001" customHeight="1" x14ac:dyDescent="0.2">
      <c r="A7" s="31" t="s">
        <v>1</v>
      </c>
      <c r="B7" s="26">
        <f>[3]Dezembro!$G$5</f>
        <v>44</v>
      </c>
      <c r="C7" s="26">
        <f>[3]Dezembro!$G$6</f>
        <v>52</v>
      </c>
      <c r="D7" s="26">
        <f>[3]Dezembro!$G$7</f>
        <v>44</v>
      </c>
      <c r="E7" s="26">
        <f>[3]Dezembro!$G$8</f>
        <v>44</v>
      </c>
      <c r="F7" s="26">
        <f>[3]Dezembro!$G$9</f>
        <v>45</v>
      </c>
      <c r="G7" s="26">
        <f>[3]Dezembro!$G$10</f>
        <v>43</v>
      </c>
      <c r="H7" s="26">
        <f>[3]Dezembro!$G$11</f>
        <v>42</v>
      </c>
      <c r="I7" s="26">
        <f>[3]Dezembro!$G$12</f>
        <v>36</v>
      </c>
      <c r="J7" s="26">
        <f>[3]Dezembro!$G$13</f>
        <v>50</v>
      </c>
      <c r="K7" s="26">
        <f>[3]Dezembro!$G$14</f>
        <v>35</v>
      </c>
      <c r="L7" s="26">
        <f>[3]Dezembro!$G$15</f>
        <v>39</v>
      </c>
      <c r="M7" s="26">
        <f>[3]Dezembro!$G$16</f>
        <v>46</v>
      </c>
      <c r="N7" s="26">
        <f>[3]Dezembro!$G$17</f>
        <v>53</v>
      </c>
      <c r="O7" s="26">
        <f>[3]Dezembro!$G$18</f>
        <v>49</v>
      </c>
      <c r="P7" s="26">
        <f>[3]Dezembro!$G$19</f>
        <v>59</v>
      </c>
      <c r="Q7" s="26">
        <f>[3]Dezembro!$G$20</f>
        <v>59</v>
      </c>
      <c r="R7" s="26">
        <f>[3]Dezembro!$G$21</f>
        <v>78</v>
      </c>
      <c r="S7" s="26">
        <f>[3]Dezembro!$G$22</f>
        <v>50</v>
      </c>
      <c r="T7" s="26">
        <f>[3]Dezembro!$G$23</f>
        <v>44</v>
      </c>
      <c r="U7" s="26">
        <f>[3]Dezembro!$G$24</f>
        <v>40</v>
      </c>
      <c r="V7" s="26">
        <f>[3]Dezembro!$G$25</f>
        <v>39</v>
      </c>
      <c r="W7" s="26">
        <f>[3]Dezembro!$G$26</f>
        <v>39</v>
      </c>
      <c r="X7" s="26">
        <f>[3]Dezembro!$G$27</f>
        <v>46</v>
      </c>
      <c r="Y7" s="26">
        <f>[3]Dezembro!$G$28</f>
        <v>36</v>
      </c>
      <c r="Z7" s="26">
        <f>[3]Dezembro!$G$29</f>
        <v>34</v>
      </c>
      <c r="AA7" s="26">
        <f>[3]Dezembro!$G$30</f>
        <v>35</v>
      </c>
      <c r="AB7" s="26">
        <f>[3]Dezembro!$G$31</f>
        <v>37</v>
      </c>
      <c r="AC7" s="26">
        <f>[3]Dezembro!$G$32</f>
        <v>34</v>
      </c>
      <c r="AD7" s="26">
        <f>[3]Dezembro!$G$33</f>
        <v>55</v>
      </c>
      <c r="AE7" s="26">
        <f>[3]Dezembro!$G$34</f>
        <v>50</v>
      </c>
      <c r="AF7" s="26">
        <f>[3]Dezembro!$G$35</f>
        <v>47</v>
      </c>
      <c r="AG7" s="61">
        <f t="shared" ref="AG7:AG15" si="2">MIN(B7:AF7)</f>
        <v>34</v>
      </c>
      <c r="AH7" s="27">
        <f t="shared" si="1"/>
        <v>45.29032258064516</v>
      </c>
    </row>
    <row r="8" spans="1:34" ht="17.100000000000001" customHeight="1" x14ac:dyDescent="0.2">
      <c r="A8" s="31" t="s">
        <v>48</v>
      </c>
      <c r="B8" s="26">
        <f>[4]Dezembro!$G$5</f>
        <v>68</v>
      </c>
      <c r="C8" s="26">
        <f>[4]Dezembro!$G$6</f>
        <v>69</v>
      </c>
      <c r="D8" s="26">
        <f>[4]Dezembro!$G$7</f>
        <v>69</v>
      </c>
      <c r="E8" s="26">
        <f>[4]Dezembro!$G$8</f>
        <v>69</v>
      </c>
      <c r="F8" s="26">
        <f>[4]Dezembro!$G$9</f>
        <v>64</v>
      </c>
      <c r="G8" s="26">
        <f>[4]Dezembro!$G$10</f>
        <v>62</v>
      </c>
      <c r="H8" s="26">
        <f>[4]Dezembro!$G$11</f>
        <v>65</v>
      </c>
      <c r="I8" s="26">
        <f>[4]Dezembro!$G$12</f>
        <v>71</v>
      </c>
      <c r="J8" s="26">
        <f>[4]Dezembro!$G$13</f>
        <v>70</v>
      </c>
      <c r="K8" s="26">
        <f>[4]Dezembro!$G$14</f>
        <v>56</v>
      </c>
      <c r="L8" s="26">
        <f>[4]Dezembro!$G$15</f>
        <v>57</v>
      </c>
      <c r="M8" s="26">
        <f>[4]Dezembro!$G$16</f>
        <v>61</v>
      </c>
      <c r="N8" s="26">
        <f>[4]Dezembro!$G$17</f>
        <v>69</v>
      </c>
      <c r="O8" s="26">
        <f>[4]Dezembro!$G$18</f>
        <v>68</v>
      </c>
      <c r="P8" s="26">
        <f>[4]Dezembro!$G$19</f>
        <v>65</v>
      </c>
      <c r="Q8" s="26">
        <f>[4]Dezembro!$G$20</f>
        <v>75</v>
      </c>
      <c r="R8" s="26">
        <f>[4]Dezembro!$G$21</f>
        <v>76</v>
      </c>
      <c r="S8" s="26">
        <f>[4]Dezembro!$G$22</f>
        <v>59</v>
      </c>
      <c r="T8" s="26">
        <f>[4]Dezembro!$G$23</f>
        <v>60</v>
      </c>
      <c r="U8" s="26">
        <f>[4]Dezembro!$G$24</f>
        <v>40</v>
      </c>
      <c r="V8" s="26">
        <f>[4]Dezembro!$G$25</f>
        <v>55</v>
      </c>
      <c r="W8" s="26">
        <f>[4]Dezembro!$G$26</f>
        <v>66</v>
      </c>
      <c r="X8" s="26">
        <f>[4]Dezembro!$G$27</f>
        <v>66</v>
      </c>
      <c r="Y8" s="26">
        <f>[4]Dezembro!$G$28</f>
        <v>53</v>
      </c>
      <c r="Z8" s="26">
        <f>[4]Dezembro!$G$29</f>
        <v>51</v>
      </c>
      <c r="AA8" s="26">
        <f>[4]Dezembro!$G$30</f>
        <v>53</v>
      </c>
      <c r="AB8" s="26">
        <f>[4]Dezembro!$G$31</f>
        <v>61</v>
      </c>
      <c r="AC8" s="26">
        <f>[4]Dezembro!$G$32</f>
        <v>61</v>
      </c>
      <c r="AD8" s="26">
        <f>[4]Dezembro!$G$33</f>
        <v>78</v>
      </c>
      <c r="AE8" s="26">
        <f>[4]Dezembro!$G$34</f>
        <v>77</v>
      </c>
      <c r="AF8" s="26">
        <f>[4]Dezembro!$G$35</f>
        <v>70</v>
      </c>
      <c r="AG8" s="61">
        <f t="shared" ref="AG8" si="3">MIN(B8:AF8)</f>
        <v>40</v>
      </c>
      <c r="AH8" s="27">
        <f t="shared" ref="AH8" si="4">AVERAGE(B8:AF8)</f>
        <v>64</v>
      </c>
    </row>
    <row r="9" spans="1:34" ht="17.100000000000001" customHeight="1" x14ac:dyDescent="0.2">
      <c r="A9" s="31" t="s">
        <v>2</v>
      </c>
      <c r="B9" s="26">
        <f>[5]Dezembro!$G$5</f>
        <v>52</v>
      </c>
      <c r="C9" s="26">
        <f>[5]Dezembro!$G$6</f>
        <v>51</v>
      </c>
      <c r="D9" s="26">
        <f>[5]Dezembro!$G$7</f>
        <v>46</v>
      </c>
      <c r="E9" s="26">
        <f>[5]Dezembro!$G$8</f>
        <v>52</v>
      </c>
      <c r="F9" s="26">
        <f>[5]Dezembro!$G$9</f>
        <v>47</v>
      </c>
      <c r="G9" s="26">
        <f>[5]Dezembro!$G$10</f>
        <v>45</v>
      </c>
      <c r="H9" s="26">
        <f>[5]Dezembro!$G$11</f>
        <v>44</v>
      </c>
      <c r="I9" s="26">
        <f>[5]Dezembro!$G$12</f>
        <v>44</v>
      </c>
      <c r="J9" s="26">
        <f>[5]Dezembro!$G$13</f>
        <v>46</v>
      </c>
      <c r="K9" s="26">
        <f>[5]Dezembro!$G$14</f>
        <v>39</v>
      </c>
      <c r="L9" s="26">
        <f>[5]Dezembro!$G$15</f>
        <v>46</v>
      </c>
      <c r="M9" s="26">
        <f>[5]Dezembro!$G$16</f>
        <v>50</v>
      </c>
      <c r="N9" s="26">
        <f>[5]Dezembro!$G$17</f>
        <v>55</v>
      </c>
      <c r="O9" s="26">
        <f>[5]Dezembro!$G$18</f>
        <v>58</v>
      </c>
      <c r="P9" s="26">
        <f>[5]Dezembro!$G$19</f>
        <v>65</v>
      </c>
      <c r="Q9" s="26">
        <f>[5]Dezembro!$G$20</f>
        <v>69</v>
      </c>
      <c r="R9" s="26">
        <f>[5]Dezembro!$G$21</f>
        <v>88</v>
      </c>
      <c r="S9" s="26">
        <f>[5]Dezembro!$G$22</f>
        <v>50</v>
      </c>
      <c r="T9" s="26">
        <f>[5]Dezembro!$G$23</f>
        <v>44</v>
      </c>
      <c r="U9" s="26">
        <f>[5]Dezembro!$G$24</f>
        <v>43</v>
      </c>
      <c r="V9" s="26">
        <f>[5]Dezembro!$G$25</f>
        <v>34</v>
      </c>
      <c r="W9" s="26">
        <f>[5]Dezembro!$G$26</f>
        <v>41</v>
      </c>
      <c r="X9" s="26">
        <f>[5]Dezembro!$G$27</f>
        <v>44</v>
      </c>
      <c r="Y9" s="26">
        <f>[5]Dezembro!$G$28</f>
        <v>44</v>
      </c>
      <c r="Z9" s="26">
        <f>[5]Dezembro!$G$29</f>
        <v>43</v>
      </c>
      <c r="AA9" s="26">
        <f>[5]Dezembro!$G$30</f>
        <v>41</v>
      </c>
      <c r="AB9" s="26">
        <f>[5]Dezembro!$G$31</f>
        <v>45</v>
      </c>
      <c r="AC9" s="26">
        <f>[5]Dezembro!$G$32</f>
        <v>45</v>
      </c>
      <c r="AD9" s="26">
        <f>[5]Dezembro!$G$33</f>
        <v>57</v>
      </c>
      <c r="AE9" s="26">
        <f>[5]Dezembro!$G$34</f>
        <v>53</v>
      </c>
      <c r="AF9" s="26">
        <f>[5]Dezembro!$G$35</f>
        <v>47</v>
      </c>
      <c r="AG9" s="61">
        <f t="shared" si="2"/>
        <v>34</v>
      </c>
      <c r="AH9" s="27">
        <f t="shared" si="1"/>
        <v>49.29032258064516</v>
      </c>
    </row>
    <row r="10" spans="1:34" ht="17.100000000000001" customHeight="1" x14ac:dyDescent="0.2">
      <c r="A10" s="31" t="s">
        <v>3</v>
      </c>
      <c r="B10" s="26">
        <f>[6]Dezembro!$G$5</f>
        <v>43</v>
      </c>
      <c r="C10" s="26">
        <f>[6]Dezembro!$G$6</f>
        <v>56</v>
      </c>
      <c r="D10" s="26">
        <f>[6]Dezembro!$G$7</f>
        <v>37</v>
      </c>
      <c r="E10" s="26">
        <f>[6]Dezembro!$G$8</f>
        <v>40</v>
      </c>
      <c r="F10" s="26">
        <f>[6]Dezembro!$G$9</f>
        <v>37</v>
      </c>
      <c r="G10" s="26">
        <f>[6]Dezembro!$G$10</f>
        <v>35</v>
      </c>
      <c r="H10" s="26">
        <f>[6]Dezembro!$G$11</f>
        <v>33</v>
      </c>
      <c r="I10" s="26">
        <f>[6]Dezembro!$G$12</f>
        <v>23</v>
      </c>
      <c r="J10" s="26">
        <f>[6]Dezembro!$G$13</f>
        <v>43</v>
      </c>
      <c r="K10" s="26">
        <f>[6]Dezembro!$G$14</f>
        <v>40</v>
      </c>
      <c r="L10" s="26">
        <f>[6]Dezembro!$G$15</f>
        <v>37</v>
      </c>
      <c r="M10" s="26">
        <f>[6]Dezembro!$G$16</f>
        <v>38</v>
      </c>
      <c r="N10" s="26">
        <f>[6]Dezembro!$G$17</f>
        <v>45</v>
      </c>
      <c r="O10" s="26">
        <f>[6]Dezembro!$G$18</f>
        <v>59</v>
      </c>
      <c r="P10" s="26">
        <f>[6]Dezembro!$G$19</f>
        <v>49</v>
      </c>
      <c r="Q10" s="26">
        <f>[6]Dezembro!$G$20</f>
        <v>45</v>
      </c>
      <c r="R10" s="26">
        <f>[6]Dezembro!$G$21</f>
        <v>61</v>
      </c>
      <c r="S10" s="26">
        <f>[6]Dezembro!$G$22</f>
        <v>47</v>
      </c>
      <c r="T10" s="26">
        <f>[6]Dezembro!$G$23</f>
        <v>39</v>
      </c>
      <c r="U10" s="26">
        <f>[6]Dezembro!$G$24</f>
        <v>32</v>
      </c>
      <c r="V10" s="26">
        <f>[6]Dezembro!$G$25</f>
        <v>38</v>
      </c>
      <c r="W10" s="26">
        <f>[6]Dezembro!$G$26</f>
        <v>34</v>
      </c>
      <c r="X10" s="26">
        <f>[6]Dezembro!$G$27</f>
        <v>37</v>
      </c>
      <c r="Y10" s="26">
        <f>[6]Dezembro!$G$28</f>
        <v>31</v>
      </c>
      <c r="Z10" s="26">
        <f>[6]Dezembro!$G$29</f>
        <v>31</v>
      </c>
      <c r="AA10" s="26">
        <f>[6]Dezembro!$G$30</f>
        <v>28</v>
      </c>
      <c r="AB10" s="26">
        <f>[6]Dezembro!$G$31</f>
        <v>32</v>
      </c>
      <c r="AC10" s="26">
        <f>[6]Dezembro!$G$32</f>
        <v>47</v>
      </c>
      <c r="AD10" s="26">
        <f>[6]Dezembro!$G$33</f>
        <v>36</v>
      </c>
      <c r="AE10" s="26">
        <f>[6]Dezembro!$G$34</f>
        <v>36</v>
      </c>
      <c r="AF10" s="26">
        <f>[6]Dezembro!$G$35</f>
        <v>39</v>
      </c>
      <c r="AG10" s="61">
        <f t="shared" si="2"/>
        <v>23</v>
      </c>
      <c r="AH10" s="27">
        <f>AVERAGE(B10:AF10)</f>
        <v>39.612903225806448</v>
      </c>
    </row>
    <row r="11" spans="1:34" ht="17.100000000000001" customHeight="1" x14ac:dyDescent="0.2">
      <c r="A11" s="31" t="s">
        <v>4</v>
      </c>
      <c r="B11" s="26">
        <f>[7]Dezembro!$G$5</f>
        <v>43</v>
      </c>
      <c r="C11" s="26">
        <f>[7]Dezembro!$G$6</f>
        <v>56</v>
      </c>
      <c r="D11" s="26">
        <f>[7]Dezembro!$G$7</f>
        <v>37</v>
      </c>
      <c r="E11" s="26">
        <f>[7]Dezembro!$G$8</f>
        <v>40</v>
      </c>
      <c r="F11" s="26">
        <f>[7]Dezembro!$G$9</f>
        <v>37</v>
      </c>
      <c r="G11" s="26">
        <f>[7]Dezembro!$G$10</f>
        <v>35</v>
      </c>
      <c r="H11" s="26">
        <f>[7]Dezembro!$G$11</f>
        <v>33</v>
      </c>
      <c r="I11" s="26">
        <f>[7]Dezembro!$G$12</f>
        <v>23</v>
      </c>
      <c r="J11" s="26">
        <f>[7]Dezembro!$G$13</f>
        <v>43</v>
      </c>
      <c r="K11" s="26">
        <f>[7]Dezembro!$G$14</f>
        <v>48</v>
      </c>
      <c r="L11" s="26">
        <f>[7]Dezembro!$G$15</f>
        <v>47</v>
      </c>
      <c r="M11" s="26">
        <f>[7]Dezembro!$G$16</f>
        <v>48</v>
      </c>
      <c r="N11" s="26">
        <f>[7]Dezembro!$G$17</f>
        <v>55</v>
      </c>
      <c r="O11" s="26">
        <f>[7]Dezembro!$G$18</f>
        <v>59</v>
      </c>
      <c r="P11" s="26">
        <f>[7]Dezembro!$G$19</f>
        <v>56</v>
      </c>
      <c r="Q11" s="26">
        <f>[7]Dezembro!$G$20</f>
        <v>47</v>
      </c>
      <c r="R11" s="26">
        <f>[7]Dezembro!$G$21</f>
        <v>72</v>
      </c>
      <c r="S11" s="26">
        <f>[7]Dezembro!$G$22</f>
        <v>54</v>
      </c>
      <c r="T11" s="26">
        <f>[7]Dezembro!$G$23</f>
        <v>44</v>
      </c>
      <c r="U11" s="26">
        <f>[7]Dezembro!$G$24</f>
        <v>37</v>
      </c>
      <c r="V11" s="26">
        <f>[7]Dezembro!$G$25</f>
        <v>49</v>
      </c>
      <c r="W11" s="26">
        <f>[7]Dezembro!$G$26</f>
        <v>42</v>
      </c>
      <c r="X11" s="26">
        <f>[7]Dezembro!$G$27</f>
        <v>54</v>
      </c>
      <c r="Y11" s="26">
        <f>[7]Dezembro!$G$28</f>
        <v>38</v>
      </c>
      <c r="Z11" s="26">
        <f>[7]Dezembro!$G$29</f>
        <v>44</v>
      </c>
      <c r="AA11" s="26">
        <f>[7]Dezembro!$G$30</f>
        <v>41</v>
      </c>
      <c r="AB11" s="26">
        <f>[7]Dezembro!$G$31</f>
        <v>46</v>
      </c>
      <c r="AC11" s="26">
        <f>[7]Dezembro!$G$32</f>
        <v>56</v>
      </c>
      <c r="AD11" s="26">
        <f>[7]Dezembro!$G$33</f>
        <v>43</v>
      </c>
      <c r="AE11" s="26">
        <f>[7]Dezembro!$G$34</f>
        <v>45</v>
      </c>
      <c r="AF11" s="26">
        <f>[7]Dezembro!$G$35</f>
        <v>43</v>
      </c>
      <c r="AG11" s="61">
        <f t="shared" si="2"/>
        <v>23</v>
      </c>
      <c r="AH11" s="27">
        <f t="shared" si="1"/>
        <v>45.645161290322584</v>
      </c>
    </row>
    <row r="12" spans="1:34" ht="17.100000000000001" customHeight="1" x14ac:dyDescent="0.2">
      <c r="A12" s="31" t="s">
        <v>5</v>
      </c>
      <c r="B12" s="35">
        <f>[8]Dezembro!$G$5</f>
        <v>43</v>
      </c>
      <c r="C12" s="35">
        <f>[8]Dezembro!$G$6</f>
        <v>47</v>
      </c>
      <c r="D12" s="35">
        <f>[8]Dezembro!$G$7</f>
        <v>44</v>
      </c>
      <c r="E12" s="35">
        <f>[8]Dezembro!$G$8</f>
        <v>49</v>
      </c>
      <c r="F12" s="35">
        <f>[8]Dezembro!$G$9</f>
        <v>46</v>
      </c>
      <c r="G12" s="35">
        <f>[8]Dezembro!$G$10</f>
        <v>46</v>
      </c>
      <c r="H12" s="35">
        <f>[8]Dezembro!$G$11</f>
        <v>44</v>
      </c>
      <c r="I12" s="35">
        <f>[8]Dezembro!$G$12</f>
        <v>46</v>
      </c>
      <c r="J12" s="35">
        <f>[8]Dezembro!$G$13</f>
        <v>42</v>
      </c>
      <c r="K12" s="35">
        <f>[8]Dezembro!$G$14</f>
        <v>37</v>
      </c>
      <c r="L12" s="35">
        <f>[8]Dezembro!$G$15</f>
        <v>38</v>
      </c>
      <c r="M12" s="35">
        <f>[8]Dezembro!$G$16</f>
        <v>36</v>
      </c>
      <c r="N12" s="35">
        <f>[8]Dezembro!$G$17</f>
        <v>40</v>
      </c>
      <c r="O12" s="35">
        <f>[8]Dezembro!$G$18</f>
        <v>63</v>
      </c>
      <c r="P12" s="35">
        <f>[8]Dezembro!$G$19</f>
        <v>52</v>
      </c>
      <c r="Q12" s="35">
        <f>[8]Dezembro!$G$20</f>
        <v>60</v>
      </c>
      <c r="R12" s="35">
        <f>[8]Dezembro!$G$21</f>
        <v>58</v>
      </c>
      <c r="S12" s="35">
        <f>[8]Dezembro!$G$22</f>
        <v>52</v>
      </c>
      <c r="T12" s="35">
        <f>[8]Dezembro!$G$23</f>
        <v>41</v>
      </c>
      <c r="U12" s="35">
        <f>[8]Dezembro!$G$24</f>
        <v>39</v>
      </c>
      <c r="V12" s="35">
        <f>[8]Dezembro!$G$25</f>
        <v>33</v>
      </c>
      <c r="W12" s="35">
        <f>[8]Dezembro!$G$26</f>
        <v>51</v>
      </c>
      <c r="X12" s="35">
        <f>[8]Dezembro!$G$27</f>
        <v>44</v>
      </c>
      <c r="Y12" s="35">
        <f>[8]Dezembro!$G$28</f>
        <v>40</v>
      </c>
      <c r="Z12" s="35">
        <f>[8]Dezembro!$G$29</f>
        <v>35</v>
      </c>
      <c r="AA12" s="35">
        <f>[8]Dezembro!$G$30</f>
        <v>37</v>
      </c>
      <c r="AB12" s="35">
        <f>[8]Dezembro!$G$31</f>
        <v>47</v>
      </c>
      <c r="AC12" s="35">
        <f>[8]Dezembro!$G$32</f>
        <v>41</v>
      </c>
      <c r="AD12" s="35">
        <f>[8]Dezembro!$G$33</f>
        <v>60</v>
      </c>
      <c r="AE12" s="35">
        <f>[8]Dezembro!$G$34</f>
        <v>62</v>
      </c>
      <c r="AF12" s="35">
        <f>[8]Dezembro!$G$35</f>
        <v>56</v>
      </c>
      <c r="AG12" s="61">
        <f t="shared" si="2"/>
        <v>33</v>
      </c>
      <c r="AH12" s="27">
        <f t="shared" si="1"/>
        <v>46.096774193548384</v>
      </c>
    </row>
    <row r="13" spans="1:34" ht="17.100000000000001" customHeight="1" x14ac:dyDescent="0.2">
      <c r="A13" s="31" t="s">
        <v>51</v>
      </c>
      <c r="B13" s="35" t="str">
        <f>[9]Dezembro!$G$5</f>
        <v>**</v>
      </c>
      <c r="C13" s="35" t="str">
        <f>[9]Dezembro!$G$6</f>
        <v>**</v>
      </c>
      <c r="D13" s="35" t="str">
        <f>[9]Dezembro!$G$7</f>
        <v>**</v>
      </c>
      <c r="E13" s="35">
        <f>[9]Dezembro!$G$8</f>
        <v>44</v>
      </c>
      <c r="F13" s="35">
        <f>[9]Dezembro!$G$9</f>
        <v>37</v>
      </c>
      <c r="G13" s="35">
        <f>[9]Dezembro!$G$10</f>
        <v>34</v>
      </c>
      <c r="H13" s="35">
        <f>[9]Dezembro!$G$11</f>
        <v>42</v>
      </c>
      <c r="I13" s="35">
        <f>[9]Dezembro!$G$12</f>
        <v>33</v>
      </c>
      <c r="J13" s="35">
        <f>[9]Dezembro!$G$13</f>
        <v>40</v>
      </c>
      <c r="K13" s="35">
        <f>[9]Dezembro!$G$14</f>
        <v>52</v>
      </c>
      <c r="L13" s="35">
        <f>[9]Dezembro!$G$15</f>
        <v>50</v>
      </c>
      <c r="M13" s="35">
        <f>[9]Dezembro!$G$16</f>
        <v>47</v>
      </c>
      <c r="N13" s="35">
        <f>[9]Dezembro!$G$17</f>
        <v>54</v>
      </c>
      <c r="O13" s="35">
        <f>[9]Dezembro!$G$18</f>
        <v>54</v>
      </c>
      <c r="P13" s="35">
        <f>[9]Dezembro!$G$19</f>
        <v>53</v>
      </c>
      <c r="Q13" s="35">
        <f>[9]Dezembro!$G$20</f>
        <v>50</v>
      </c>
      <c r="R13" s="35">
        <f>[9]Dezembro!$G$21</f>
        <v>70</v>
      </c>
      <c r="S13" s="35">
        <f>[9]Dezembro!$G$22</f>
        <v>46</v>
      </c>
      <c r="T13" s="35">
        <f>[9]Dezembro!$G$23</f>
        <v>41</v>
      </c>
      <c r="U13" s="35">
        <f>[9]Dezembro!$G$24</f>
        <v>38</v>
      </c>
      <c r="V13" s="35">
        <f>[9]Dezembro!$G$25</f>
        <v>35</v>
      </c>
      <c r="W13" s="35">
        <f>[9]Dezembro!$G$26</f>
        <v>45</v>
      </c>
      <c r="X13" s="35">
        <f>[9]Dezembro!$G$27</f>
        <v>50</v>
      </c>
      <c r="Y13" s="35">
        <f>[9]Dezembro!$G$28</f>
        <v>43</v>
      </c>
      <c r="Z13" s="35">
        <f>[9]Dezembro!$G$29</f>
        <v>41</v>
      </c>
      <c r="AA13" s="35">
        <f>[9]Dezembro!$G$30</f>
        <v>40</v>
      </c>
      <c r="AB13" s="35">
        <f>[9]Dezembro!$G$31</f>
        <v>45</v>
      </c>
      <c r="AC13" s="35">
        <f>[9]Dezembro!$G$32</f>
        <v>44</v>
      </c>
      <c r="AD13" s="35">
        <f>[9]Dezembro!$G$33</f>
        <v>37</v>
      </c>
      <c r="AE13" s="35">
        <f>[9]Dezembro!$G$34</f>
        <v>44</v>
      </c>
      <c r="AF13" s="35">
        <f>[9]Dezembro!$G$35</f>
        <v>43</v>
      </c>
      <c r="AG13" s="61">
        <f>MIN(B13:AF13)</f>
        <v>33</v>
      </c>
      <c r="AH13" s="27">
        <f>AVERAGE(B13:AF13)</f>
        <v>44.714285714285715</v>
      </c>
    </row>
    <row r="14" spans="1:34" ht="17.100000000000001" customHeight="1" x14ac:dyDescent="0.2">
      <c r="A14" s="31" t="s">
        <v>6</v>
      </c>
      <c r="B14" s="35">
        <f>[10]Dezembro!$G$5</f>
        <v>31</v>
      </c>
      <c r="C14" s="35">
        <f>[10]Dezembro!$G$6</f>
        <v>57</v>
      </c>
      <c r="D14" s="35">
        <f>[10]Dezembro!$G$7</f>
        <v>42</v>
      </c>
      <c r="E14" s="35">
        <f>[10]Dezembro!$G$8</f>
        <v>47</v>
      </c>
      <c r="F14" s="35">
        <f>[10]Dezembro!$G$9</f>
        <v>42</v>
      </c>
      <c r="G14" s="35">
        <f>[10]Dezembro!$G$10</f>
        <v>40</v>
      </c>
      <c r="H14" s="35">
        <f>[10]Dezembro!$G$11</f>
        <v>40</v>
      </c>
      <c r="I14" s="35">
        <f>[10]Dezembro!$G$12</f>
        <v>34</v>
      </c>
      <c r="J14" s="35">
        <f>[10]Dezembro!$G$13</f>
        <v>33</v>
      </c>
      <c r="K14" s="35">
        <f>[10]Dezembro!$G$14</f>
        <v>38</v>
      </c>
      <c r="L14" s="35">
        <f>[10]Dezembro!$G$15</f>
        <v>53</v>
      </c>
      <c r="M14" s="35">
        <f>[10]Dezembro!$G$16</f>
        <v>51</v>
      </c>
      <c r="N14" s="35">
        <f>[10]Dezembro!$G$17</f>
        <v>52</v>
      </c>
      <c r="O14" s="35">
        <f>[10]Dezembro!$G$18</f>
        <v>57</v>
      </c>
      <c r="P14" s="35">
        <f>[10]Dezembro!$G$19</f>
        <v>53</v>
      </c>
      <c r="Q14" s="35">
        <f>[10]Dezembro!$G$20</f>
        <v>46</v>
      </c>
      <c r="R14" s="35">
        <f>[10]Dezembro!$G$21</f>
        <v>85</v>
      </c>
      <c r="S14" s="35">
        <f>[10]Dezembro!$G$22</f>
        <v>48</v>
      </c>
      <c r="T14" s="35">
        <f>[10]Dezembro!$G$23</f>
        <v>34</v>
      </c>
      <c r="U14" s="35">
        <f>[10]Dezembro!$G$24</f>
        <v>41</v>
      </c>
      <c r="V14" s="35">
        <f>[10]Dezembro!$G$25</f>
        <v>32</v>
      </c>
      <c r="W14" s="35">
        <f>[10]Dezembro!$G$26</f>
        <v>46</v>
      </c>
      <c r="X14" s="35">
        <f>[10]Dezembro!$G$27</f>
        <v>52</v>
      </c>
      <c r="Y14" s="35">
        <f>[10]Dezembro!$G$28</f>
        <v>45</v>
      </c>
      <c r="Z14" s="35">
        <f>[10]Dezembro!$G$29</f>
        <v>38</v>
      </c>
      <c r="AA14" s="35">
        <f>[10]Dezembro!$G$30</f>
        <v>37</v>
      </c>
      <c r="AB14" s="35">
        <f>[10]Dezembro!$G$31</f>
        <v>37</v>
      </c>
      <c r="AC14" s="35">
        <f>[10]Dezembro!$G$32</f>
        <v>36</v>
      </c>
      <c r="AD14" s="35">
        <f>[10]Dezembro!$G$33</f>
        <v>46</v>
      </c>
      <c r="AE14" s="35">
        <f>[10]Dezembro!$G$34</f>
        <v>39</v>
      </c>
      <c r="AF14" s="35">
        <f>[10]Dezembro!$G$35</f>
        <v>37</v>
      </c>
      <c r="AG14" s="61">
        <f t="shared" si="2"/>
        <v>31</v>
      </c>
      <c r="AH14" s="27">
        <f t="shared" si="1"/>
        <v>44.161290322580648</v>
      </c>
    </row>
    <row r="15" spans="1:34" ht="17.100000000000001" customHeight="1" x14ac:dyDescent="0.2">
      <c r="A15" s="31" t="s">
        <v>7</v>
      </c>
      <c r="B15" s="35">
        <f>[11]Dezembro!$G$5</f>
        <v>50</v>
      </c>
      <c r="C15" s="35">
        <f>[11]Dezembro!$G$6</f>
        <v>48</v>
      </c>
      <c r="D15" s="35">
        <f>[11]Dezembro!$G$7</f>
        <v>43</v>
      </c>
      <c r="E15" s="35">
        <f>[11]Dezembro!$G$8</f>
        <v>52</v>
      </c>
      <c r="F15" s="35">
        <f>[11]Dezembro!$G$9</f>
        <v>48</v>
      </c>
      <c r="G15" s="35">
        <f>[11]Dezembro!$G$10</f>
        <v>42</v>
      </c>
      <c r="H15" s="35">
        <f>[11]Dezembro!$G$11</f>
        <v>43</v>
      </c>
      <c r="I15" s="35">
        <f>[11]Dezembro!$G$12</f>
        <v>36</v>
      </c>
      <c r="J15" s="35">
        <f>[11]Dezembro!$G$13</f>
        <v>49</v>
      </c>
      <c r="K15" s="35">
        <f>[11]Dezembro!$G$14</f>
        <v>36</v>
      </c>
      <c r="L15" s="35">
        <f>[11]Dezembro!$G$15</f>
        <v>39</v>
      </c>
      <c r="M15" s="35">
        <f>[11]Dezembro!$G$16</f>
        <v>39</v>
      </c>
      <c r="N15" s="35">
        <f>[11]Dezembro!$G$17</f>
        <v>51</v>
      </c>
      <c r="O15" s="35">
        <f>[11]Dezembro!$G$18</f>
        <v>50</v>
      </c>
      <c r="P15" s="35">
        <f>[11]Dezembro!$G$19</f>
        <v>47</v>
      </c>
      <c r="Q15" s="35">
        <f>[11]Dezembro!$G$20</f>
        <v>71</v>
      </c>
      <c r="R15" s="35">
        <f>[11]Dezembro!$G$21</f>
        <v>70</v>
      </c>
      <c r="S15" s="35">
        <f>[11]Dezembro!$G$22</f>
        <v>64</v>
      </c>
      <c r="T15" s="35">
        <f>[11]Dezembro!$G$23</f>
        <v>50</v>
      </c>
      <c r="U15" s="35">
        <f>[11]Dezembro!$G$24</f>
        <v>42</v>
      </c>
      <c r="V15" s="35">
        <f>[11]Dezembro!$G$25</f>
        <v>34</v>
      </c>
      <c r="W15" s="35">
        <f>[11]Dezembro!$G$26</f>
        <v>40</v>
      </c>
      <c r="X15" s="35">
        <f>[11]Dezembro!$G$27</f>
        <v>47</v>
      </c>
      <c r="Y15" s="35">
        <f>[11]Dezembro!$G$28</f>
        <v>49</v>
      </c>
      <c r="Z15" s="35">
        <f>[11]Dezembro!$G$29</f>
        <v>34</v>
      </c>
      <c r="AA15" s="35">
        <f>[11]Dezembro!$G$30</f>
        <v>35</v>
      </c>
      <c r="AB15" s="35">
        <f>[11]Dezembro!$G$31</f>
        <v>48</v>
      </c>
      <c r="AC15" s="35">
        <f>[11]Dezembro!$G$32</f>
        <v>49</v>
      </c>
      <c r="AD15" s="35">
        <f>[11]Dezembro!$G$33</f>
        <v>65</v>
      </c>
      <c r="AE15" s="35">
        <f>[11]Dezembro!$G$34</f>
        <v>70</v>
      </c>
      <c r="AF15" s="35">
        <f>[11]Dezembro!$G$35</f>
        <v>56</v>
      </c>
      <c r="AG15" s="61">
        <f t="shared" si="2"/>
        <v>34</v>
      </c>
      <c r="AH15" s="27">
        <f t="shared" si="1"/>
        <v>48.29032258064516</v>
      </c>
    </row>
    <row r="16" spans="1:34" ht="17.100000000000001" customHeight="1" x14ac:dyDescent="0.2">
      <c r="A16" s="31" t="s">
        <v>8</v>
      </c>
      <c r="B16" s="35">
        <f>[12]Dezembro!$G$5</f>
        <v>49</v>
      </c>
      <c r="C16" s="35">
        <f>[12]Dezembro!$G$6</f>
        <v>42</v>
      </c>
      <c r="D16" s="35">
        <f>[12]Dezembro!$G$7</f>
        <v>39</v>
      </c>
      <c r="E16" s="35">
        <f>[12]Dezembro!$G$8</f>
        <v>43</v>
      </c>
      <c r="F16" s="35">
        <f>[12]Dezembro!$G$9</f>
        <v>43</v>
      </c>
      <c r="G16" s="35">
        <f>[12]Dezembro!$G$10</f>
        <v>41</v>
      </c>
      <c r="H16" s="35">
        <f>[12]Dezembro!$G$11</f>
        <v>38</v>
      </c>
      <c r="I16" s="35">
        <f>[12]Dezembro!$G$12</f>
        <v>41</v>
      </c>
      <c r="J16" s="35">
        <f>[12]Dezembro!$G$13</f>
        <v>50</v>
      </c>
      <c r="K16" s="35">
        <f>[12]Dezembro!$G$14</f>
        <v>36</v>
      </c>
      <c r="L16" s="35">
        <f>[12]Dezembro!$G$15</f>
        <v>43</v>
      </c>
      <c r="M16" s="35">
        <f>[12]Dezembro!$G$16</f>
        <v>44</v>
      </c>
      <c r="N16" s="35">
        <f>[12]Dezembro!$G$17</f>
        <v>55</v>
      </c>
      <c r="O16" s="35">
        <f>[12]Dezembro!$G$18</f>
        <v>59</v>
      </c>
      <c r="P16" s="35">
        <f>[12]Dezembro!$G$19</f>
        <v>44</v>
      </c>
      <c r="Q16" s="35">
        <f>[12]Dezembro!$G$20</f>
        <v>60</v>
      </c>
      <c r="R16" s="35">
        <f>[12]Dezembro!$G$21</f>
        <v>51</v>
      </c>
      <c r="S16" s="35">
        <f>[12]Dezembro!$G$22</f>
        <v>66</v>
      </c>
      <c r="T16" s="35">
        <f>[12]Dezembro!$G$23</f>
        <v>44</v>
      </c>
      <c r="U16" s="35">
        <f>[12]Dezembro!$G$24</f>
        <v>41</v>
      </c>
      <c r="V16" s="35">
        <f>[12]Dezembro!$G$25</f>
        <v>33</v>
      </c>
      <c r="W16" s="35">
        <f>[12]Dezembro!$G$26</f>
        <v>44</v>
      </c>
      <c r="X16" s="35">
        <f>[12]Dezembro!$G$27</f>
        <v>42</v>
      </c>
      <c r="Y16" s="35">
        <f>[12]Dezembro!$G$28</f>
        <v>47</v>
      </c>
      <c r="Z16" s="35">
        <f>[12]Dezembro!$G$29</f>
        <v>29</v>
      </c>
      <c r="AA16" s="35">
        <f>[12]Dezembro!$G$30</f>
        <v>31</v>
      </c>
      <c r="AB16" s="35">
        <f>[12]Dezembro!$G$31</f>
        <v>55</v>
      </c>
      <c r="AC16" s="35">
        <f>[12]Dezembro!$G$32</f>
        <v>61</v>
      </c>
      <c r="AD16" s="35">
        <f>[12]Dezembro!$G$33</f>
        <v>57</v>
      </c>
      <c r="AE16" s="35">
        <f>[12]Dezembro!$G$34</f>
        <v>66</v>
      </c>
      <c r="AF16" s="35">
        <f>[12]Dezembro!$G$35</f>
        <v>57</v>
      </c>
      <c r="AG16" s="61">
        <f>MIN(B16:AF16)</f>
        <v>29</v>
      </c>
      <c r="AH16" s="27">
        <f>AVERAGE(B16:AF16)</f>
        <v>46.806451612903224</v>
      </c>
    </row>
    <row r="17" spans="1:34" ht="17.100000000000001" customHeight="1" x14ac:dyDescent="0.2">
      <c r="A17" s="31" t="s">
        <v>9</v>
      </c>
      <c r="B17" s="35">
        <f>[13]Dezembro!$G$5</f>
        <v>49</v>
      </c>
      <c r="C17" s="35">
        <f>[13]Dezembro!$G$6</f>
        <v>43</v>
      </c>
      <c r="D17" s="35">
        <f>[13]Dezembro!$G$7</f>
        <v>40</v>
      </c>
      <c r="E17" s="35">
        <f>[13]Dezembro!$G$8</f>
        <v>40</v>
      </c>
      <c r="F17" s="35">
        <f>[13]Dezembro!$G$9</f>
        <v>43</v>
      </c>
      <c r="G17" s="35">
        <f>[13]Dezembro!$G$10</f>
        <v>40</v>
      </c>
      <c r="H17" s="35">
        <f>[13]Dezembro!$G$11</f>
        <v>39</v>
      </c>
      <c r="I17" s="35">
        <f>[13]Dezembro!$G$12</f>
        <v>38</v>
      </c>
      <c r="J17" s="35">
        <f>[13]Dezembro!$G$13</f>
        <v>49</v>
      </c>
      <c r="K17" s="35">
        <f>[13]Dezembro!$G$14</f>
        <v>37</v>
      </c>
      <c r="L17" s="35">
        <f>[13]Dezembro!$G$15</f>
        <v>41</v>
      </c>
      <c r="M17" s="35">
        <f>[13]Dezembro!$G$16</f>
        <v>45</v>
      </c>
      <c r="N17" s="35">
        <f>[13]Dezembro!$G$17</f>
        <v>58</v>
      </c>
      <c r="O17" s="35">
        <f>[13]Dezembro!$G$18</f>
        <v>58</v>
      </c>
      <c r="P17" s="35">
        <f>[13]Dezembro!$G$19</f>
        <v>47</v>
      </c>
      <c r="Q17" s="35">
        <f>[13]Dezembro!$G$20</f>
        <v>58</v>
      </c>
      <c r="R17" s="35">
        <f>[13]Dezembro!$G$21</f>
        <v>75</v>
      </c>
      <c r="S17" s="35">
        <f>[13]Dezembro!$G$22</f>
        <v>65</v>
      </c>
      <c r="T17" s="35">
        <f>[13]Dezembro!$G$23</f>
        <v>51</v>
      </c>
      <c r="U17" s="35">
        <f>[13]Dezembro!$G$24</f>
        <v>43</v>
      </c>
      <c r="V17" s="35">
        <f>[13]Dezembro!$G$25</f>
        <v>30</v>
      </c>
      <c r="W17" s="35">
        <f>[13]Dezembro!$G$26</f>
        <v>41</v>
      </c>
      <c r="X17" s="35">
        <f>[13]Dezembro!$G$27</f>
        <v>53</v>
      </c>
      <c r="Y17" s="35">
        <f>[13]Dezembro!$G$28</f>
        <v>50</v>
      </c>
      <c r="Z17" s="35">
        <f>[13]Dezembro!$G$29</f>
        <v>34</v>
      </c>
      <c r="AA17" s="35">
        <f>[13]Dezembro!$G$30</f>
        <v>36</v>
      </c>
      <c r="AB17" s="35">
        <f>[13]Dezembro!$G$31</f>
        <v>42</v>
      </c>
      <c r="AC17" s="35">
        <f>[13]Dezembro!$G$32</f>
        <v>47</v>
      </c>
      <c r="AD17" s="35">
        <f>[13]Dezembro!$G$33</f>
        <v>52</v>
      </c>
      <c r="AE17" s="35">
        <f>[13]Dezembro!$G$34</f>
        <v>53</v>
      </c>
      <c r="AF17" s="35">
        <f>[13]Dezembro!$G$35</f>
        <v>52</v>
      </c>
      <c r="AG17" s="61">
        <f t="shared" ref="AG17:AG29" si="5">MIN(B17:AF17)</f>
        <v>30</v>
      </c>
      <c r="AH17" s="27">
        <f t="shared" ref="AH17:AH28" si="6">AVERAGE(B17:AF17)</f>
        <v>46.741935483870968</v>
      </c>
    </row>
    <row r="18" spans="1:34" ht="17.100000000000001" customHeight="1" x14ac:dyDescent="0.2">
      <c r="A18" s="31" t="s">
        <v>49</v>
      </c>
      <c r="B18" s="35">
        <f>[14]Dezembro!$G$5</f>
        <v>46</v>
      </c>
      <c r="C18" s="35">
        <f>[14]Dezembro!$G$6</f>
        <v>45</v>
      </c>
      <c r="D18" s="35">
        <f>[14]Dezembro!$G$7</f>
        <v>42</v>
      </c>
      <c r="E18" s="35">
        <f>[14]Dezembro!$G$8</f>
        <v>43</v>
      </c>
      <c r="F18" s="35">
        <f>[14]Dezembro!$G$9</f>
        <v>43</v>
      </c>
      <c r="G18" s="35">
        <f>[14]Dezembro!$G$10</f>
        <v>43</v>
      </c>
      <c r="H18" s="35">
        <f>[14]Dezembro!$G$11</f>
        <v>41</v>
      </c>
      <c r="I18" s="35">
        <f>[14]Dezembro!$G$12</f>
        <v>38</v>
      </c>
      <c r="J18" s="35">
        <f>[14]Dezembro!$G$13</f>
        <v>49</v>
      </c>
      <c r="K18" s="35">
        <f>[14]Dezembro!$G$14</f>
        <v>30</v>
      </c>
      <c r="L18" s="35">
        <f>[14]Dezembro!$G$15</f>
        <v>35</v>
      </c>
      <c r="M18" s="35">
        <f>[14]Dezembro!$G$16</f>
        <v>40</v>
      </c>
      <c r="N18" s="35">
        <f>[14]Dezembro!$G$17</f>
        <v>71</v>
      </c>
      <c r="O18" s="35">
        <f>[14]Dezembro!$G$18</f>
        <v>41</v>
      </c>
      <c r="P18" s="35">
        <f>[14]Dezembro!$G$19</f>
        <v>50</v>
      </c>
      <c r="Q18" s="35">
        <f>[14]Dezembro!$G$20</f>
        <v>64</v>
      </c>
      <c r="R18" s="35">
        <f>[14]Dezembro!$G$21</f>
        <v>73</v>
      </c>
      <c r="S18" s="35">
        <f>[14]Dezembro!$G$22</f>
        <v>48</v>
      </c>
      <c r="T18" s="35">
        <f>[14]Dezembro!$G$23</f>
        <v>43</v>
      </c>
      <c r="U18" s="35">
        <f>[14]Dezembro!$G$24</f>
        <v>35</v>
      </c>
      <c r="V18" s="35">
        <f>[14]Dezembro!$G$25</f>
        <v>31</v>
      </c>
      <c r="W18" s="35">
        <f>[14]Dezembro!$G$26</f>
        <v>32</v>
      </c>
      <c r="X18" s="35">
        <f>[14]Dezembro!$G$27</f>
        <v>37</v>
      </c>
      <c r="Y18" s="35">
        <f>[14]Dezembro!$G$28</f>
        <v>32</v>
      </c>
      <c r="Z18" s="35">
        <f>[14]Dezembro!$G$29</f>
        <v>31</v>
      </c>
      <c r="AA18" s="35">
        <f>[14]Dezembro!$G$30</f>
        <v>33</v>
      </c>
      <c r="AB18" s="35">
        <f>[14]Dezembro!$G$31</f>
        <v>35</v>
      </c>
      <c r="AC18" s="35">
        <f>[14]Dezembro!$G$32</f>
        <v>40</v>
      </c>
      <c r="AD18" s="35">
        <f>[14]Dezembro!$G$33</f>
        <v>66</v>
      </c>
      <c r="AE18" s="35">
        <f>[14]Dezembro!$G$34</f>
        <v>62</v>
      </c>
      <c r="AF18" s="35">
        <f>[14]Dezembro!$G$35</f>
        <v>50</v>
      </c>
      <c r="AG18" s="61">
        <f t="shared" ref="AG18" si="7">MIN(B18:AF18)</f>
        <v>30</v>
      </c>
      <c r="AH18" s="27">
        <f t="shared" ref="AH18" si="8">AVERAGE(B18:AF18)</f>
        <v>44.161290322580648</v>
      </c>
    </row>
    <row r="19" spans="1:34" ht="17.100000000000001" customHeight="1" x14ac:dyDescent="0.2">
      <c r="A19" s="31" t="s">
        <v>10</v>
      </c>
      <c r="B19" s="35">
        <f>[15]Dezembro!$G$5</f>
        <v>47</v>
      </c>
      <c r="C19" s="35">
        <f>[15]Dezembro!$G$6</f>
        <v>44</v>
      </c>
      <c r="D19" s="35">
        <f>[15]Dezembro!$G$7</f>
        <v>39</v>
      </c>
      <c r="E19" s="35">
        <f>[15]Dezembro!$G$8</f>
        <v>52</v>
      </c>
      <c r="F19" s="35">
        <f>[15]Dezembro!$G$9</f>
        <v>37</v>
      </c>
      <c r="G19" s="35">
        <f>[15]Dezembro!$G$10</f>
        <v>39</v>
      </c>
      <c r="H19" s="35">
        <f>[15]Dezembro!$G$11</f>
        <v>37</v>
      </c>
      <c r="I19" s="35">
        <f>[15]Dezembro!$G$12</f>
        <v>34</v>
      </c>
      <c r="J19" s="35">
        <f>[15]Dezembro!$G$13</f>
        <v>53</v>
      </c>
      <c r="K19" s="35">
        <f>[15]Dezembro!$G$14</f>
        <v>35</v>
      </c>
      <c r="L19" s="35">
        <f>[15]Dezembro!$G$15</f>
        <v>35</v>
      </c>
      <c r="M19" s="35">
        <f>[15]Dezembro!$G$16</f>
        <v>34</v>
      </c>
      <c r="N19" s="35">
        <f>[15]Dezembro!$G$17</f>
        <v>46</v>
      </c>
      <c r="O19" s="35">
        <f>[15]Dezembro!$G$18</f>
        <v>59</v>
      </c>
      <c r="P19" s="35">
        <f>[15]Dezembro!$G$19</f>
        <v>49</v>
      </c>
      <c r="Q19" s="35">
        <f>[15]Dezembro!$G$20</f>
        <v>60</v>
      </c>
      <c r="R19" s="35">
        <f>[15]Dezembro!$G$21</f>
        <v>65</v>
      </c>
      <c r="S19" s="35">
        <f>[15]Dezembro!$G$22</f>
        <v>67</v>
      </c>
      <c r="T19" s="35">
        <f>[15]Dezembro!$G$23</f>
        <v>45</v>
      </c>
      <c r="U19" s="35">
        <f>[15]Dezembro!$G$24</f>
        <v>43</v>
      </c>
      <c r="V19" s="35">
        <f>[15]Dezembro!$G$25</f>
        <v>30</v>
      </c>
      <c r="W19" s="35">
        <f>[15]Dezembro!$G$26</f>
        <v>40</v>
      </c>
      <c r="X19" s="35">
        <f>[15]Dezembro!$G$27</f>
        <v>40</v>
      </c>
      <c r="Y19" s="35">
        <f>[15]Dezembro!$G$28</f>
        <v>42</v>
      </c>
      <c r="Z19" s="35">
        <f>[15]Dezembro!$G$29</f>
        <v>30</v>
      </c>
      <c r="AA19" s="35">
        <f>[15]Dezembro!$G$30</f>
        <v>29</v>
      </c>
      <c r="AB19" s="35">
        <f>[15]Dezembro!$G$31</f>
        <v>34</v>
      </c>
      <c r="AC19" s="35">
        <f>[15]Dezembro!$G$32</f>
        <v>44</v>
      </c>
      <c r="AD19" s="35">
        <f>[15]Dezembro!$G$33</f>
        <v>55</v>
      </c>
      <c r="AE19" s="35">
        <f>[15]Dezembro!$G$34</f>
        <v>56</v>
      </c>
      <c r="AF19" s="35">
        <f>[15]Dezembro!$G$35</f>
        <v>51</v>
      </c>
      <c r="AG19" s="61">
        <f t="shared" si="5"/>
        <v>29</v>
      </c>
      <c r="AH19" s="27">
        <f t="shared" si="6"/>
        <v>44.225806451612904</v>
      </c>
    </row>
    <row r="20" spans="1:34" ht="17.100000000000001" customHeight="1" x14ac:dyDescent="0.2">
      <c r="A20" s="31" t="s">
        <v>11</v>
      </c>
      <c r="B20" s="35">
        <f>[16]Dezembro!$G$5</f>
        <v>48</v>
      </c>
      <c r="C20" s="35">
        <f>[16]Dezembro!$G$6</f>
        <v>43</v>
      </c>
      <c r="D20" s="35">
        <f>[16]Dezembro!$G$7</f>
        <v>39</v>
      </c>
      <c r="E20" s="35">
        <f>[16]Dezembro!$G$8</f>
        <v>43</v>
      </c>
      <c r="F20" s="35">
        <f>[16]Dezembro!$G$9</f>
        <v>44</v>
      </c>
      <c r="G20" s="35">
        <f>[16]Dezembro!$G$10</f>
        <v>39</v>
      </c>
      <c r="H20" s="35">
        <f>[16]Dezembro!$G$11</f>
        <v>42</v>
      </c>
      <c r="I20" s="35">
        <f>[16]Dezembro!$G$12</f>
        <v>39</v>
      </c>
      <c r="J20" s="35">
        <f>[16]Dezembro!$G$13</f>
        <v>52</v>
      </c>
      <c r="K20" s="35">
        <f>[16]Dezembro!$G$14</f>
        <v>31</v>
      </c>
      <c r="L20" s="35">
        <f>[16]Dezembro!$G$15</f>
        <v>41</v>
      </c>
      <c r="M20" s="35">
        <f>[16]Dezembro!$G$16</f>
        <v>40</v>
      </c>
      <c r="N20" s="35">
        <f>[16]Dezembro!$G$17</f>
        <v>51</v>
      </c>
      <c r="O20" s="35">
        <f>[16]Dezembro!$G$18</f>
        <v>39</v>
      </c>
      <c r="P20" s="35">
        <f>[16]Dezembro!$G$19</f>
        <v>49</v>
      </c>
      <c r="Q20" s="35">
        <f>[16]Dezembro!$G$20</f>
        <v>62</v>
      </c>
      <c r="R20" s="35">
        <f>[16]Dezembro!$G$21</f>
        <v>79</v>
      </c>
      <c r="S20" s="35">
        <f>[16]Dezembro!$G$22</f>
        <v>51</v>
      </c>
      <c r="T20" s="35">
        <f>[16]Dezembro!$G$23</f>
        <v>48</v>
      </c>
      <c r="U20" s="35">
        <f>[16]Dezembro!$G$24</f>
        <v>38</v>
      </c>
      <c r="V20" s="35">
        <f>[16]Dezembro!$G$25</f>
        <v>34</v>
      </c>
      <c r="W20" s="35">
        <f>[16]Dezembro!$G$26</f>
        <v>39</v>
      </c>
      <c r="X20" s="35">
        <f>[16]Dezembro!$G$27</f>
        <v>49</v>
      </c>
      <c r="Y20" s="35">
        <f>[16]Dezembro!$G$28</f>
        <v>37</v>
      </c>
      <c r="Z20" s="35">
        <f>[16]Dezembro!$G$29</f>
        <v>32</v>
      </c>
      <c r="AA20" s="35">
        <f>[16]Dezembro!$G$30</f>
        <v>38</v>
      </c>
      <c r="AB20" s="35">
        <f>[16]Dezembro!$G$31</f>
        <v>35</v>
      </c>
      <c r="AC20" s="35">
        <f>[16]Dezembro!$G$32</f>
        <v>39</v>
      </c>
      <c r="AD20" s="35">
        <f>[16]Dezembro!$G$33</f>
        <v>66</v>
      </c>
      <c r="AE20" s="35">
        <f>[16]Dezembro!$G$34</f>
        <v>54</v>
      </c>
      <c r="AF20" s="35">
        <f>[16]Dezembro!$G$35</f>
        <v>47</v>
      </c>
      <c r="AG20" s="61">
        <f t="shared" si="5"/>
        <v>31</v>
      </c>
      <c r="AH20" s="27">
        <f t="shared" si="6"/>
        <v>44.774193548387096</v>
      </c>
    </row>
    <row r="21" spans="1:34" ht="17.100000000000001" customHeight="1" x14ac:dyDescent="0.2">
      <c r="A21" s="31" t="s">
        <v>12</v>
      </c>
      <c r="B21" s="35">
        <f>[17]Dezembro!$G$5</f>
        <v>44</v>
      </c>
      <c r="C21" s="35">
        <f>[17]Dezembro!$G$6</f>
        <v>50</v>
      </c>
      <c r="D21" s="35">
        <f>[17]Dezembro!$G$7</f>
        <v>42</v>
      </c>
      <c r="E21" s="35">
        <f>[17]Dezembro!$G$8</f>
        <v>46</v>
      </c>
      <c r="F21" s="35">
        <f>[17]Dezembro!$G$9</f>
        <v>44</v>
      </c>
      <c r="G21" s="35">
        <f>[17]Dezembro!$G$10</f>
        <v>42</v>
      </c>
      <c r="H21" s="35">
        <f>[17]Dezembro!$G$11</f>
        <v>42</v>
      </c>
      <c r="I21" s="35">
        <f>[17]Dezembro!$G$12</f>
        <v>34</v>
      </c>
      <c r="J21" s="35">
        <f>[17]Dezembro!$G$13</f>
        <v>37</v>
      </c>
      <c r="K21" s="35">
        <f>[17]Dezembro!$G$14</f>
        <v>32</v>
      </c>
      <c r="L21" s="35">
        <f>[17]Dezembro!$G$15</f>
        <v>36</v>
      </c>
      <c r="M21" s="35">
        <f>[17]Dezembro!$G$16</f>
        <v>39</v>
      </c>
      <c r="N21" s="35">
        <f>[17]Dezembro!$G$17</f>
        <v>77</v>
      </c>
      <c r="O21" s="35">
        <f>[17]Dezembro!$G$18</f>
        <v>47</v>
      </c>
      <c r="P21" s="35">
        <f>[17]Dezembro!$G$19</f>
        <v>56</v>
      </c>
      <c r="Q21" s="35">
        <f>[17]Dezembro!$G$20</f>
        <v>73</v>
      </c>
      <c r="R21" s="35">
        <f>[17]Dezembro!$G$21</f>
        <v>78</v>
      </c>
      <c r="S21" s="35">
        <f>[17]Dezembro!$G$22</f>
        <v>48</v>
      </c>
      <c r="T21" s="35">
        <f>[17]Dezembro!$G$23</f>
        <v>42</v>
      </c>
      <c r="U21" s="35">
        <f>[17]Dezembro!$G$24</f>
        <v>38</v>
      </c>
      <c r="V21" s="35">
        <f>[17]Dezembro!$G$25</f>
        <v>31</v>
      </c>
      <c r="W21" s="35">
        <f>[17]Dezembro!$G$26</f>
        <v>41</v>
      </c>
      <c r="X21" s="35">
        <f>[17]Dezembro!$G$27</f>
        <v>48</v>
      </c>
      <c r="Y21" s="35">
        <f>[17]Dezembro!$G$28</f>
        <v>36</v>
      </c>
      <c r="Z21" s="35">
        <f>[17]Dezembro!$G$29</f>
        <v>33</v>
      </c>
      <c r="AA21" s="35">
        <f>[17]Dezembro!$G$30</f>
        <v>37</v>
      </c>
      <c r="AB21" s="35">
        <f>[17]Dezembro!$G$31</f>
        <v>44</v>
      </c>
      <c r="AC21" s="35">
        <f>[17]Dezembro!$G$32</f>
        <v>43</v>
      </c>
      <c r="AD21" s="35">
        <f>[17]Dezembro!$G$33</f>
        <v>60</v>
      </c>
      <c r="AE21" s="35">
        <f>[17]Dezembro!$G$34</f>
        <v>65</v>
      </c>
      <c r="AF21" s="35">
        <f>[17]Dezembro!$G$35</f>
        <v>52</v>
      </c>
      <c r="AG21" s="61">
        <f t="shared" si="5"/>
        <v>31</v>
      </c>
      <c r="AH21" s="27">
        <f t="shared" si="6"/>
        <v>46.354838709677416</v>
      </c>
    </row>
    <row r="22" spans="1:34" ht="17.100000000000001" customHeight="1" x14ac:dyDescent="0.2">
      <c r="A22" s="31" t="s">
        <v>13</v>
      </c>
      <c r="B22" s="35">
        <f>[18]Dezembro!$G$5</f>
        <v>44</v>
      </c>
      <c r="C22" s="35">
        <f>[18]Dezembro!$G$6</f>
        <v>50</v>
      </c>
      <c r="D22" s="35">
        <f>[18]Dezembro!$G$7</f>
        <v>42</v>
      </c>
      <c r="E22" s="35">
        <f>[18]Dezembro!$G$8</f>
        <v>46</v>
      </c>
      <c r="F22" s="35">
        <f>[18]Dezembro!$G$9</f>
        <v>44</v>
      </c>
      <c r="G22" s="35">
        <f>[18]Dezembro!$G$10</f>
        <v>42</v>
      </c>
      <c r="H22" s="35">
        <f>[18]Dezembro!$G$11</f>
        <v>42</v>
      </c>
      <c r="I22" s="35">
        <f>[18]Dezembro!$G$12</f>
        <v>34</v>
      </c>
      <c r="J22" s="35">
        <f>[18]Dezembro!$G$13</f>
        <v>37</v>
      </c>
      <c r="K22" s="35">
        <f>[18]Dezembro!$G$14</f>
        <v>32</v>
      </c>
      <c r="L22" s="35">
        <f>[18]Dezembro!$G$15</f>
        <v>37</v>
      </c>
      <c r="M22" s="35">
        <f>[18]Dezembro!$G$16</f>
        <v>37</v>
      </c>
      <c r="N22" s="35">
        <f>[18]Dezembro!$G$17</f>
        <v>51</v>
      </c>
      <c r="O22" s="35">
        <f>[18]Dezembro!$G$18</f>
        <v>60</v>
      </c>
      <c r="P22" s="35">
        <f>[18]Dezembro!$G$19</f>
        <v>47</v>
      </c>
      <c r="Q22" s="35">
        <f>[18]Dezembro!$G$20</f>
        <v>60</v>
      </c>
      <c r="R22" s="35">
        <f>[18]Dezembro!$G$21</f>
        <v>86</v>
      </c>
      <c r="S22" s="35">
        <f>[18]Dezembro!$G$22</f>
        <v>48</v>
      </c>
      <c r="T22" s="35">
        <f>[18]Dezembro!$G$23</f>
        <v>42</v>
      </c>
      <c r="U22" s="35">
        <f>[18]Dezembro!$G$24</f>
        <v>38</v>
      </c>
      <c r="V22" s="35">
        <f>[18]Dezembro!$G$25</f>
        <v>31</v>
      </c>
      <c r="W22" s="35">
        <f>[18]Dezembro!$G$26</f>
        <v>45</v>
      </c>
      <c r="X22" s="35">
        <f>[18]Dezembro!$G$27</f>
        <v>42</v>
      </c>
      <c r="Y22" s="35">
        <f>[18]Dezembro!$G$28</f>
        <v>37</v>
      </c>
      <c r="Z22" s="35">
        <f>[18]Dezembro!$G$29</f>
        <v>33</v>
      </c>
      <c r="AA22" s="35">
        <f>[18]Dezembro!$G$30</f>
        <v>34</v>
      </c>
      <c r="AB22" s="35">
        <f>[18]Dezembro!$G$31</f>
        <v>38</v>
      </c>
      <c r="AC22" s="35">
        <f>[18]Dezembro!$G$32</f>
        <v>51</v>
      </c>
      <c r="AD22" s="35">
        <f>[18]Dezembro!$G$33</f>
        <v>77</v>
      </c>
      <c r="AE22" s="35">
        <f>[18]Dezembro!$G$34</f>
        <v>72</v>
      </c>
      <c r="AF22" s="35">
        <f>[18]Dezembro!$G$35</f>
        <v>44</v>
      </c>
      <c r="AG22" s="61">
        <f t="shared" si="5"/>
        <v>31</v>
      </c>
      <c r="AH22" s="27">
        <f t="shared" si="6"/>
        <v>45.903225806451616</v>
      </c>
    </row>
    <row r="23" spans="1:34" ht="17.100000000000001" customHeight="1" x14ac:dyDescent="0.2">
      <c r="A23" s="31" t="s">
        <v>14</v>
      </c>
      <c r="B23" s="35">
        <f>[19]Dezembro!$G$5</f>
        <v>51</v>
      </c>
      <c r="C23" s="35">
        <f>[19]Dezembro!$G$6</f>
        <v>52</v>
      </c>
      <c r="D23" s="35">
        <f>[19]Dezembro!$G$7</f>
        <v>36</v>
      </c>
      <c r="E23" s="35">
        <f>[19]Dezembro!$G$8</f>
        <v>40</v>
      </c>
      <c r="F23" s="35">
        <f>[19]Dezembro!$G$9</f>
        <v>34</v>
      </c>
      <c r="G23" s="35">
        <f>[19]Dezembro!$G$10</f>
        <v>32</v>
      </c>
      <c r="H23" s="35">
        <f>[19]Dezembro!$G$11</f>
        <v>28</v>
      </c>
      <c r="I23" s="35">
        <f>[19]Dezembro!$G$12</f>
        <v>23</v>
      </c>
      <c r="J23" s="35">
        <f>[19]Dezembro!$G$13</f>
        <v>41</v>
      </c>
      <c r="K23" s="35">
        <f>[19]Dezembro!$G$14</f>
        <v>31</v>
      </c>
      <c r="L23" s="35">
        <f>[19]Dezembro!$G$15</f>
        <v>33</v>
      </c>
      <c r="M23" s="35">
        <f>[19]Dezembro!$G$16</f>
        <v>39</v>
      </c>
      <c r="N23" s="35">
        <f>[19]Dezembro!$G$17</f>
        <v>42</v>
      </c>
      <c r="O23" s="35">
        <f>[19]Dezembro!$G$18</f>
        <v>60</v>
      </c>
      <c r="P23" s="35">
        <f>[19]Dezembro!$G$19</f>
        <v>52</v>
      </c>
      <c r="Q23" s="35">
        <f>[19]Dezembro!$G$20</f>
        <v>60</v>
      </c>
      <c r="R23" s="35">
        <f>[19]Dezembro!$G$21</f>
        <v>50</v>
      </c>
      <c r="S23" s="35">
        <f>[19]Dezembro!$G$22</f>
        <v>50</v>
      </c>
      <c r="T23" s="35">
        <f>[19]Dezembro!$G$23</f>
        <v>32</v>
      </c>
      <c r="U23" s="35">
        <f>[19]Dezembro!$G$24</f>
        <v>32</v>
      </c>
      <c r="V23" s="35">
        <f>[19]Dezembro!$G$25</f>
        <v>35</v>
      </c>
      <c r="W23" s="35">
        <f>[19]Dezembro!$G$26</f>
        <v>39</v>
      </c>
      <c r="X23" s="35">
        <f>[19]Dezembro!$G$27</f>
        <v>37</v>
      </c>
      <c r="Y23" s="35">
        <f>[19]Dezembro!$G$28</f>
        <v>33</v>
      </c>
      <c r="Z23" s="35">
        <f>[19]Dezembro!$G$29</f>
        <v>30</v>
      </c>
      <c r="AA23" s="35">
        <f>[19]Dezembro!$G$30</f>
        <v>32</v>
      </c>
      <c r="AB23" s="35">
        <f>[19]Dezembro!$G$31</f>
        <v>42</v>
      </c>
      <c r="AC23" s="35">
        <f>[19]Dezembro!$G$32</f>
        <v>44</v>
      </c>
      <c r="AD23" s="35">
        <f>[19]Dezembro!$G$33</f>
        <v>33</v>
      </c>
      <c r="AE23" s="35">
        <f>[19]Dezembro!$G$34</f>
        <v>36</v>
      </c>
      <c r="AF23" s="35">
        <f>[19]Dezembro!$G$35</f>
        <v>37</v>
      </c>
      <c r="AG23" s="61">
        <f t="shared" si="5"/>
        <v>23</v>
      </c>
      <c r="AH23" s="27">
        <f t="shared" si="6"/>
        <v>39.225806451612904</v>
      </c>
    </row>
    <row r="24" spans="1:34" ht="17.100000000000001" customHeight="1" x14ac:dyDescent="0.2">
      <c r="A24" s="31" t="s">
        <v>15</v>
      </c>
      <c r="B24" s="35">
        <f>[20]Dezembro!$G$5</f>
        <v>50</v>
      </c>
      <c r="C24" s="35">
        <f>[20]Dezembro!$G$6</f>
        <v>47</v>
      </c>
      <c r="D24" s="35">
        <f>[20]Dezembro!$G$7</f>
        <v>43</v>
      </c>
      <c r="E24" s="35">
        <f>[20]Dezembro!$G$8</f>
        <v>47</v>
      </c>
      <c r="F24" s="35">
        <f>[20]Dezembro!$G$9</f>
        <v>46</v>
      </c>
      <c r="G24" s="35">
        <f>[20]Dezembro!$G$10</f>
        <v>42</v>
      </c>
      <c r="H24" s="35">
        <f>[20]Dezembro!$G$11</f>
        <v>40</v>
      </c>
      <c r="I24" s="35">
        <f>[20]Dezembro!$G$12</f>
        <v>52</v>
      </c>
      <c r="J24" s="35">
        <f>[20]Dezembro!$G$13</f>
        <v>48</v>
      </c>
      <c r="K24" s="35">
        <f>[20]Dezembro!$G$14</f>
        <v>35</v>
      </c>
      <c r="L24" s="35">
        <f>[20]Dezembro!$G$15</f>
        <v>45</v>
      </c>
      <c r="M24" s="35">
        <f>[20]Dezembro!$G$16</f>
        <v>46</v>
      </c>
      <c r="N24" s="35">
        <f>[20]Dezembro!$G$17</f>
        <v>65</v>
      </c>
      <c r="O24" s="35">
        <f>[20]Dezembro!$G$18</f>
        <v>64</v>
      </c>
      <c r="P24" s="35">
        <f>[20]Dezembro!$G$19</f>
        <v>52</v>
      </c>
      <c r="Q24" s="35">
        <f>[20]Dezembro!$G$20</f>
        <v>57</v>
      </c>
      <c r="R24" s="35">
        <f>[20]Dezembro!$G$21</f>
        <v>61</v>
      </c>
      <c r="S24" s="35">
        <f>[20]Dezembro!$G$22</f>
        <v>50</v>
      </c>
      <c r="T24" s="35">
        <f>[20]Dezembro!$G$23</f>
        <v>43</v>
      </c>
      <c r="U24" s="35">
        <f>[20]Dezembro!$G$24</f>
        <v>39</v>
      </c>
      <c r="V24" s="35">
        <f>[20]Dezembro!$G$25</f>
        <v>40</v>
      </c>
      <c r="W24" s="35">
        <f>[20]Dezembro!$G$26</f>
        <v>48</v>
      </c>
      <c r="X24" s="35">
        <f>[20]Dezembro!$G$27</f>
        <v>49</v>
      </c>
      <c r="Y24" s="35">
        <f>[20]Dezembro!$G$28</f>
        <v>37</v>
      </c>
      <c r="Z24" s="35">
        <f>[20]Dezembro!$G$29</f>
        <v>34</v>
      </c>
      <c r="AA24" s="35">
        <f>[20]Dezembro!$G$30</f>
        <v>37</v>
      </c>
      <c r="AB24" s="35">
        <f>[20]Dezembro!$G$31</f>
        <v>48</v>
      </c>
      <c r="AC24" s="35">
        <f>[20]Dezembro!$G$32</f>
        <v>65</v>
      </c>
      <c r="AD24" s="35">
        <f>[20]Dezembro!$G$33</f>
        <v>59</v>
      </c>
      <c r="AE24" s="35">
        <f>[20]Dezembro!$G$34</f>
        <v>72</v>
      </c>
      <c r="AF24" s="35">
        <f>[20]Dezembro!$G$35</f>
        <v>58</v>
      </c>
      <c r="AG24" s="61">
        <f t="shared" si="5"/>
        <v>34</v>
      </c>
      <c r="AH24" s="27">
        <f t="shared" si="6"/>
        <v>49</v>
      </c>
    </row>
    <row r="25" spans="1:34" ht="17.100000000000001" customHeight="1" x14ac:dyDescent="0.2">
      <c r="A25" s="31" t="s">
        <v>16</v>
      </c>
      <c r="B25" s="35">
        <f>[21]Dezembro!$G$5</f>
        <v>52</v>
      </c>
      <c r="C25" s="35">
        <f>[21]Dezembro!$G$6</f>
        <v>44</v>
      </c>
      <c r="D25" s="35">
        <f>[21]Dezembro!$G$7</f>
        <v>44</v>
      </c>
      <c r="E25" s="35">
        <f>[21]Dezembro!$G$8</f>
        <v>46</v>
      </c>
      <c r="F25" s="35">
        <f>[21]Dezembro!$G$9</f>
        <v>46</v>
      </c>
      <c r="G25" s="35">
        <f>[21]Dezembro!$G$10</f>
        <v>42</v>
      </c>
      <c r="H25" s="35">
        <f>[21]Dezembro!$G$11</f>
        <v>41</v>
      </c>
      <c r="I25" s="35">
        <f>[21]Dezembro!$G$12</f>
        <v>51</v>
      </c>
      <c r="J25" s="35">
        <f>[21]Dezembro!$G$13</f>
        <v>47</v>
      </c>
      <c r="K25" s="35">
        <f>[21]Dezembro!$G$14</f>
        <v>38</v>
      </c>
      <c r="L25" s="35">
        <f>[21]Dezembro!$G$15</f>
        <v>43</v>
      </c>
      <c r="M25" s="35">
        <f>[21]Dezembro!$G$16</f>
        <v>38</v>
      </c>
      <c r="N25" s="35">
        <f>[21]Dezembro!$G$17</f>
        <v>49</v>
      </c>
      <c r="O25" s="35">
        <f>[21]Dezembro!$G$18</f>
        <v>56</v>
      </c>
      <c r="P25" s="35">
        <f>[21]Dezembro!$G$19</f>
        <v>45</v>
      </c>
      <c r="Q25" s="35">
        <f>[21]Dezembro!$G$20</f>
        <v>48</v>
      </c>
      <c r="R25" s="35">
        <f>[21]Dezembro!$G$21</f>
        <v>49</v>
      </c>
      <c r="S25" s="35">
        <f>[21]Dezembro!$G$22</f>
        <v>43</v>
      </c>
      <c r="T25" s="35">
        <f>[21]Dezembro!$G$23</f>
        <v>36</v>
      </c>
      <c r="U25" s="35">
        <f>[21]Dezembro!$G$24</f>
        <v>31</v>
      </c>
      <c r="V25" s="35">
        <f>[21]Dezembro!$G$25</f>
        <v>31</v>
      </c>
      <c r="W25" s="35">
        <f>[21]Dezembro!$G$26</f>
        <v>48</v>
      </c>
      <c r="X25" s="35">
        <f>[21]Dezembro!$G$27</f>
        <v>30</v>
      </c>
      <c r="Y25" s="35">
        <f>[21]Dezembro!$G$28</f>
        <v>28</v>
      </c>
      <c r="Z25" s="35">
        <f>[21]Dezembro!$G$29</f>
        <v>31</v>
      </c>
      <c r="AA25" s="35">
        <f>[21]Dezembro!$G$30</f>
        <v>28</v>
      </c>
      <c r="AB25" s="35">
        <f>[21]Dezembro!$G$31</f>
        <v>46</v>
      </c>
      <c r="AC25" s="35">
        <f>[21]Dezembro!$G$32</f>
        <v>40</v>
      </c>
      <c r="AD25" s="35">
        <f>[21]Dezembro!$G$33</f>
        <v>49</v>
      </c>
      <c r="AE25" s="35">
        <f>[21]Dezembro!$G$34</f>
        <v>68</v>
      </c>
      <c r="AF25" s="35">
        <f>[21]Dezembro!$G$35</f>
        <v>50</v>
      </c>
      <c r="AG25" s="61">
        <f t="shared" si="5"/>
        <v>28</v>
      </c>
      <c r="AH25" s="27">
        <f t="shared" si="6"/>
        <v>43.161290322580648</v>
      </c>
    </row>
    <row r="26" spans="1:34" ht="17.100000000000001" customHeight="1" x14ac:dyDescent="0.2">
      <c r="A26" s="31" t="s">
        <v>17</v>
      </c>
      <c r="B26" s="35">
        <f>[22]Dezembro!$G$5</f>
        <v>46</v>
      </c>
      <c r="C26" s="35">
        <f>[22]Dezembro!$G$6</f>
        <v>44</v>
      </c>
      <c r="D26" s="35">
        <f>[22]Dezembro!$G$7</f>
        <v>40</v>
      </c>
      <c r="E26" s="35">
        <f>[22]Dezembro!$G$8</f>
        <v>47</v>
      </c>
      <c r="F26" s="35">
        <f>[22]Dezembro!$G$9</f>
        <v>48</v>
      </c>
      <c r="G26" s="35">
        <f>[22]Dezembro!$G$10</f>
        <v>43</v>
      </c>
      <c r="H26" s="35">
        <f>[22]Dezembro!$G$11</f>
        <v>44</v>
      </c>
      <c r="I26" s="35">
        <f>[22]Dezembro!$G$12</f>
        <v>44</v>
      </c>
      <c r="J26" s="35">
        <f>[22]Dezembro!$G$13</f>
        <v>46</v>
      </c>
      <c r="K26" s="35">
        <f>[22]Dezembro!$G$14</f>
        <v>39</v>
      </c>
      <c r="L26" s="35">
        <f>[22]Dezembro!$G$15</f>
        <v>46</v>
      </c>
      <c r="M26" s="35">
        <f>[22]Dezembro!$G$16</f>
        <v>43</v>
      </c>
      <c r="N26" s="35">
        <f>[22]Dezembro!$G$17</f>
        <v>52</v>
      </c>
      <c r="O26" s="35">
        <f>[22]Dezembro!$G$18</f>
        <v>51</v>
      </c>
      <c r="P26" s="35">
        <f>[22]Dezembro!$G$19</f>
        <v>54</v>
      </c>
      <c r="Q26" s="35">
        <f>[22]Dezembro!$G$20</f>
        <v>59</v>
      </c>
      <c r="R26" s="35">
        <f>[22]Dezembro!$G$21</f>
        <v>72</v>
      </c>
      <c r="S26" s="35">
        <f>[22]Dezembro!$G$22</f>
        <v>58</v>
      </c>
      <c r="T26" s="35">
        <f>[22]Dezembro!$G$23</f>
        <v>49</v>
      </c>
      <c r="U26" s="35">
        <f>[22]Dezembro!$G$24</f>
        <v>44</v>
      </c>
      <c r="V26" s="35">
        <f>[22]Dezembro!$G$25</f>
        <v>40</v>
      </c>
      <c r="W26" s="35">
        <f>[22]Dezembro!$G$26</f>
        <v>40</v>
      </c>
      <c r="X26" s="35">
        <f>[22]Dezembro!$G$27</f>
        <v>53</v>
      </c>
      <c r="Y26" s="35">
        <f>[22]Dezembro!$G$28</f>
        <v>45</v>
      </c>
      <c r="Z26" s="35">
        <f>[22]Dezembro!$G$29</f>
        <v>38</v>
      </c>
      <c r="AA26" s="35">
        <f>[22]Dezembro!$G$30</f>
        <v>41</v>
      </c>
      <c r="AB26" s="35">
        <f>[22]Dezembro!$G$31</f>
        <v>44</v>
      </c>
      <c r="AC26" s="35">
        <f>[22]Dezembro!$G$32</f>
        <v>48</v>
      </c>
      <c r="AD26" s="35">
        <f>[22]Dezembro!$G$33</f>
        <v>60</v>
      </c>
      <c r="AE26" s="35">
        <f>[22]Dezembro!$G$34</f>
        <v>56</v>
      </c>
      <c r="AF26" s="35">
        <f>[22]Dezembro!$G$35</f>
        <v>47</v>
      </c>
      <c r="AG26" s="61">
        <f t="shared" si="5"/>
        <v>38</v>
      </c>
      <c r="AH26" s="27">
        <f t="shared" si="6"/>
        <v>47.774193548387096</v>
      </c>
    </row>
    <row r="27" spans="1:34" ht="17.100000000000001" customHeight="1" x14ac:dyDescent="0.2">
      <c r="A27" s="31" t="s">
        <v>67</v>
      </c>
      <c r="B27" s="35">
        <f>[23]Dezembro!$G$5</f>
        <v>46</v>
      </c>
      <c r="C27" s="35">
        <f>[23]Dezembro!$G$6</f>
        <v>57</v>
      </c>
      <c r="D27" s="35">
        <f>[23]Dezembro!$G$7</f>
        <v>46</v>
      </c>
      <c r="E27" s="35">
        <f>[23]Dezembro!$G$8</f>
        <v>47</v>
      </c>
      <c r="F27" s="35">
        <f>[23]Dezembro!$G$9</f>
        <v>47</v>
      </c>
      <c r="G27" s="35">
        <f>[23]Dezembro!$G$10</f>
        <v>43</v>
      </c>
      <c r="H27" s="35">
        <f>[23]Dezembro!$G$11</f>
        <v>45</v>
      </c>
      <c r="I27" s="35">
        <f>[23]Dezembro!$G$12</f>
        <v>38</v>
      </c>
      <c r="J27" s="35">
        <f>[23]Dezembro!$G$13</f>
        <v>35</v>
      </c>
      <c r="K27" s="35">
        <f>[23]Dezembro!$G$14</f>
        <v>47</v>
      </c>
      <c r="L27" s="35">
        <f>[23]Dezembro!$G$15</f>
        <v>58</v>
      </c>
      <c r="M27" s="35">
        <f>[23]Dezembro!$G$16</f>
        <v>56</v>
      </c>
      <c r="N27" s="35">
        <f>[23]Dezembro!$G$17</f>
        <v>60</v>
      </c>
      <c r="O27" s="35">
        <f>[23]Dezembro!$G$18</f>
        <v>59</v>
      </c>
      <c r="P27" s="35">
        <f>[23]Dezembro!$G$19</f>
        <v>61</v>
      </c>
      <c r="Q27" s="35">
        <f>[23]Dezembro!$G$20</f>
        <v>65</v>
      </c>
      <c r="R27" s="35">
        <f>[23]Dezembro!$G$21</f>
        <v>92</v>
      </c>
      <c r="S27" s="35">
        <f>[23]Dezembro!$G$22</f>
        <v>54</v>
      </c>
      <c r="T27" s="35">
        <f>[23]Dezembro!$G$23</f>
        <v>45</v>
      </c>
      <c r="U27" s="35">
        <f>[23]Dezembro!$G$24</f>
        <v>46</v>
      </c>
      <c r="V27" s="35">
        <f>[23]Dezembro!$G$25</f>
        <v>46</v>
      </c>
      <c r="W27" s="35">
        <f>[23]Dezembro!$G$26</f>
        <v>40</v>
      </c>
      <c r="X27" s="35">
        <f>[23]Dezembro!$G$27</f>
        <v>55</v>
      </c>
      <c r="Y27" s="35">
        <f>[23]Dezembro!$G$28</f>
        <v>45</v>
      </c>
      <c r="Z27" s="35">
        <f>[23]Dezembro!$G$29</f>
        <v>45</v>
      </c>
      <c r="AA27" s="35">
        <f>[23]Dezembro!$G$30</f>
        <v>44</v>
      </c>
      <c r="AB27" s="35">
        <f>[23]Dezembro!$G$31</f>
        <v>47</v>
      </c>
      <c r="AC27" s="35">
        <f>[23]Dezembro!$G$32</f>
        <v>42</v>
      </c>
      <c r="AD27" s="35">
        <f>[23]Dezembro!$G$33</f>
        <v>50</v>
      </c>
      <c r="AE27" s="35">
        <f>[23]Dezembro!$G$34</f>
        <v>57</v>
      </c>
      <c r="AF27" s="35">
        <f>[23]Dezembro!$G$35</f>
        <v>55</v>
      </c>
      <c r="AG27" s="61">
        <f>MIN(B27:AF27)</f>
        <v>35</v>
      </c>
      <c r="AH27" s="27">
        <f t="shared" si="6"/>
        <v>50.741935483870968</v>
      </c>
    </row>
    <row r="28" spans="1:34" ht="17.100000000000001" customHeight="1" x14ac:dyDescent="0.2">
      <c r="A28" s="31" t="s">
        <v>19</v>
      </c>
      <c r="B28" s="35">
        <f>[24]Dezembro!$G$5</f>
        <v>53</v>
      </c>
      <c r="C28" s="35">
        <f>[24]Dezembro!$G$6</f>
        <v>40</v>
      </c>
      <c r="D28" s="35">
        <f>[24]Dezembro!$G$7</f>
        <v>39</v>
      </c>
      <c r="E28" s="35">
        <f>[24]Dezembro!$G$8</f>
        <v>55</v>
      </c>
      <c r="F28" s="35">
        <f>[24]Dezembro!$G$9</f>
        <v>46</v>
      </c>
      <c r="G28" s="35">
        <f>[24]Dezembro!$G$10</f>
        <v>43</v>
      </c>
      <c r="H28" s="35">
        <f>[24]Dezembro!$G$11</f>
        <v>45</v>
      </c>
      <c r="I28" s="35">
        <f>[24]Dezembro!$G$12</f>
        <v>49</v>
      </c>
      <c r="J28" s="35">
        <f>[24]Dezembro!$G$13</f>
        <v>50</v>
      </c>
      <c r="K28" s="35">
        <f>[24]Dezembro!$G$14</f>
        <v>45</v>
      </c>
      <c r="L28" s="35">
        <f>[24]Dezembro!$G$15</f>
        <v>42</v>
      </c>
      <c r="M28" s="35">
        <f>[24]Dezembro!$G$16</f>
        <v>46</v>
      </c>
      <c r="N28" s="35">
        <f>[24]Dezembro!$G$17</f>
        <v>70</v>
      </c>
      <c r="O28" s="35">
        <f>[24]Dezembro!$G$18</f>
        <v>62</v>
      </c>
      <c r="P28" s="35">
        <f>[24]Dezembro!$G$19</f>
        <v>43</v>
      </c>
      <c r="Q28" s="35">
        <f>[24]Dezembro!$G$20</f>
        <v>57</v>
      </c>
      <c r="R28" s="35">
        <f>[24]Dezembro!$G$21</f>
        <v>48</v>
      </c>
      <c r="S28" s="35">
        <f>[24]Dezembro!$G$22</f>
        <v>64</v>
      </c>
      <c r="T28" s="35">
        <f>[24]Dezembro!$G$23</f>
        <v>47</v>
      </c>
      <c r="U28" s="35">
        <f>[24]Dezembro!$G$24</f>
        <v>41</v>
      </c>
      <c r="V28" s="35">
        <f>[24]Dezembro!$G$25</f>
        <v>44</v>
      </c>
      <c r="W28" s="35">
        <f>[24]Dezembro!$G$26</f>
        <v>44</v>
      </c>
      <c r="X28" s="35">
        <f>[24]Dezembro!$G$27</f>
        <v>45</v>
      </c>
      <c r="Y28" s="35">
        <f>[24]Dezembro!$G$28</f>
        <v>41</v>
      </c>
      <c r="Z28" s="35">
        <f>[24]Dezembro!$G$29</f>
        <v>35</v>
      </c>
      <c r="AA28" s="35">
        <f>[24]Dezembro!$G$30</f>
        <v>37</v>
      </c>
      <c r="AB28" s="35">
        <f>[24]Dezembro!$G$31</f>
        <v>60</v>
      </c>
      <c r="AC28" s="35">
        <f>[24]Dezembro!$G$32</f>
        <v>59</v>
      </c>
      <c r="AD28" s="35">
        <f>[24]Dezembro!$G$33</f>
        <v>67</v>
      </c>
      <c r="AE28" s="35">
        <f>[24]Dezembro!$G$34</f>
        <v>57</v>
      </c>
      <c r="AF28" s="35">
        <f>[24]Dezembro!$G$35</f>
        <v>57</v>
      </c>
      <c r="AG28" s="61">
        <f t="shared" si="5"/>
        <v>35</v>
      </c>
      <c r="AH28" s="27">
        <f t="shared" si="6"/>
        <v>49.387096774193552</v>
      </c>
    </row>
    <row r="29" spans="1:34" ht="17.100000000000001" customHeight="1" x14ac:dyDescent="0.2">
      <c r="A29" s="31" t="s">
        <v>31</v>
      </c>
      <c r="B29" s="35">
        <f>[25]Dezembro!$G$5</f>
        <v>53</v>
      </c>
      <c r="C29" s="35">
        <f>[25]Dezembro!$G$6</f>
        <v>48</v>
      </c>
      <c r="D29" s="35">
        <f>[25]Dezembro!$G$7</f>
        <v>43</v>
      </c>
      <c r="E29" s="35">
        <f>[25]Dezembro!$G$8</f>
        <v>42</v>
      </c>
      <c r="F29" s="35">
        <f>[25]Dezembro!$G$9</f>
        <v>46</v>
      </c>
      <c r="G29" s="35">
        <f>[25]Dezembro!$G$10</f>
        <v>41</v>
      </c>
      <c r="H29" s="35">
        <f>[25]Dezembro!$G$11</f>
        <v>41</v>
      </c>
      <c r="I29" s="35">
        <f>[25]Dezembro!$G$12</f>
        <v>37</v>
      </c>
      <c r="J29" s="35">
        <f>[25]Dezembro!$G$13</f>
        <v>42</v>
      </c>
      <c r="K29" s="35">
        <f>[25]Dezembro!$G$14</f>
        <v>33</v>
      </c>
      <c r="L29" s="35">
        <f>[25]Dezembro!$G$15</f>
        <v>41</v>
      </c>
      <c r="M29" s="35">
        <f>[25]Dezembro!$G$16</f>
        <v>47</v>
      </c>
      <c r="N29" s="35">
        <f>[25]Dezembro!$G$17</f>
        <v>51</v>
      </c>
      <c r="O29" s="35">
        <f>[25]Dezembro!$G$18</f>
        <v>49</v>
      </c>
      <c r="P29" s="35">
        <f>[25]Dezembro!$G$19</f>
        <v>60</v>
      </c>
      <c r="Q29" s="35">
        <f>[25]Dezembro!$G$20</f>
        <v>64</v>
      </c>
      <c r="R29" s="35">
        <f>[25]Dezembro!$G$21</f>
        <v>86</v>
      </c>
      <c r="S29" s="35">
        <f>[25]Dezembro!$G$22</f>
        <v>48</v>
      </c>
      <c r="T29" s="35">
        <f>[25]Dezembro!$G$23</f>
        <v>47</v>
      </c>
      <c r="U29" s="35">
        <f>[25]Dezembro!$G$24</f>
        <v>39</v>
      </c>
      <c r="V29" s="35">
        <f>[25]Dezembro!$G$25</f>
        <v>31</v>
      </c>
      <c r="W29" s="35">
        <f>[25]Dezembro!$G$26</f>
        <v>35</v>
      </c>
      <c r="X29" s="35">
        <f>[25]Dezembro!$G$27</f>
        <v>43</v>
      </c>
      <c r="Y29" s="35">
        <f>[25]Dezembro!$G$28</f>
        <v>38</v>
      </c>
      <c r="Z29" s="35">
        <f>[25]Dezembro!$G$29</f>
        <v>33</v>
      </c>
      <c r="AA29" s="35">
        <f>[25]Dezembro!$G$30</f>
        <v>36</v>
      </c>
      <c r="AB29" s="35">
        <f>[25]Dezembro!$G$31</f>
        <v>37</v>
      </c>
      <c r="AC29" s="35">
        <f>[25]Dezembro!$G$32</f>
        <v>44</v>
      </c>
      <c r="AD29" s="35">
        <f>[25]Dezembro!$G$33</f>
        <v>59</v>
      </c>
      <c r="AE29" s="35">
        <f>[25]Dezembro!$G$34</f>
        <v>53</v>
      </c>
      <c r="AF29" s="35">
        <f>[25]Dezembro!$G$35</f>
        <v>47</v>
      </c>
      <c r="AG29" s="61">
        <f t="shared" si="5"/>
        <v>31</v>
      </c>
      <c r="AH29" s="27">
        <f>AVERAGE(B29:AF29)</f>
        <v>45.612903225806448</v>
      </c>
    </row>
    <row r="30" spans="1:34" ht="17.100000000000001" customHeight="1" x14ac:dyDescent="0.2">
      <c r="A30" s="31" t="s">
        <v>52</v>
      </c>
      <c r="B30" s="35">
        <f>[26]Dezembro!$G$5</f>
        <v>51</v>
      </c>
      <c r="C30" s="35">
        <f>[26]Dezembro!$G$6</f>
        <v>61</v>
      </c>
      <c r="D30" s="35">
        <f>[26]Dezembro!$G$7</f>
        <v>49</v>
      </c>
      <c r="E30" s="35">
        <f>[26]Dezembro!$G$8</f>
        <v>46</v>
      </c>
      <c r="F30" s="35">
        <f>[26]Dezembro!$G$9</f>
        <v>43</v>
      </c>
      <c r="G30" s="35">
        <f>[26]Dezembro!$G$10</f>
        <v>44</v>
      </c>
      <c r="H30" s="35">
        <f>[26]Dezembro!$G$11</f>
        <v>44</v>
      </c>
      <c r="I30" s="35">
        <f>[26]Dezembro!$G$12</f>
        <v>37</v>
      </c>
      <c r="J30" s="35">
        <f>[26]Dezembro!$G$13</f>
        <v>43</v>
      </c>
      <c r="K30" s="35">
        <f>[26]Dezembro!$G$14</f>
        <v>41</v>
      </c>
      <c r="L30" s="35">
        <f>[26]Dezembro!$G$15</f>
        <v>55</v>
      </c>
      <c r="M30" s="35">
        <f>[26]Dezembro!$G$16</f>
        <v>55</v>
      </c>
      <c r="N30" s="35">
        <f>[26]Dezembro!$G$17</f>
        <v>59</v>
      </c>
      <c r="O30" s="35">
        <f>[26]Dezembro!$G$18</f>
        <v>64</v>
      </c>
      <c r="P30" s="35">
        <f>[26]Dezembro!$G$19</f>
        <v>60</v>
      </c>
      <c r="Q30" s="35">
        <f>[26]Dezembro!$G$20</f>
        <v>58</v>
      </c>
      <c r="R30" s="35">
        <f>[26]Dezembro!$G$21</f>
        <v>80</v>
      </c>
      <c r="S30" s="35">
        <f>[26]Dezembro!$G$22</f>
        <v>49</v>
      </c>
      <c r="T30" s="35">
        <f>[26]Dezembro!$G$23</f>
        <v>44</v>
      </c>
      <c r="U30" s="35">
        <f>[26]Dezembro!$G$24</f>
        <v>42</v>
      </c>
      <c r="V30" s="35">
        <f>[26]Dezembro!$G$25</f>
        <v>44</v>
      </c>
      <c r="W30" s="35">
        <f>[26]Dezembro!$G$26</f>
        <v>46</v>
      </c>
      <c r="X30" s="35">
        <f>[26]Dezembro!$G$27</f>
        <v>47</v>
      </c>
      <c r="Y30" s="35">
        <f>[26]Dezembro!$G$28</f>
        <v>56</v>
      </c>
      <c r="Z30" s="35">
        <f>[26]Dezembro!$G$29</f>
        <v>48</v>
      </c>
      <c r="AA30" s="35">
        <f>[26]Dezembro!$G$30</f>
        <v>42</v>
      </c>
      <c r="AB30" s="35">
        <f>[26]Dezembro!$G$31</f>
        <v>44</v>
      </c>
      <c r="AC30" s="35">
        <f>[26]Dezembro!$G$32</f>
        <v>46</v>
      </c>
      <c r="AD30" s="35">
        <f>[26]Dezembro!$G$33</f>
        <v>49</v>
      </c>
      <c r="AE30" s="35">
        <f>[26]Dezembro!$G$34</f>
        <v>43</v>
      </c>
      <c r="AF30" s="35">
        <f>[26]Dezembro!$G$35</f>
        <v>43</v>
      </c>
      <c r="AG30" s="61">
        <f>MIN(B30:AF30)</f>
        <v>37</v>
      </c>
      <c r="AH30" s="27">
        <f>AVERAGE(B30:AF30)</f>
        <v>49.451612903225808</v>
      </c>
    </row>
    <row r="31" spans="1:34" ht="17.100000000000001" customHeight="1" x14ac:dyDescent="0.2">
      <c r="A31" s="31" t="s">
        <v>20</v>
      </c>
      <c r="B31" s="35">
        <f>[27]Dezembro!$G$5</f>
        <v>40</v>
      </c>
      <c r="C31" s="35">
        <f>[27]Dezembro!$G$6</f>
        <v>43</v>
      </c>
      <c r="D31" s="35">
        <f>[27]Dezembro!$G$7</f>
        <v>32</v>
      </c>
      <c r="E31" s="35">
        <f>[27]Dezembro!$G$8</f>
        <v>39</v>
      </c>
      <c r="F31" s="35">
        <f>[27]Dezembro!$G$9</f>
        <v>32</v>
      </c>
      <c r="G31" s="35">
        <f>[27]Dezembro!$G$10</f>
        <v>33</v>
      </c>
      <c r="H31" s="35">
        <f>[27]Dezembro!$G$11</f>
        <v>29</v>
      </c>
      <c r="I31" s="35">
        <f>[27]Dezembro!$G$12</f>
        <v>24</v>
      </c>
      <c r="J31" s="35">
        <f>[27]Dezembro!$G$13</f>
        <v>29</v>
      </c>
      <c r="K31" s="35">
        <f>[27]Dezembro!$G$14</f>
        <v>35</v>
      </c>
      <c r="L31" s="35">
        <f>[27]Dezembro!$G$15</f>
        <v>40</v>
      </c>
      <c r="M31" s="35">
        <f>[27]Dezembro!$G$16</f>
        <v>35</v>
      </c>
      <c r="N31" s="35">
        <f>[27]Dezembro!$G$17</f>
        <v>39</v>
      </c>
      <c r="O31" s="35">
        <f>[27]Dezembro!$G$18</f>
        <v>54</v>
      </c>
      <c r="P31" s="35">
        <f>[27]Dezembro!$G$19</f>
        <v>49</v>
      </c>
      <c r="Q31" s="35">
        <f>[27]Dezembro!$G$20</f>
        <v>73</v>
      </c>
      <c r="R31" s="35">
        <f>[27]Dezembro!$G$21</f>
        <v>62</v>
      </c>
      <c r="S31" s="35">
        <f>[27]Dezembro!$G$22</f>
        <v>48</v>
      </c>
      <c r="T31" s="35">
        <f>[27]Dezembro!$G$23</f>
        <v>38</v>
      </c>
      <c r="U31" s="35">
        <f>[27]Dezembro!$G$24</f>
        <v>39</v>
      </c>
      <c r="V31" s="35">
        <f>[27]Dezembro!$G$25</f>
        <v>31</v>
      </c>
      <c r="W31" s="35">
        <f>[27]Dezembro!$G$26</f>
        <v>37</v>
      </c>
      <c r="X31" s="35">
        <f>[27]Dezembro!$G$27</f>
        <v>50</v>
      </c>
      <c r="Y31" s="35">
        <f>[27]Dezembro!$G$28</f>
        <v>40</v>
      </c>
      <c r="Z31" s="35">
        <f>[27]Dezembro!$G$29</f>
        <v>30</v>
      </c>
      <c r="AA31" s="35">
        <f>[27]Dezembro!$G$30</f>
        <v>29</v>
      </c>
      <c r="AB31" s="35">
        <f>[27]Dezembro!$G$31</f>
        <v>39</v>
      </c>
      <c r="AC31" s="35">
        <f>[27]Dezembro!$G$32</f>
        <v>54</v>
      </c>
      <c r="AD31" s="35">
        <f>[27]Dezembro!$G$33</f>
        <v>47</v>
      </c>
      <c r="AE31" s="35">
        <f>[27]Dezembro!$G$34</f>
        <v>55</v>
      </c>
      <c r="AF31" s="35">
        <f>[27]Dezembro!$G$35</f>
        <v>47</v>
      </c>
      <c r="AG31" s="61">
        <f>MIN(B31:AF31)</f>
        <v>24</v>
      </c>
      <c r="AH31" s="27">
        <f>AVERAGE(B31:AF31)</f>
        <v>41.032258064516128</v>
      </c>
    </row>
    <row r="32" spans="1:34" s="5" customFormat="1" ht="17.100000000000001" customHeight="1" x14ac:dyDescent="0.2">
      <c r="A32" s="43" t="s">
        <v>35</v>
      </c>
      <c r="B32" s="29">
        <f t="shared" ref="B32:AG32" si="9">MIN(B5:B31)</f>
        <v>31</v>
      </c>
      <c r="C32" s="29">
        <f t="shared" si="9"/>
        <v>37</v>
      </c>
      <c r="D32" s="29">
        <f t="shared" si="9"/>
        <v>32</v>
      </c>
      <c r="E32" s="29">
        <f t="shared" si="9"/>
        <v>39</v>
      </c>
      <c r="F32" s="29">
        <f t="shared" si="9"/>
        <v>32</v>
      </c>
      <c r="G32" s="29">
        <f t="shared" si="9"/>
        <v>28</v>
      </c>
      <c r="H32" s="29">
        <f t="shared" si="9"/>
        <v>28</v>
      </c>
      <c r="I32" s="29">
        <f t="shared" si="9"/>
        <v>23</v>
      </c>
      <c r="J32" s="29">
        <f t="shared" si="9"/>
        <v>24</v>
      </c>
      <c r="K32" s="29">
        <f t="shared" si="9"/>
        <v>27</v>
      </c>
      <c r="L32" s="29">
        <f t="shared" si="9"/>
        <v>28</v>
      </c>
      <c r="M32" s="29">
        <f t="shared" si="9"/>
        <v>30</v>
      </c>
      <c r="N32" s="29">
        <f t="shared" si="9"/>
        <v>38</v>
      </c>
      <c r="O32" s="29">
        <f t="shared" si="9"/>
        <v>39</v>
      </c>
      <c r="P32" s="29">
        <f t="shared" si="9"/>
        <v>43</v>
      </c>
      <c r="Q32" s="29">
        <f t="shared" si="9"/>
        <v>44</v>
      </c>
      <c r="R32" s="29">
        <f t="shared" si="9"/>
        <v>48</v>
      </c>
      <c r="S32" s="29">
        <f t="shared" si="9"/>
        <v>43</v>
      </c>
      <c r="T32" s="29">
        <f t="shared" si="9"/>
        <v>32</v>
      </c>
      <c r="U32" s="29">
        <f t="shared" si="9"/>
        <v>31</v>
      </c>
      <c r="V32" s="29">
        <f t="shared" si="9"/>
        <v>30</v>
      </c>
      <c r="W32" s="29">
        <f t="shared" si="9"/>
        <v>32</v>
      </c>
      <c r="X32" s="29">
        <f t="shared" si="9"/>
        <v>30</v>
      </c>
      <c r="Y32" s="29">
        <f t="shared" si="9"/>
        <v>28</v>
      </c>
      <c r="Z32" s="29">
        <f t="shared" si="9"/>
        <v>29</v>
      </c>
      <c r="AA32" s="29">
        <f t="shared" si="9"/>
        <v>28</v>
      </c>
      <c r="AB32" s="29">
        <f t="shared" si="9"/>
        <v>32</v>
      </c>
      <c r="AC32" s="29">
        <f t="shared" si="9"/>
        <v>34</v>
      </c>
      <c r="AD32" s="29">
        <f t="shared" si="9"/>
        <v>33</v>
      </c>
      <c r="AE32" s="29">
        <f t="shared" si="9"/>
        <v>36</v>
      </c>
      <c r="AF32" s="29">
        <f t="shared" si="9"/>
        <v>37</v>
      </c>
      <c r="AG32" s="61">
        <f t="shared" si="9"/>
        <v>23</v>
      </c>
      <c r="AH32" s="59">
        <f>AVERAGE(AH5:AH31)</f>
        <v>46.325140809011771</v>
      </c>
    </row>
    <row r="34" spans="1:23" x14ac:dyDescent="0.2">
      <c r="A34" s="9"/>
      <c r="B34" s="21" t="s">
        <v>59</v>
      </c>
      <c r="C34" s="21"/>
      <c r="D34" s="21"/>
      <c r="E34" s="21"/>
      <c r="L34" s="2" t="s">
        <v>60</v>
      </c>
      <c r="U34" s="2" t="s">
        <v>62</v>
      </c>
    </row>
    <row r="35" spans="1:23" x14ac:dyDescent="0.2">
      <c r="I35" s="9"/>
      <c r="J35" s="9"/>
      <c r="K35" s="9"/>
      <c r="L35" s="9" t="s">
        <v>61</v>
      </c>
      <c r="M35" s="9"/>
      <c r="N35" s="9"/>
      <c r="O35" s="9"/>
      <c r="S35" s="9"/>
      <c r="T35" s="9"/>
      <c r="U35" s="9" t="s">
        <v>63</v>
      </c>
      <c r="V35" s="9"/>
      <c r="W35" s="9"/>
    </row>
    <row r="38" spans="1:23" x14ac:dyDescent="0.2">
      <c r="H38" s="2" t="s">
        <v>64</v>
      </c>
    </row>
    <row r="40" spans="1:23" x14ac:dyDescent="0.2">
      <c r="M40" s="2" t="s">
        <v>64</v>
      </c>
    </row>
    <row r="41" spans="1:23" x14ac:dyDescent="0.2">
      <c r="S41" s="2" t="s">
        <v>64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69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opLeftCell="D1" zoomScale="90" zoomScaleNormal="90" workbookViewId="0">
      <selection activeCell="H38" sqref="H38"/>
    </sheetView>
  </sheetViews>
  <sheetFormatPr defaultRowHeight="12.75" x14ac:dyDescent="0.2"/>
  <cols>
    <col min="1" max="1" width="17.85546875" style="2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41</v>
      </c>
    </row>
    <row r="4" spans="1:33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</row>
    <row r="5" spans="1:33" s="5" customFormat="1" ht="20.100000000000001" customHeight="1" x14ac:dyDescent="0.2">
      <c r="A5" s="31" t="s">
        <v>47</v>
      </c>
      <c r="B5" s="23">
        <f>[1]Dezembro!$H$5</f>
        <v>15.120000000000001</v>
      </c>
      <c r="C5" s="23">
        <f>[1]Dezembro!$H$6</f>
        <v>11.16</v>
      </c>
      <c r="D5" s="23">
        <f>[1]Dezembro!$H$7</f>
        <v>10.8</v>
      </c>
      <c r="E5" s="23">
        <f>[1]Dezembro!$H$8</f>
        <v>10.44</v>
      </c>
      <c r="F5" s="23">
        <f>[1]Dezembro!$H$9</f>
        <v>9</v>
      </c>
      <c r="G5" s="23">
        <f>[1]Dezembro!$H$10</f>
        <v>14.4</v>
      </c>
      <c r="H5" s="23">
        <f>[1]Dezembro!$H$11</f>
        <v>19.079999999999998</v>
      </c>
      <c r="I5" s="23">
        <f>[1]Dezembro!$H$12</f>
        <v>10.8</v>
      </c>
      <c r="J5" s="23">
        <f>[1]Dezembro!$H$13</f>
        <v>12.96</v>
      </c>
      <c r="K5" s="23">
        <f>[1]Dezembro!$H$14</f>
        <v>15.120000000000001</v>
      </c>
      <c r="L5" s="23">
        <f>[1]Dezembro!$H$15</f>
        <v>13.32</v>
      </c>
      <c r="M5" s="23">
        <f>[1]Dezembro!$H$16</f>
        <v>14.76</v>
      </c>
      <c r="N5" s="23">
        <f>[1]Dezembro!$H$17</f>
        <v>14.76</v>
      </c>
      <c r="O5" s="23">
        <f>[1]Dezembro!$H$18</f>
        <v>13.68</v>
      </c>
      <c r="P5" s="23">
        <f>[1]Dezembro!$H$19</f>
        <v>18.720000000000002</v>
      </c>
      <c r="Q5" s="23">
        <f>[1]Dezembro!$H$20</f>
        <v>16.2</v>
      </c>
      <c r="R5" s="23">
        <f>[1]Dezembro!$H$21</f>
        <v>16.559999999999999</v>
      </c>
      <c r="S5" s="23">
        <f>[1]Dezembro!$H$22</f>
        <v>11.520000000000001</v>
      </c>
      <c r="T5" s="23">
        <f>[1]Dezembro!$H$23</f>
        <v>10.8</v>
      </c>
      <c r="U5" s="23">
        <f>[1]Dezembro!$H$24</f>
        <v>11.520000000000001</v>
      </c>
      <c r="V5" s="23">
        <f>[1]Dezembro!$H$25</f>
        <v>10.8</v>
      </c>
      <c r="W5" s="23">
        <f>[1]Dezembro!$H$26</f>
        <v>11.16</v>
      </c>
      <c r="X5" s="23">
        <f>[1]Dezembro!$H$27</f>
        <v>20.88</v>
      </c>
      <c r="Y5" s="23">
        <f>[1]Dezembro!$H$28</f>
        <v>17.28</v>
      </c>
      <c r="Z5" s="23">
        <f>[1]Dezembro!$H$29</f>
        <v>14.04</v>
      </c>
      <c r="AA5" s="23">
        <f>[1]Dezembro!$H$30</f>
        <v>17.28</v>
      </c>
      <c r="AB5" s="23">
        <f>[1]Dezembro!$H$31</f>
        <v>29.880000000000003</v>
      </c>
      <c r="AC5" s="23">
        <f>[1]Dezembro!$H$32</f>
        <v>11.879999999999999</v>
      </c>
      <c r="AD5" s="23">
        <f>[1]Dezembro!$H$33</f>
        <v>14.04</v>
      </c>
      <c r="AE5" s="23">
        <f>[1]Dezembro!$H$34</f>
        <v>11.16</v>
      </c>
      <c r="AF5" s="23">
        <f>[1]Dezembro!$H$35</f>
        <v>20.52</v>
      </c>
      <c r="AG5" s="24">
        <f>MAX(B5:AF5)</f>
        <v>29.880000000000003</v>
      </c>
    </row>
    <row r="6" spans="1:33" ht="17.100000000000001" customHeight="1" x14ac:dyDescent="0.2">
      <c r="A6" s="31" t="s">
        <v>0</v>
      </c>
      <c r="B6" s="26">
        <f>[2]Dezembro!$H$5</f>
        <v>11.16</v>
      </c>
      <c r="C6" s="26">
        <f>[2]Dezembro!$H$6</f>
        <v>10.08</v>
      </c>
      <c r="D6" s="26">
        <f>[2]Dezembro!$H$7</f>
        <v>11.16</v>
      </c>
      <c r="E6" s="26">
        <f>[2]Dezembro!$H$8</f>
        <v>26.64</v>
      </c>
      <c r="F6" s="26">
        <f>[2]Dezembro!$H$9</f>
        <v>12.96</v>
      </c>
      <c r="G6" s="26">
        <f>[2]Dezembro!$H$10</f>
        <v>17.64</v>
      </c>
      <c r="H6" s="26">
        <f>[2]Dezembro!$H$11</f>
        <v>17.28</v>
      </c>
      <c r="I6" s="26">
        <f>[2]Dezembro!$H$12</f>
        <v>9</v>
      </c>
      <c r="J6" s="26">
        <f>[2]Dezembro!$H$13</f>
        <v>19.8</v>
      </c>
      <c r="K6" s="26">
        <f>[2]Dezembro!$H$14</f>
        <v>15.48</v>
      </c>
      <c r="L6" s="26">
        <f>[2]Dezembro!$H$15</f>
        <v>17.64</v>
      </c>
      <c r="M6" s="26">
        <f>[2]Dezembro!$H$16</f>
        <v>17.28</v>
      </c>
      <c r="N6" s="26">
        <f>[2]Dezembro!$H$17</f>
        <v>50.76</v>
      </c>
      <c r="O6" s="26">
        <f>[2]Dezembro!$H$18</f>
        <v>13.68</v>
      </c>
      <c r="P6" s="26">
        <f>[2]Dezembro!$H$19</f>
        <v>9.3600000000000012</v>
      </c>
      <c r="Q6" s="26">
        <f>[2]Dezembro!$H$20</f>
        <v>10.8</v>
      </c>
      <c r="R6" s="26">
        <f>[2]Dezembro!$H$21</f>
        <v>21.6</v>
      </c>
      <c r="S6" s="26">
        <f>[2]Dezembro!$H$22</f>
        <v>21.6</v>
      </c>
      <c r="T6" s="26">
        <f>[2]Dezembro!$H$23</f>
        <v>20.16</v>
      </c>
      <c r="U6" s="26">
        <f>[2]Dezembro!$H$24</f>
        <v>20.88</v>
      </c>
      <c r="V6" s="26">
        <f>[2]Dezembro!$H$25</f>
        <v>28.8</v>
      </c>
      <c r="W6" s="26">
        <f>[2]Dezembro!$H$26</f>
        <v>14.04</v>
      </c>
      <c r="X6" s="26">
        <f>[2]Dezembro!$H$27</f>
        <v>19.8</v>
      </c>
      <c r="Y6" s="26">
        <f>[2]Dezembro!$H$28</f>
        <v>15.48</v>
      </c>
      <c r="Z6" s="26">
        <f>[2]Dezembro!$H$29</f>
        <v>20.52</v>
      </c>
      <c r="AA6" s="26">
        <f>[2]Dezembro!$H$30</f>
        <v>21.6</v>
      </c>
      <c r="AB6" s="26">
        <f>[2]Dezembro!$H$31</f>
        <v>10.8</v>
      </c>
      <c r="AC6" s="26">
        <f>[2]Dezembro!$H$32</f>
        <v>11.16</v>
      </c>
      <c r="AD6" s="26">
        <f>[2]Dezembro!$H$33</f>
        <v>9</v>
      </c>
      <c r="AE6" s="26">
        <f>[2]Dezembro!$H$34</f>
        <v>13.68</v>
      </c>
      <c r="AF6" s="26">
        <f>[2]Dezembro!$H$35</f>
        <v>12.96</v>
      </c>
      <c r="AG6" s="27">
        <f>MAX(B6:AF6)</f>
        <v>50.76</v>
      </c>
    </row>
    <row r="7" spans="1:33" ht="17.100000000000001" customHeight="1" x14ac:dyDescent="0.2">
      <c r="A7" s="31" t="s">
        <v>1</v>
      </c>
      <c r="B7" s="26">
        <f>[3]Dezembro!$H$5</f>
        <v>5.04</v>
      </c>
      <c r="C7" s="26">
        <f>[3]Dezembro!$H$6</f>
        <v>15.120000000000001</v>
      </c>
      <c r="D7" s="26">
        <f>[3]Dezembro!$H$7</f>
        <v>8.2799999999999994</v>
      </c>
      <c r="E7" s="26">
        <f>[3]Dezembro!$H$8</f>
        <v>17.64</v>
      </c>
      <c r="F7" s="26">
        <f>[3]Dezembro!$H$9</f>
        <v>10.44</v>
      </c>
      <c r="G7" s="26">
        <f>[3]Dezembro!$H$10</f>
        <v>14.76</v>
      </c>
      <c r="H7" s="26">
        <f>[3]Dezembro!$H$11</f>
        <v>13.68</v>
      </c>
      <c r="I7" s="26">
        <f>[3]Dezembro!$H$12</f>
        <v>13.68</v>
      </c>
      <c r="J7" s="26">
        <f>[3]Dezembro!$H$13</f>
        <v>6.48</v>
      </c>
      <c r="K7" s="26">
        <f>[3]Dezembro!$H$14</f>
        <v>11.520000000000001</v>
      </c>
      <c r="L7" s="26">
        <f>[3]Dezembro!$H$15</f>
        <v>13.32</v>
      </c>
      <c r="M7" s="26">
        <f>[3]Dezembro!$H$16</f>
        <v>13.68</v>
      </c>
      <c r="N7" s="26">
        <f>[3]Dezembro!$H$17</f>
        <v>14.76</v>
      </c>
      <c r="O7" s="26">
        <f>[3]Dezembro!$H$18</f>
        <v>7.9200000000000008</v>
      </c>
      <c r="P7" s="26">
        <f>[3]Dezembro!$H$19</f>
        <v>15.840000000000002</v>
      </c>
      <c r="Q7" s="26">
        <f>[3]Dezembro!$H$20</f>
        <v>16.2</v>
      </c>
      <c r="R7" s="26">
        <f>[3]Dezembro!$H$21</f>
        <v>19.8</v>
      </c>
      <c r="S7" s="26">
        <f>[3]Dezembro!$H$22</f>
        <v>15.48</v>
      </c>
      <c r="T7" s="26">
        <f>[3]Dezembro!$H$23</f>
        <v>18.36</v>
      </c>
      <c r="U7" s="26">
        <f>[3]Dezembro!$H$24</f>
        <v>17.28</v>
      </c>
      <c r="V7" s="26">
        <f>[3]Dezembro!$H$25</f>
        <v>10.08</v>
      </c>
      <c r="W7" s="26">
        <f>[3]Dezembro!$H$26</f>
        <v>16.2</v>
      </c>
      <c r="X7" s="26">
        <f>[3]Dezembro!$H$27</f>
        <v>13.32</v>
      </c>
      <c r="Y7" s="26">
        <f>[3]Dezembro!$H$28</f>
        <v>13.68</v>
      </c>
      <c r="Z7" s="26">
        <f>[3]Dezembro!$H$29</f>
        <v>18.36</v>
      </c>
      <c r="AA7" s="26">
        <f>[3]Dezembro!$H$30</f>
        <v>15.120000000000001</v>
      </c>
      <c r="AB7" s="26">
        <f>[3]Dezembro!$H$31</f>
        <v>10.8</v>
      </c>
      <c r="AC7" s="26">
        <f>[3]Dezembro!$H$32</f>
        <v>19.079999999999998</v>
      </c>
      <c r="AD7" s="26">
        <f>[3]Dezembro!$H$33</f>
        <v>11.16</v>
      </c>
      <c r="AE7" s="26">
        <f>[3]Dezembro!$H$34</f>
        <v>16.559999999999999</v>
      </c>
      <c r="AF7" s="26">
        <f>[3]Dezembro!$H$35</f>
        <v>10.08</v>
      </c>
      <c r="AG7" s="27">
        <f t="shared" ref="AG7:AG18" si="1">MAX(B7:AF7)</f>
        <v>19.8</v>
      </c>
    </row>
    <row r="8" spans="1:33" ht="17.100000000000001" customHeight="1" x14ac:dyDescent="0.2">
      <c r="A8" s="31" t="s">
        <v>48</v>
      </c>
      <c r="B8" s="26">
        <f>[4]Dezembro!$H$5</f>
        <v>10.08</v>
      </c>
      <c r="C8" s="26">
        <f>[4]Dezembro!$H$6</f>
        <v>6.84</v>
      </c>
      <c r="D8" s="26">
        <f>[4]Dezembro!$H$7</f>
        <v>9.3600000000000012</v>
      </c>
      <c r="E8" s="26">
        <f>[4]Dezembro!$H$8</f>
        <v>9.7200000000000006</v>
      </c>
      <c r="F8" s="26">
        <f>[4]Dezembro!$H$9</f>
        <v>14.4</v>
      </c>
      <c r="G8" s="26">
        <f>[4]Dezembro!$H$10</f>
        <v>19.8</v>
      </c>
      <c r="H8" s="26">
        <f>[4]Dezembro!$H$11</f>
        <v>11.879999999999999</v>
      </c>
      <c r="I8" s="26">
        <f>[4]Dezembro!$H$12</f>
        <v>18</v>
      </c>
      <c r="J8" s="26">
        <f>[4]Dezembro!$H$13</f>
        <v>11.520000000000001</v>
      </c>
      <c r="K8" s="26">
        <f>[4]Dezembro!$H$14</f>
        <v>14.04</v>
      </c>
      <c r="L8" s="26">
        <f>[4]Dezembro!$H$15</f>
        <v>16.559999999999999</v>
      </c>
      <c r="M8" s="26">
        <f>[4]Dezembro!$H$16</f>
        <v>13.32</v>
      </c>
      <c r="N8" s="26">
        <f>[4]Dezembro!$H$17</f>
        <v>23.759999999999998</v>
      </c>
      <c r="O8" s="26">
        <f>[4]Dezembro!$H$18</f>
        <v>12.24</v>
      </c>
      <c r="P8" s="26">
        <f>[4]Dezembro!$H$19</f>
        <v>11.16</v>
      </c>
      <c r="Q8" s="26">
        <f>[4]Dezembro!$H$20</f>
        <v>16.2</v>
      </c>
      <c r="R8" s="26">
        <f>[4]Dezembro!$H$21</f>
        <v>15.120000000000001</v>
      </c>
      <c r="S8" s="26">
        <f>[4]Dezembro!$H$22</f>
        <v>18.720000000000002</v>
      </c>
      <c r="T8" s="26">
        <f>[4]Dezembro!$H$23</f>
        <v>18.720000000000002</v>
      </c>
      <c r="U8" s="26">
        <f>[4]Dezembro!$H$24</f>
        <v>17.28</v>
      </c>
      <c r="V8" s="26">
        <f>[4]Dezembro!$H$25</f>
        <v>14.04</v>
      </c>
      <c r="W8" s="26">
        <f>[4]Dezembro!$H$26</f>
        <v>12.96</v>
      </c>
      <c r="X8" s="26">
        <f>[4]Dezembro!$H$27</f>
        <v>13.32</v>
      </c>
      <c r="Y8" s="26">
        <f>[4]Dezembro!$H$28</f>
        <v>14.04</v>
      </c>
      <c r="Z8" s="26">
        <f>[4]Dezembro!$H$29</f>
        <v>19.079999999999998</v>
      </c>
      <c r="AA8" s="26">
        <f>[4]Dezembro!$H$30</f>
        <v>19.079999999999998</v>
      </c>
      <c r="AB8" s="26">
        <f>[4]Dezembro!$H$31</f>
        <v>14.4</v>
      </c>
      <c r="AC8" s="26">
        <f>[4]Dezembro!$H$32</f>
        <v>18.36</v>
      </c>
      <c r="AD8" s="26">
        <f>[4]Dezembro!$H$33</f>
        <v>11.16</v>
      </c>
      <c r="AE8" s="26">
        <f>[4]Dezembro!$H$34</f>
        <v>15.48</v>
      </c>
      <c r="AF8" s="26">
        <f>[4]Dezembro!$H$35</f>
        <v>12.96</v>
      </c>
      <c r="AG8" s="27">
        <f t="shared" si="1"/>
        <v>23.759999999999998</v>
      </c>
    </row>
    <row r="9" spans="1:33" ht="17.100000000000001" customHeight="1" x14ac:dyDescent="0.2">
      <c r="A9" s="31" t="s">
        <v>2</v>
      </c>
      <c r="B9" s="26">
        <f>[5]Dezembro!$H$5</f>
        <v>17.64</v>
      </c>
      <c r="C9" s="26">
        <f>[5]Dezembro!$H$6</f>
        <v>12.6</v>
      </c>
      <c r="D9" s="26">
        <f>[5]Dezembro!$H$7</f>
        <v>13.68</v>
      </c>
      <c r="E9" s="26">
        <f>[5]Dezembro!$H$8</f>
        <v>18.36</v>
      </c>
      <c r="F9" s="26">
        <f>[5]Dezembro!$H$9</f>
        <v>15.48</v>
      </c>
      <c r="G9" s="26">
        <f>[5]Dezembro!$H$10</f>
        <v>16.920000000000002</v>
      </c>
      <c r="H9" s="26">
        <f>[5]Dezembro!$H$11</f>
        <v>17.28</v>
      </c>
      <c r="I9" s="26">
        <f>[5]Dezembro!$H$12</f>
        <v>20.88</v>
      </c>
      <c r="J9" s="26">
        <f>[5]Dezembro!$H$13</f>
        <v>16.559999999999999</v>
      </c>
      <c r="K9" s="26">
        <f>[5]Dezembro!$H$14</f>
        <v>14.4</v>
      </c>
      <c r="L9" s="26">
        <f>[5]Dezembro!$H$15</f>
        <v>27.36</v>
      </c>
      <c r="M9" s="26">
        <f>[5]Dezembro!$H$16</f>
        <v>18</v>
      </c>
      <c r="N9" s="26">
        <f>[5]Dezembro!$H$17</f>
        <v>18.36</v>
      </c>
      <c r="O9" s="26">
        <f>[5]Dezembro!$H$18</f>
        <v>13.32</v>
      </c>
      <c r="P9" s="26">
        <f>[5]Dezembro!$H$19</f>
        <v>16.559999999999999</v>
      </c>
      <c r="Q9" s="26">
        <f>[5]Dezembro!$H$20</f>
        <v>26.64</v>
      </c>
      <c r="R9" s="26">
        <f>[5]Dezembro!$H$21</f>
        <v>24.48</v>
      </c>
      <c r="S9" s="26">
        <f>[5]Dezembro!$H$22</f>
        <v>15.48</v>
      </c>
      <c r="T9" s="26">
        <f>[5]Dezembro!$H$23</f>
        <v>21.96</v>
      </c>
      <c r="U9" s="26">
        <f>[5]Dezembro!$H$24</f>
        <v>21.6</v>
      </c>
      <c r="V9" s="26">
        <f>[5]Dezembro!$H$25</f>
        <v>14.76</v>
      </c>
      <c r="W9" s="26">
        <f>[5]Dezembro!$H$26</f>
        <v>19.8</v>
      </c>
      <c r="X9" s="26">
        <f>[5]Dezembro!$H$27</f>
        <v>23.400000000000002</v>
      </c>
      <c r="Y9" s="26">
        <f>[5]Dezembro!$H$28</f>
        <v>18</v>
      </c>
      <c r="Z9" s="26">
        <f>[5]Dezembro!$H$29</f>
        <v>21.6</v>
      </c>
      <c r="AA9" s="26">
        <f>[5]Dezembro!$H$30</f>
        <v>19.079999999999998</v>
      </c>
      <c r="AB9" s="26">
        <f>[5]Dezembro!$H$31</f>
        <v>19.079999999999998</v>
      </c>
      <c r="AC9" s="26">
        <f>[5]Dezembro!$H$32</f>
        <v>11.520000000000001</v>
      </c>
      <c r="AD9" s="26">
        <f>[5]Dezembro!$H$33</f>
        <v>13.32</v>
      </c>
      <c r="AE9" s="26">
        <f>[5]Dezembro!$H$34</f>
        <v>23.040000000000003</v>
      </c>
      <c r="AF9" s="26">
        <f>[5]Dezembro!$H$35</f>
        <v>15.120000000000001</v>
      </c>
      <c r="AG9" s="27">
        <f t="shared" si="1"/>
        <v>27.36</v>
      </c>
    </row>
    <row r="10" spans="1:33" ht="17.100000000000001" customHeight="1" x14ac:dyDescent="0.2">
      <c r="A10" s="31" t="s">
        <v>3</v>
      </c>
      <c r="B10" s="26">
        <f>[6]Dezembro!$H$5</f>
        <v>21.6</v>
      </c>
      <c r="C10" s="26">
        <f>[6]Dezembro!$H$6</f>
        <v>14.04</v>
      </c>
      <c r="D10" s="26">
        <f>[6]Dezembro!$H$7</f>
        <v>9</v>
      </c>
      <c r="E10" s="26">
        <f>[6]Dezembro!$H$8</f>
        <v>19.079999999999998</v>
      </c>
      <c r="F10" s="26">
        <f>[6]Dezembro!$H$9</f>
        <v>9.3600000000000012</v>
      </c>
      <c r="G10" s="26">
        <f>[6]Dezembro!$H$10</f>
        <v>12.24</v>
      </c>
      <c r="H10" s="26">
        <f>[6]Dezembro!$H$11</f>
        <v>12.24</v>
      </c>
      <c r="I10" s="26">
        <f>[6]Dezembro!$H$12</f>
        <v>7.9200000000000008</v>
      </c>
      <c r="J10" s="26">
        <f>[6]Dezembro!$H$13</f>
        <v>13.32</v>
      </c>
      <c r="K10" s="26">
        <f>[6]Dezembro!$H$14</f>
        <v>22.68</v>
      </c>
      <c r="L10" s="26">
        <f>[6]Dezembro!$H$15</f>
        <v>14.4</v>
      </c>
      <c r="M10" s="26">
        <f>[6]Dezembro!$H$16</f>
        <v>14.76</v>
      </c>
      <c r="N10" s="26">
        <f>[6]Dezembro!$H$17</f>
        <v>25.2</v>
      </c>
      <c r="O10" s="26">
        <f>[6]Dezembro!$H$18</f>
        <v>10.08</v>
      </c>
      <c r="P10" s="26">
        <f>[6]Dezembro!$H$19</f>
        <v>16.559999999999999</v>
      </c>
      <c r="Q10" s="26">
        <f>[6]Dezembro!$H$20</f>
        <v>13.32</v>
      </c>
      <c r="R10" s="26">
        <f>[6]Dezembro!$H$21</f>
        <v>11.879999999999999</v>
      </c>
      <c r="S10" s="26">
        <f>[6]Dezembro!$H$22</f>
        <v>11.16</v>
      </c>
      <c r="T10" s="26">
        <f>[6]Dezembro!$H$23</f>
        <v>20.52</v>
      </c>
      <c r="U10" s="26">
        <f>[6]Dezembro!$H$24</f>
        <v>11.16</v>
      </c>
      <c r="V10" s="26">
        <f>[6]Dezembro!$H$25</f>
        <v>14.4</v>
      </c>
      <c r="W10" s="26">
        <f>[6]Dezembro!$H$26</f>
        <v>12.24</v>
      </c>
      <c r="X10" s="26">
        <f>[6]Dezembro!$H$27</f>
        <v>15.48</v>
      </c>
      <c r="Y10" s="26">
        <f>[6]Dezembro!$H$28</f>
        <v>8.2799999999999994</v>
      </c>
      <c r="Z10" s="26">
        <f>[6]Dezembro!$H$29</f>
        <v>13.68</v>
      </c>
      <c r="AA10" s="26">
        <f>[6]Dezembro!$H$30</f>
        <v>9.7200000000000006</v>
      </c>
      <c r="AB10" s="26">
        <f>[6]Dezembro!$H$31</f>
        <v>18.36</v>
      </c>
      <c r="AC10" s="26">
        <f>[6]Dezembro!$H$32</f>
        <v>22.32</v>
      </c>
      <c r="AD10" s="26">
        <f>[6]Dezembro!$H$33</f>
        <v>10.08</v>
      </c>
      <c r="AE10" s="26">
        <f>[6]Dezembro!$H$34</f>
        <v>9</v>
      </c>
      <c r="AF10" s="26">
        <f>[6]Dezembro!$H$35</f>
        <v>11.16</v>
      </c>
      <c r="AG10" s="27">
        <f>MAX(B10:AF10)</f>
        <v>25.2</v>
      </c>
    </row>
    <row r="11" spans="1:33" ht="17.100000000000001" customHeight="1" x14ac:dyDescent="0.2">
      <c r="A11" s="31" t="s">
        <v>4</v>
      </c>
      <c r="B11" s="26">
        <f>[7]Dezembro!$H$5</f>
        <v>21.6</v>
      </c>
      <c r="C11" s="26">
        <f>[7]Dezembro!$H$6</f>
        <v>14.04</v>
      </c>
      <c r="D11" s="26">
        <f>[7]Dezembro!$H$7</f>
        <v>9</v>
      </c>
      <c r="E11" s="26">
        <f>[7]Dezembro!$H$8</f>
        <v>19.079999999999998</v>
      </c>
      <c r="F11" s="26">
        <f>[7]Dezembro!$H$9</f>
        <v>9.3600000000000012</v>
      </c>
      <c r="G11" s="26">
        <f>[7]Dezembro!$H$10</f>
        <v>12.24</v>
      </c>
      <c r="H11" s="26">
        <f>[7]Dezembro!$H$11</f>
        <v>12.24</v>
      </c>
      <c r="I11" s="26">
        <f>[7]Dezembro!$H$12</f>
        <v>7.9200000000000008</v>
      </c>
      <c r="J11" s="26">
        <f>[7]Dezembro!$H$13</f>
        <v>13.32</v>
      </c>
      <c r="K11" s="26">
        <f>[7]Dezembro!$H$14</f>
        <v>23.759999999999998</v>
      </c>
      <c r="L11" s="26">
        <f>[7]Dezembro!$H$15</f>
        <v>18.36</v>
      </c>
      <c r="M11" s="26">
        <f>[7]Dezembro!$H$16</f>
        <v>14.04</v>
      </c>
      <c r="N11" s="26">
        <f>[7]Dezembro!$H$17</f>
        <v>30.6</v>
      </c>
      <c r="O11" s="26">
        <f>[7]Dezembro!$H$18</f>
        <v>18.720000000000002</v>
      </c>
      <c r="P11" s="26">
        <f>[7]Dezembro!$H$19</f>
        <v>24.840000000000003</v>
      </c>
      <c r="Q11" s="26">
        <f>[7]Dezembro!$H$20</f>
        <v>29.880000000000003</v>
      </c>
      <c r="R11" s="26">
        <f>[7]Dezembro!$H$21</f>
        <v>27.36</v>
      </c>
      <c r="S11" s="26">
        <f>[7]Dezembro!$H$22</f>
        <v>13.32</v>
      </c>
      <c r="T11" s="26">
        <f>[7]Dezembro!$H$23</f>
        <v>14.04</v>
      </c>
      <c r="U11" s="26">
        <f>[7]Dezembro!$H$24</f>
        <v>19.079999999999998</v>
      </c>
      <c r="V11" s="26">
        <f>[7]Dezembro!$H$25</f>
        <v>10.08</v>
      </c>
      <c r="W11" s="26">
        <f>[7]Dezembro!$H$26</f>
        <v>18.720000000000002</v>
      </c>
      <c r="X11" s="26">
        <f>[7]Dezembro!$H$27</f>
        <v>23.759999999999998</v>
      </c>
      <c r="Y11" s="26">
        <f>[7]Dezembro!$H$28</f>
        <v>13.32</v>
      </c>
      <c r="Z11" s="26">
        <f>[7]Dezembro!$H$29</f>
        <v>17.28</v>
      </c>
      <c r="AA11" s="26">
        <f>[7]Dezembro!$H$30</f>
        <v>18.36</v>
      </c>
      <c r="AB11" s="26">
        <f>[7]Dezembro!$H$31</f>
        <v>14.4</v>
      </c>
      <c r="AC11" s="26">
        <f>[7]Dezembro!$H$32</f>
        <v>22.68</v>
      </c>
      <c r="AD11" s="26">
        <f>[7]Dezembro!$H$33</f>
        <v>15.840000000000002</v>
      </c>
      <c r="AE11" s="26">
        <f>[7]Dezembro!$H$34</f>
        <v>10.8</v>
      </c>
      <c r="AF11" s="26">
        <f>[7]Dezembro!$H$35</f>
        <v>15.120000000000001</v>
      </c>
      <c r="AG11" s="27">
        <f t="shared" si="1"/>
        <v>30.6</v>
      </c>
    </row>
    <row r="12" spans="1:33" ht="17.100000000000001" customHeight="1" x14ac:dyDescent="0.2">
      <c r="A12" s="31" t="s">
        <v>5</v>
      </c>
      <c r="B12" s="26">
        <f>[8]Dezembro!$H$5</f>
        <v>5.7600000000000007</v>
      </c>
      <c r="C12" s="26">
        <f>[8]Dezembro!$H$6</f>
        <v>12.96</v>
      </c>
      <c r="D12" s="26">
        <f>[8]Dezembro!$H$7</f>
        <v>12.6</v>
      </c>
      <c r="E12" s="26">
        <f>[8]Dezembro!$H$8</f>
        <v>17.28</v>
      </c>
      <c r="F12" s="26">
        <f>[8]Dezembro!$H$9</f>
        <v>16.2</v>
      </c>
      <c r="G12" s="26">
        <f>[8]Dezembro!$H$10</f>
        <v>18.720000000000002</v>
      </c>
      <c r="H12" s="26">
        <f>[8]Dezembro!$H$11</f>
        <v>16.920000000000002</v>
      </c>
      <c r="I12" s="26">
        <f>[8]Dezembro!$H$12</f>
        <v>17.64</v>
      </c>
      <c r="J12" s="26">
        <f>[8]Dezembro!$H$13</f>
        <v>10.8</v>
      </c>
      <c r="K12" s="26">
        <f>[8]Dezembro!$H$14</f>
        <v>15.48</v>
      </c>
      <c r="L12" s="26">
        <f>[8]Dezembro!$H$15</f>
        <v>15.120000000000001</v>
      </c>
      <c r="M12" s="26">
        <f>[8]Dezembro!$H$16</f>
        <v>13.68</v>
      </c>
      <c r="N12" s="26">
        <f>[8]Dezembro!$H$17</f>
        <v>22.32</v>
      </c>
      <c r="O12" s="26">
        <f>[8]Dezembro!$H$18</f>
        <v>13.32</v>
      </c>
      <c r="P12" s="26">
        <f>[8]Dezembro!$H$19</f>
        <v>12.6</v>
      </c>
      <c r="Q12" s="26">
        <f>[8]Dezembro!$H$20</f>
        <v>16.559999999999999</v>
      </c>
      <c r="R12" s="26">
        <f>[8]Dezembro!$H$21</f>
        <v>16.920000000000002</v>
      </c>
      <c r="S12" s="26">
        <f>[8]Dezembro!$H$22</f>
        <v>13.68</v>
      </c>
      <c r="T12" s="26">
        <f>[8]Dezembro!$H$23</f>
        <v>14.04</v>
      </c>
      <c r="U12" s="26">
        <f>[8]Dezembro!$H$24</f>
        <v>16.559999999999999</v>
      </c>
      <c r="V12" s="26">
        <f>[8]Dezembro!$H$25</f>
        <v>11.520000000000001</v>
      </c>
      <c r="W12" s="26">
        <f>[8]Dezembro!$H$26</f>
        <v>20.88</v>
      </c>
      <c r="X12" s="26">
        <f>[8]Dezembro!$H$27</f>
        <v>14.4</v>
      </c>
      <c r="Y12" s="26">
        <f>[8]Dezembro!$H$28</f>
        <v>15.48</v>
      </c>
      <c r="Z12" s="26">
        <f>[8]Dezembro!$H$29</f>
        <v>19.440000000000001</v>
      </c>
      <c r="AA12" s="26">
        <f>[8]Dezembro!$H$30</f>
        <v>15.840000000000002</v>
      </c>
      <c r="AB12" s="26">
        <f>[8]Dezembro!$H$31</f>
        <v>17.64</v>
      </c>
      <c r="AC12" s="26">
        <f>[8]Dezembro!$H$32</f>
        <v>10.8</v>
      </c>
      <c r="AD12" s="26">
        <f>[8]Dezembro!$H$33</f>
        <v>12.24</v>
      </c>
      <c r="AE12" s="26">
        <f>[8]Dezembro!$H$34</f>
        <v>11.16</v>
      </c>
      <c r="AF12" s="26">
        <f>[8]Dezembro!$H$35</f>
        <v>13.68</v>
      </c>
      <c r="AG12" s="27">
        <f t="shared" si="1"/>
        <v>22.32</v>
      </c>
    </row>
    <row r="13" spans="1:33" ht="17.100000000000001" customHeight="1" x14ac:dyDescent="0.2">
      <c r="A13" s="31" t="s">
        <v>51</v>
      </c>
      <c r="B13" s="26" t="str">
        <f>[9]Dezembro!$H$5</f>
        <v>**</v>
      </c>
      <c r="C13" s="26" t="str">
        <f>[9]Dezembro!$H$6</f>
        <v>**</v>
      </c>
      <c r="D13" s="26" t="str">
        <f>[9]Dezembro!$H$7</f>
        <v>**</v>
      </c>
      <c r="E13" s="26">
        <f>[9]Dezembro!$H$8</f>
        <v>23.400000000000002</v>
      </c>
      <c r="F13" s="26">
        <f>[9]Dezembro!$H$9</f>
        <v>19.8</v>
      </c>
      <c r="G13" s="26">
        <f>[9]Dezembro!$H$10</f>
        <v>22.32</v>
      </c>
      <c r="H13" s="26">
        <f>[9]Dezembro!$H$11</f>
        <v>23.759999999999998</v>
      </c>
      <c r="I13" s="26">
        <f>[9]Dezembro!$H$12</f>
        <v>19.440000000000001</v>
      </c>
      <c r="J13" s="26">
        <f>[9]Dezembro!$H$13</f>
        <v>31.680000000000003</v>
      </c>
      <c r="K13" s="26">
        <f>[9]Dezembro!$H$14</f>
        <v>21.6</v>
      </c>
      <c r="L13" s="26">
        <f>[9]Dezembro!$H$15</f>
        <v>24.12</v>
      </c>
      <c r="M13" s="26">
        <f>[9]Dezembro!$H$16</f>
        <v>18.720000000000002</v>
      </c>
      <c r="N13" s="26">
        <f>[9]Dezembro!$H$17</f>
        <v>21.96</v>
      </c>
      <c r="O13" s="26">
        <f>[9]Dezembro!$H$18</f>
        <v>19.440000000000001</v>
      </c>
      <c r="P13" s="26">
        <f>[9]Dezembro!$H$19</f>
        <v>24.840000000000003</v>
      </c>
      <c r="Q13" s="26">
        <f>[9]Dezembro!$H$20</f>
        <v>30.6</v>
      </c>
      <c r="R13" s="26">
        <f>[9]Dezembro!$H$21</f>
        <v>21.240000000000002</v>
      </c>
      <c r="S13" s="26">
        <f>[9]Dezembro!$H$22</f>
        <v>27.720000000000002</v>
      </c>
      <c r="T13" s="26">
        <f>[9]Dezembro!$H$23</f>
        <v>18.36</v>
      </c>
      <c r="U13" s="26">
        <f>[9]Dezembro!$H$24</f>
        <v>24.12</v>
      </c>
      <c r="V13" s="26">
        <f>[9]Dezembro!$H$25</f>
        <v>16.920000000000002</v>
      </c>
      <c r="W13" s="26">
        <f>[9]Dezembro!$H$26</f>
        <v>25.92</v>
      </c>
      <c r="X13" s="26">
        <f>[9]Dezembro!$H$27</f>
        <v>18</v>
      </c>
      <c r="Y13" s="26">
        <f>[9]Dezembro!$H$28</f>
        <v>18</v>
      </c>
      <c r="Z13" s="26">
        <f>[9]Dezembro!$H$29</f>
        <v>19.079999999999998</v>
      </c>
      <c r="AA13" s="26">
        <f>[9]Dezembro!$H$30</f>
        <v>19.440000000000001</v>
      </c>
      <c r="AB13" s="26">
        <f>[9]Dezembro!$H$31</f>
        <v>14.76</v>
      </c>
      <c r="AC13" s="26">
        <f>[9]Dezembro!$H$32</f>
        <v>46.800000000000004</v>
      </c>
      <c r="AD13" s="26">
        <f>[9]Dezembro!$H$33</f>
        <v>12.96</v>
      </c>
      <c r="AE13" s="26">
        <f>[9]Dezembro!$H$34</f>
        <v>16.2</v>
      </c>
      <c r="AF13" s="26">
        <f>[9]Dezembro!$H$35</f>
        <v>19.8</v>
      </c>
      <c r="AG13" s="27">
        <f>MAX(B13:AF13)</f>
        <v>46.800000000000004</v>
      </c>
    </row>
    <row r="14" spans="1:33" ht="17.100000000000001" customHeight="1" x14ac:dyDescent="0.2">
      <c r="A14" s="31" t="s">
        <v>6</v>
      </c>
      <c r="B14" s="26">
        <f>[10]Dezembro!$H$5</f>
        <v>9.7200000000000006</v>
      </c>
      <c r="C14" s="26">
        <f>[10]Dezembro!$H$6</f>
        <v>7.5600000000000005</v>
      </c>
      <c r="D14" s="26">
        <f>[10]Dezembro!$H$7</f>
        <v>10.8</v>
      </c>
      <c r="E14" s="26">
        <f>[10]Dezembro!$H$8</f>
        <v>13.32</v>
      </c>
      <c r="F14" s="26">
        <f>[10]Dezembro!$H$9</f>
        <v>11.520000000000001</v>
      </c>
      <c r="G14" s="26">
        <f>[10]Dezembro!$H$10</f>
        <v>9.3600000000000012</v>
      </c>
      <c r="H14" s="26">
        <f>[10]Dezembro!$H$11</f>
        <v>9.3600000000000012</v>
      </c>
      <c r="I14" s="26">
        <f>[10]Dezembro!$H$12</f>
        <v>9</v>
      </c>
      <c r="J14" s="26">
        <f>[10]Dezembro!$H$13</f>
        <v>16.2</v>
      </c>
      <c r="K14" s="26">
        <f>[10]Dezembro!$H$14</f>
        <v>22.32</v>
      </c>
      <c r="L14" s="26">
        <f>[10]Dezembro!$H$15</f>
        <v>15.120000000000001</v>
      </c>
      <c r="M14" s="26">
        <f>[10]Dezembro!$H$16</f>
        <v>15.48</v>
      </c>
      <c r="N14" s="26">
        <f>[10]Dezembro!$H$17</f>
        <v>19.079999999999998</v>
      </c>
      <c r="O14" s="26">
        <f>[10]Dezembro!$H$18</f>
        <v>10.8</v>
      </c>
      <c r="P14" s="26">
        <f>[10]Dezembro!$H$19</f>
        <v>12.96</v>
      </c>
      <c r="Q14" s="26">
        <f>[10]Dezembro!$H$20</f>
        <v>21.96</v>
      </c>
      <c r="R14" s="26">
        <f>[10]Dezembro!$H$21</f>
        <v>9.3600000000000012</v>
      </c>
      <c r="S14" s="26">
        <f>[10]Dezembro!$H$22</f>
        <v>8.64</v>
      </c>
      <c r="T14" s="26">
        <f>[10]Dezembro!$H$23</f>
        <v>14.76</v>
      </c>
      <c r="U14" s="26">
        <f>[10]Dezembro!$H$24</f>
        <v>14.04</v>
      </c>
      <c r="V14" s="26">
        <f>[10]Dezembro!$H$25</f>
        <v>16.920000000000002</v>
      </c>
      <c r="W14" s="26">
        <f>[10]Dezembro!$H$26</f>
        <v>9.7200000000000006</v>
      </c>
      <c r="X14" s="26">
        <f>[10]Dezembro!$H$27</f>
        <v>2.52</v>
      </c>
      <c r="Y14" s="26">
        <f>[10]Dezembro!$H$28</f>
        <v>15.120000000000001</v>
      </c>
      <c r="Z14" s="26">
        <f>[10]Dezembro!$H$29</f>
        <v>15.120000000000001</v>
      </c>
      <c r="AA14" s="26">
        <f>[10]Dezembro!$H$30</f>
        <v>12.96</v>
      </c>
      <c r="AB14" s="26">
        <f>[10]Dezembro!$H$31</f>
        <v>12.24</v>
      </c>
      <c r="AC14" s="26">
        <f>[10]Dezembro!$H$32</f>
        <v>12.6</v>
      </c>
      <c r="AD14" s="26">
        <f>[10]Dezembro!$H$33</f>
        <v>7.9200000000000008</v>
      </c>
      <c r="AE14" s="26">
        <f>[10]Dezembro!$H$34</f>
        <v>14.04</v>
      </c>
      <c r="AF14" s="26">
        <f>[10]Dezembro!$H$35</f>
        <v>20.52</v>
      </c>
      <c r="AG14" s="27">
        <f t="shared" si="1"/>
        <v>22.32</v>
      </c>
    </row>
    <row r="15" spans="1:33" ht="17.100000000000001" customHeight="1" x14ac:dyDescent="0.2">
      <c r="A15" s="31" t="s">
        <v>7</v>
      </c>
      <c r="B15" s="26">
        <f>[11]Dezembro!$H$5</f>
        <v>13.32</v>
      </c>
      <c r="C15" s="26">
        <f>[11]Dezembro!$H$6</f>
        <v>11.879999999999999</v>
      </c>
      <c r="D15" s="26">
        <f>[11]Dezembro!$H$7</f>
        <v>14.76</v>
      </c>
      <c r="E15" s="26">
        <f>[11]Dezembro!$H$8</f>
        <v>15.840000000000002</v>
      </c>
      <c r="F15" s="26">
        <f>[11]Dezembro!$H$9</f>
        <v>15.120000000000001</v>
      </c>
      <c r="G15" s="26">
        <f>[11]Dezembro!$H$10</f>
        <v>20.88</v>
      </c>
      <c r="H15" s="26">
        <f>[11]Dezembro!$H$11</f>
        <v>19.079999999999998</v>
      </c>
      <c r="I15" s="26">
        <f>[11]Dezembro!$H$12</f>
        <v>15.48</v>
      </c>
      <c r="J15" s="26">
        <f>[11]Dezembro!$H$13</f>
        <v>11.16</v>
      </c>
      <c r="K15" s="26">
        <f>[11]Dezembro!$H$14</f>
        <v>17.28</v>
      </c>
      <c r="L15" s="26">
        <f>[11]Dezembro!$H$15</f>
        <v>18.720000000000002</v>
      </c>
      <c r="M15" s="26">
        <f>[11]Dezembro!$H$16</f>
        <v>16.920000000000002</v>
      </c>
      <c r="N15" s="26">
        <f>[11]Dezembro!$H$17</f>
        <v>26.28</v>
      </c>
      <c r="O15" s="26">
        <f>[11]Dezembro!$H$18</f>
        <v>11.16</v>
      </c>
      <c r="P15" s="26">
        <f>[11]Dezembro!$H$19</f>
        <v>16.559999999999999</v>
      </c>
      <c r="Q15" s="26">
        <f>[11]Dezembro!$H$20</f>
        <v>18.36</v>
      </c>
      <c r="R15" s="26">
        <f>[11]Dezembro!$H$21</f>
        <v>15.48</v>
      </c>
      <c r="S15" s="26">
        <f>[11]Dezembro!$H$22</f>
        <v>24.48</v>
      </c>
      <c r="T15" s="26">
        <f>[11]Dezembro!$H$23</f>
        <v>23.400000000000002</v>
      </c>
      <c r="U15" s="26">
        <f>[11]Dezembro!$H$24</f>
        <v>20.88</v>
      </c>
      <c r="V15" s="26">
        <f>[11]Dezembro!$H$25</f>
        <v>18</v>
      </c>
      <c r="W15" s="26">
        <f>[11]Dezembro!$H$26</f>
        <v>15.120000000000001</v>
      </c>
      <c r="X15" s="26">
        <f>[11]Dezembro!$H$27</f>
        <v>18.36</v>
      </c>
      <c r="Y15" s="26">
        <f>[11]Dezembro!$H$28</f>
        <v>16.2</v>
      </c>
      <c r="Z15" s="26">
        <f>[11]Dezembro!$H$29</f>
        <v>19.440000000000001</v>
      </c>
      <c r="AA15" s="26">
        <f>[11]Dezembro!$H$30</f>
        <v>23.759999999999998</v>
      </c>
      <c r="AB15" s="26">
        <f>[11]Dezembro!$H$31</f>
        <v>16.920000000000002</v>
      </c>
      <c r="AC15" s="26">
        <f>[11]Dezembro!$H$32</f>
        <v>11.16</v>
      </c>
      <c r="AD15" s="26">
        <f>[11]Dezembro!$H$33</f>
        <v>11.520000000000001</v>
      </c>
      <c r="AE15" s="26">
        <f>[11]Dezembro!$H$34</f>
        <v>14.04</v>
      </c>
      <c r="AF15" s="26">
        <f>[11]Dezembro!$H$35</f>
        <v>18.720000000000002</v>
      </c>
      <c r="AG15" s="27">
        <f t="shared" si="1"/>
        <v>26.28</v>
      </c>
    </row>
    <row r="16" spans="1:33" ht="17.100000000000001" customHeight="1" x14ac:dyDescent="0.2">
      <c r="A16" s="31" t="s">
        <v>8</v>
      </c>
      <c r="B16" s="26">
        <f>[12]Dezembro!$H$5</f>
        <v>14.4</v>
      </c>
      <c r="C16" s="26">
        <f>[12]Dezembro!$H$6</f>
        <v>11.879999999999999</v>
      </c>
      <c r="D16" s="26">
        <f>[12]Dezembro!$H$7</f>
        <v>18.36</v>
      </c>
      <c r="E16" s="26">
        <f>[12]Dezembro!$H$8</f>
        <v>20.52</v>
      </c>
      <c r="F16" s="26">
        <f>[12]Dezembro!$H$9</f>
        <v>17.28</v>
      </c>
      <c r="G16" s="26">
        <f>[12]Dezembro!$H$10</f>
        <v>16.559999999999999</v>
      </c>
      <c r="H16" s="26">
        <f>[12]Dezembro!$H$11</f>
        <v>20.88</v>
      </c>
      <c r="I16" s="26">
        <f>[12]Dezembro!$H$12</f>
        <v>14.04</v>
      </c>
      <c r="J16" s="26">
        <f>[12]Dezembro!$H$13</f>
        <v>14.76</v>
      </c>
      <c r="K16" s="26">
        <f>[12]Dezembro!$H$14</f>
        <v>12.96</v>
      </c>
      <c r="L16" s="26">
        <f>[12]Dezembro!$H$15</f>
        <v>20.88</v>
      </c>
      <c r="M16" s="26">
        <f>[12]Dezembro!$H$16</f>
        <v>21.240000000000002</v>
      </c>
      <c r="N16" s="26">
        <f>[12]Dezembro!$H$17</f>
        <v>36.36</v>
      </c>
      <c r="O16" s="26">
        <f>[12]Dezembro!$H$18</f>
        <v>11.520000000000001</v>
      </c>
      <c r="P16" s="26">
        <f>[12]Dezembro!$H$19</f>
        <v>19.8</v>
      </c>
      <c r="Q16" s="26">
        <f>[12]Dezembro!$H$20</f>
        <v>16.920000000000002</v>
      </c>
      <c r="R16" s="26">
        <f>[12]Dezembro!$H$21</f>
        <v>20.88</v>
      </c>
      <c r="S16" s="26">
        <f>[12]Dezembro!$H$22</f>
        <v>17.28</v>
      </c>
      <c r="T16" s="26">
        <f>[12]Dezembro!$H$23</f>
        <v>20.16</v>
      </c>
      <c r="U16" s="26">
        <f>[12]Dezembro!$H$24</f>
        <v>21.6</v>
      </c>
      <c r="V16" s="26">
        <f>[12]Dezembro!$H$25</f>
        <v>29.880000000000003</v>
      </c>
      <c r="W16" s="26">
        <f>[12]Dezembro!$H$26</f>
        <v>19.440000000000001</v>
      </c>
      <c r="X16" s="26">
        <f>[12]Dezembro!$H$27</f>
        <v>27</v>
      </c>
      <c r="Y16" s="26">
        <f>[12]Dezembro!$H$28</f>
        <v>22.68</v>
      </c>
      <c r="Z16" s="26">
        <f>[12]Dezembro!$H$29</f>
        <v>24.840000000000003</v>
      </c>
      <c r="AA16" s="26">
        <f>[12]Dezembro!$H$30</f>
        <v>24.48</v>
      </c>
      <c r="AB16" s="26">
        <f>[12]Dezembro!$H$31</f>
        <v>16.2</v>
      </c>
      <c r="AC16" s="26">
        <f>[12]Dezembro!$H$32</f>
        <v>13.32</v>
      </c>
      <c r="AD16" s="26">
        <f>[12]Dezembro!$H$33</f>
        <v>9.7200000000000006</v>
      </c>
      <c r="AE16" s="26">
        <f>[12]Dezembro!$H$34</f>
        <v>14.04</v>
      </c>
      <c r="AF16" s="26">
        <f>[12]Dezembro!$H$35</f>
        <v>15.48</v>
      </c>
      <c r="AG16" s="27">
        <f t="shared" si="1"/>
        <v>36.36</v>
      </c>
    </row>
    <row r="17" spans="1:33" ht="17.100000000000001" customHeight="1" x14ac:dyDescent="0.2">
      <c r="A17" s="31" t="s">
        <v>9</v>
      </c>
      <c r="B17" s="26">
        <f>[13]Dezembro!$H$5</f>
        <v>13.68</v>
      </c>
      <c r="C17" s="26">
        <f>[13]Dezembro!$H$6</f>
        <v>16.2</v>
      </c>
      <c r="D17" s="26">
        <f>[13]Dezembro!$H$7</f>
        <v>12.24</v>
      </c>
      <c r="E17" s="26">
        <f>[13]Dezembro!$H$8</f>
        <v>18.36</v>
      </c>
      <c r="F17" s="26">
        <f>[13]Dezembro!$H$9</f>
        <v>13.32</v>
      </c>
      <c r="G17" s="26">
        <f>[13]Dezembro!$H$10</f>
        <v>18.36</v>
      </c>
      <c r="H17" s="26">
        <f>[13]Dezembro!$H$11</f>
        <v>20.16</v>
      </c>
      <c r="I17" s="26">
        <f>[13]Dezembro!$H$12</f>
        <v>24.12</v>
      </c>
      <c r="J17" s="26">
        <f>[13]Dezembro!$H$13</f>
        <v>14.76</v>
      </c>
      <c r="K17" s="26">
        <f>[13]Dezembro!$H$14</f>
        <v>16.559999999999999</v>
      </c>
      <c r="L17" s="26">
        <f>[13]Dezembro!$H$15</f>
        <v>24.48</v>
      </c>
      <c r="M17" s="26">
        <f>[13]Dezembro!$H$16</f>
        <v>21.6</v>
      </c>
      <c r="N17" s="26">
        <f>[13]Dezembro!$H$17</f>
        <v>18</v>
      </c>
      <c r="O17" s="26">
        <f>[13]Dezembro!$H$18</f>
        <v>18</v>
      </c>
      <c r="P17" s="26">
        <f>[13]Dezembro!$H$19</f>
        <v>23.759999999999998</v>
      </c>
      <c r="Q17" s="26">
        <f>[13]Dezembro!$H$20</f>
        <v>21.6</v>
      </c>
      <c r="R17" s="26">
        <f>[13]Dezembro!$H$21</f>
        <v>27.36</v>
      </c>
      <c r="S17" s="26">
        <f>[13]Dezembro!$H$22</f>
        <v>25.56</v>
      </c>
      <c r="T17" s="26">
        <f>[13]Dezembro!$H$23</f>
        <v>18.720000000000002</v>
      </c>
      <c r="U17" s="26">
        <f>[13]Dezembro!$H$24</f>
        <v>19.079999999999998</v>
      </c>
      <c r="V17" s="26">
        <f>[13]Dezembro!$H$25</f>
        <v>27.720000000000002</v>
      </c>
      <c r="W17" s="26">
        <f>[13]Dezembro!$H$26</f>
        <v>19.079999999999998</v>
      </c>
      <c r="X17" s="26">
        <f>[13]Dezembro!$H$27</f>
        <v>18.36</v>
      </c>
      <c r="Y17" s="26">
        <f>[13]Dezembro!$H$28</f>
        <v>28.08</v>
      </c>
      <c r="Z17" s="26">
        <f>[13]Dezembro!$H$29</f>
        <v>21.240000000000002</v>
      </c>
      <c r="AA17" s="26">
        <f>[13]Dezembro!$H$30</f>
        <v>24.48</v>
      </c>
      <c r="AB17" s="26">
        <f>[13]Dezembro!$H$31</f>
        <v>21.6</v>
      </c>
      <c r="AC17" s="26">
        <f>[13]Dezembro!$H$32</f>
        <v>11.16</v>
      </c>
      <c r="AD17" s="26">
        <f>[13]Dezembro!$H$33</f>
        <v>16.2</v>
      </c>
      <c r="AE17" s="26">
        <f>[13]Dezembro!$H$34</f>
        <v>20.16</v>
      </c>
      <c r="AF17" s="26">
        <f>[13]Dezembro!$H$35</f>
        <v>15.48</v>
      </c>
      <c r="AG17" s="27">
        <f t="shared" si="1"/>
        <v>28.08</v>
      </c>
    </row>
    <row r="18" spans="1:33" ht="17.100000000000001" customHeight="1" x14ac:dyDescent="0.2">
      <c r="A18" s="31" t="s">
        <v>49</v>
      </c>
      <c r="B18" s="26">
        <f>[14]Dezembro!$H$5</f>
        <v>5.4</v>
      </c>
      <c r="C18" s="26">
        <f>[14]Dezembro!$H$6</f>
        <v>10.8</v>
      </c>
      <c r="D18" s="26">
        <f>[14]Dezembro!$H$7</f>
        <v>14.4</v>
      </c>
      <c r="E18" s="26">
        <f>[14]Dezembro!$H$8</f>
        <v>16.559999999999999</v>
      </c>
      <c r="F18" s="26">
        <f>[14]Dezembro!$H$9</f>
        <v>16.920000000000002</v>
      </c>
      <c r="G18" s="26">
        <f>[14]Dezembro!$H$10</f>
        <v>20.88</v>
      </c>
      <c r="H18" s="26">
        <f>[14]Dezembro!$H$11</f>
        <v>20.52</v>
      </c>
      <c r="I18" s="26">
        <f>[14]Dezembro!$H$12</f>
        <v>15.840000000000002</v>
      </c>
      <c r="J18" s="26">
        <f>[14]Dezembro!$H$13</f>
        <v>10.8</v>
      </c>
      <c r="K18" s="26">
        <f>[14]Dezembro!$H$14</f>
        <v>15.48</v>
      </c>
      <c r="L18" s="26">
        <f>[14]Dezembro!$H$15</f>
        <v>15.840000000000002</v>
      </c>
      <c r="M18" s="26">
        <f>[14]Dezembro!$H$16</f>
        <v>18.36</v>
      </c>
      <c r="N18" s="26">
        <f>[14]Dezembro!$H$17</f>
        <v>13.32</v>
      </c>
      <c r="O18" s="26">
        <f>[14]Dezembro!$H$18</f>
        <v>10.44</v>
      </c>
      <c r="P18" s="26">
        <f>[14]Dezembro!$H$19</f>
        <v>15.48</v>
      </c>
      <c r="Q18" s="26">
        <f>[14]Dezembro!$H$20</f>
        <v>16.559999999999999</v>
      </c>
      <c r="R18" s="26">
        <f>[14]Dezembro!$H$21</f>
        <v>20.16</v>
      </c>
      <c r="S18" s="26">
        <f>[14]Dezembro!$H$22</f>
        <v>18</v>
      </c>
      <c r="T18" s="26">
        <f>[14]Dezembro!$H$23</f>
        <v>25.2</v>
      </c>
      <c r="U18" s="26">
        <f>[14]Dezembro!$H$24</f>
        <v>29.880000000000003</v>
      </c>
      <c r="V18" s="26">
        <f>[14]Dezembro!$H$25</f>
        <v>18.36</v>
      </c>
      <c r="W18" s="26">
        <f>[14]Dezembro!$H$26</f>
        <v>18.720000000000002</v>
      </c>
      <c r="X18" s="26">
        <f>[14]Dezembro!$H$27</f>
        <v>18.720000000000002</v>
      </c>
      <c r="Y18" s="26">
        <f>[14]Dezembro!$H$28</f>
        <v>20.52</v>
      </c>
      <c r="Z18" s="26">
        <f>[14]Dezembro!$H$29</f>
        <v>27.36</v>
      </c>
      <c r="AA18" s="26">
        <f>[14]Dezembro!$H$30</f>
        <v>19.8</v>
      </c>
      <c r="AB18" s="26">
        <f>[14]Dezembro!$H$31</f>
        <v>17.28</v>
      </c>
      <c r="AC18" s="26">
        <f>[14]Dezembro!$H$32</f>
        <v>13.68</v>
      </c>
      <c r="AD18" s="26">
        <f>[14]Dezembro!$H$33</f>
        <v>12.24</v>
      </c>
      <c r="AE18" s="26">
        <f>[14]Dezembro!$H$34</f>
        <v>9.3600000000000012</v>
      </c>
      <c r="AF18" s="26">
        <f>[14]Dezembro!$H$35</f>
        <v>16.2</v>
      </c>
      <c r="AG18" s="27">
        <f t="shared" si="1"/>
        <v>29.880000000000003</v>
      </c>
    </row>
    <row r="19" spans="1:33" ht="17.100000000000001" customHeight="1" x14ac:dyDescent="0.2">
      <c r="A19" s="31" t="s">
        <v>10</v>
      </c>
      <c r="B19" s="26">
        <f>[15]Dezembro!$H$5</f>
        <v>11.16</v>
      </c>
      <c r="C19" s="26">
        <f>[15]Dezembro!$H$6</f>
        <v>8.2799999999999994</v>
      </c>
      <c r="D19" s="26">
        <f>[15]Dezembro!$H$7</f>
        <v>10.44</v>
      </c>
      <c r="E19" s="26">
        <f>[15]Dezembro!$H$8</f>
        <v>12.6</v>
      </c>
      <c r="F19" s="26">
        <f>[15]Dezembro!$H$9</f>
        <v>23.040000000000003</v>
      </c>
      <c r="G19" s="26">
        <f>[15]Dezembro!$H$10</f>
        <v>14.04</v>
      </c>
      <c r="H19" s="26">
        <f>[15]Dezembro!$H$11</f>
        <v>14.04</v>
      </c>
      <c r="I19" s="26">
        <f>[15]Dezembro!$H$12</f>
        <v>10.8</v>
      </c>
      <c r="J19" s="26">
        <f>[15]Dezembro!$H$13</f>
        <v>8.64</v>
      </c>
      <c r="K19" s="26">
        <f>[15]Dezembro!$H$14</f>
        <v>11.520000000000001</v>
      </c>
      <c r="L19" s="26">
        <f>[15]Dezembro!$H$15</f>
        <v>14.04</v>
      </c>
      <c r="M19" s="26">
        <f>[15]Dezembro!$H$16</f>
        <v>15.840000000000002</v>
      </c>
      <c r="N19" s="26">
        <f>[15]Dezembro!$H$17</f>
        <v>21.240000000000002</v>
      </c>
      <c r="O19" s="26">
        <f>[15]Dezembro!$H$18</f>
        <v>8.64</v>
      </c>
      <c r="P19" s="26">
        <f>[15]Dezembro!$H$19</f>
        <v>10.44</v>
      </c>
      <c r="Q19" s="26">
        <f>[15]Dezembro!$H$20</f>
        <v>9.7200000000000006</v>
      </c>
      <c r="R19" s="26">
        <f>[15]Dezembro!$H$21</f>
        <v>12.24</v>
      </c>
      <c r="S19" s="26">
        <f>[15]Dezembro!$H$22</f>
        <v>19.079999999999998</v>
      </c>
      <c r="T19" s="26">
        <f>[15]Dezembro!$H$23</f>
        <v>14.76</v>
      </c>
      <c r="U19" s="26">
        <f>[15]Dezembro!$H$24</f>
        <v>17.28</v>
      </c>
      <c r="V19" s="26">
        <f>[15]Dezembro!$H$25</f>
        <v>15.840000000000002</v>
      </c>
      <c r="W19" s="26">
        <f>[15]Dezembro!$H$26</f>
        <v>19.079999999999998</v>
      </c>
      <c r="X19" s="26">
        <f>[15]Dezembro!$H$27</f>
        <v>19.079999999999998</v>
      </c>
      <c r="Y19" s="26">
        <f>[15]Dezembro!$H$28</f>
        <v>16.559999999999999</v>
      </c>
      <c r="Z19" s="26">
        <f>[15]Dezembro!$H$29</f>
        <v>18</v>
      </c>
      <c r="AA19" s="26">
        <f>[15]Dezembro!$H$30</f>
        <v>15.120000000000001</v>
      </c>
      <c r="AB19" s="26">
        <f>[15]Dezembro!$H$31</f>
        <v>13.68</v>
      </c>
      <c r="AC19" s="26">
        <f>[15]Dezembro!$H$32</f>
        <v>15.48</v>
      </c>
      <c r="AD19" s="26">
        <f>[15]Dezembro!$H$33</f>
        <v>12.24</v>
      </c>
      <c r="AE19" s="26">
        <f>[15]Dezembro!$H$34</f>
        <v>12.24</v>
      </c>
      <c r="AF19" s="26">
        <f>[15]Dezembro!$H$35</f>
        <v>12.96</v>
      </c>
      <c r="AG19" s="27">
        <f>MAX(B19:AF19)</f>
        <v>23.040000000000003</v>
      </c>
    </row>
    <row r="20" spans="1:33" ht="17.100000000000001" customHeight="1" x14ac:dyDescent="0.2">
      <c r="A20" s="31" t="s">
        <v>11</v>
      </c>
      <c r="B20" s="26">
        <f>[16]Dezembro!$H$5</f>
        <v>7.2</v>
      </c>
      <c r="C20" s="26">
        <f>[16]Dezembro!$H$6</f>
        <v>10.08</v>
      </c>
      <c r="D20" s="26">
        <f>[16]Dezembro!$H$7</f>
        <v>9.7200000000000006</v>
      </c>
      <c r="E20" s="26">
        <f>[16]Dezembro!$H$8</f>
        <v>7.9200000000000008</v>
      </c>
      <c r="F20" s="26">
        <f>[16]Dezembro!$H$9</f>
        <v>11.520000000000001</v>
      </c>
      <c r="G20" s="26">
        <f>[16]Dezembro!$H$10</f>
        <v>10.44</v>
      </c>
      <c r="H20" s="26">
        <f>[16]Dezembro!$H$11</f>
        <v>11.16</v>
      </c>
      <c r="I20" s="26">
        <f>[16]Dezembro!$H$12</f>
        <v>10.8</v>
      </c>
      <c r="J20" s="26">
        <f>[16]Dezembro!$H$13</f>
        <v>13.32</v>
      </c>
      <c r="K20" s="26">
        <f>[16]Dezembro!$H$14</f>
        <v>11.520000000000001</v>
      </c>
      <c r="L20" s="26">
        <f>[16]Dezembro!$H$15</f>
        <v>22.68</v>
      </c>
      <c r="M20" s="26">
        <f>[16]Dezembro!$H$16</f>
        <v>12.96</v>
      </c>
      <c r="N20" s="26">
        <f>[16]Dezembro!$H$17</f>
        <v>21.96</v>
      </c>
      <c r="O20" s="26">
        <f>[16]Dezembro!$H$18</f>
        <v>12.6</v>
      </c>
      <c r="P20" s="26">
        <f>[16]Dezembro!$H$19</f>
        <v>12.6</v>
      </c>
      <c r="Q20" s="26">
        <f>[16]Dezembro!$H$20</f>
        <v>11.879999999999999</v>
      </c>
      <c r="R20" s="26">
        <f>[16]Dezembro!$H$21</f>
        <v>12.6</v>
      </c>
      <c r="S20" s="26">
        <f>[16]Dezembro!$H$22</f>
        <v>10.08</v>
      </c>
      <c r="T20" s="26">
        <f>[16]Dezembro!$H$23</f>
        <v>11.879999999999999</v>
      </c>
      <c r="U20" s="26">
        <f>[16]Dezembro!$H$24</f>
        <v>11.520000000000001</v>
      </c>
      <c r="V20" s="26">
        <f>[16]Dezembro!$H$25</f>
        <v>13.32</v>
      </c>
      <c r="W20" s="26">
        <f>[16]Dezembro!$H$26</f>
        <v>9.7200000000000006</v>
      </c>
      <c r="X20" s="26">
        <f>[16]Dezembro!$H$27</f>
        <v>11.520000000000001</v>
      </c>
      <c r="Y20" s="26">
        <f>[16]Dezembro!$H$28</f>
        <v>7.9200000000000008</v>
      </c>
      <c r="Z20" s="26">
        <f>[16]Dezembro!$H$29</f>
        <v>13.32</v>
      </c>
      <c r="AA20" s="26">
        <f>[16]Dezembro!$H$30</f>
        <v>23.759999999999998</v>
      </c>
      <c r="AB20" s="26">
        <f>[16]Dezembro!$H$31</f>
        <v>16.920000000000002</v>
      </c>
      <c r="AC20" s="26">
        <f>[16]Dezembro!$H$32</f>
        <v>16.920000000000002</v>
      </c>
      <c r="AD20" s="26">
        <f>[16]Dezembro!$H$33</f>
        <v>11.879999999999999</v>
      </c>
      <c r="AE20" s="26">
        <f>[16]Dezembro!$H$34</f>
        <v>17.28</v>
      </c>
      <c r="AF20" s="26">
        <f>[16]Dezembro!$H$35</f>
        <v>7.5600000000000005</v>
      </c>
      <c r="AG20" s="27">
        <f>MAX(B20:AF20)</f>
        <v>23.759999999999998</v>
      </c>
    </row>
    <row r="21" spans="1:33" ht="17.100000000000001" customHeight="1" x14ac:dyDescent="0.2">
      <c r="A21" s="31" t="s">
        <v>12</v>
      </c>
      <c r="B21" s="26">
        <f>[17]Dezembro!$H$5</f>
        <v>11.520000000000001</v>
      </c>
      <c r="C21" s="26">
        <f>[17]Dezembro!$H$6</f>
        <v>8.2799999999999994</v>
      </c>
      <c r="D21" s="26">
        <f>[17]Dezembro!$H$7</f>
        <v>12.24</v>
      </c>
      <c r="E21" s="26">
        <f>[17]Dezembro!$H$8</f>
        <v>14.04</v>
      </c>
      <c r="F21" s="26">
        <f>[17]Dezembro!$H$9</f>
        <v>15.840000000000002</v>
      </c>
      <c r="G21" s="26">
        <f>[17]Dezembro!$H$10</f>
        <v>15.840000000000002</v>
      </c>
      <c r="H21" s="26">
        <f>[17]Dezembro!$H$11</f>
        <v>16.2</v>
      </c>
      <c r="I21" s="26">
        <f>[17]Dezembro!$H$12</f>
        <v>15.48</v>
      </c>
      <c r="J21" s="26">
        <f>[17]Dezembro!$H$13</f>
        <v>10.44</v>
      </c>
      <c r="K21" s="26">
        <f>[17]Dezembro!$H$14</f>
        <v>15.840000000000002</v>
      </c>
      <c r="L21" s="26">
        <f>[17]Dezembro!$H$15</f>
        <v>14.4</v>
      </c>
      <c r="M21" s="26">
        <f>[17]Dezembro!$H$16</f>
        <v>15.840000000000002</v>
      </c>
      <c r="N21" s="26">
        <f>[17]Dezembro!$H$17</f>
        <v>17.28</v>
      </c>
      <c r="O21" s="26">
        <f>[17]Dezembro!$H$18</f>
        <v>8.2799999999999994</v>
      </c>
      <c r="P21" s="26">
        <f>[17]Dezembro!$H$19</f>
        <v>11.879999999999999</v>
      </c>
      <c r="Q21" s="26">
        <f>[17]Dezembro!$H$20</f>
        <v>15.120000000000001</v>
      </c>
      <c r="R21" s="26">
        <f>[17]Dezembro!$H$21</f>
        <v>16.920000000000002</v>
      </c>
      <c r="S21" s="26">
        <f>[17]Dezembro!$H$22</f>
        <v>13.32</v>
      </c>
      <c r="T21" s="26">
        <f>[17]Dezembro!$H$23</f>
        <v>15.840000000000002</v>
      </c>
      <c r="U21" s="26">
        <f>[17]Dezembro!$H$24</f>
        <v>15.48</v>
      </c>
      <c r="V21" s="26">
        <f>[17]Dezembro!$H$25</f>
        <v>10.08</v>
      </c>
      <c r="W21" s="26">
        <f>[17]Dezembro!$H$26</f>
        <v>8.2799999999999994</v>
      </c>
      <c r="X21" s="26">
        <f>[17]Dezembro!$H$27</f>
        <v>12.6</v>
      </c>
      <c r="Y21" s="26">
        <f>[17]Dezembro!$H$28</f>
        <v>12.96</v>
      </c>
      <c r="Z21" s="26">
        <f>[17]Dezembro!$H$29</f>
        <v>17.64</v>
      </c>
      <c r="AA21" s="26">
        <f>[17]Dezembro!$H$30</f>
        <v>14.76</v>
      </c>
      <c r="AB21" s="26">
        <f>[17]Dezembro!$H$31</f>
        <v>11.16</v>
      </c>
      <c r="AC21" s="26">
        <f>[17]Dezembro!$H$32</f>
        <v>9.3600000000000012</v>
      </c>
      <c r="AD21" s="26">
        <f>[17]Dezembro!$H$33</f>
        <v>10.08</v>
      </c>
      <c r="AE21" s="26">
        <f>[17]Dezembro!$H$34</f>
        <v>10.08</v>
      </c>
      <c r="AF21" s="26">
        <f>[17]Dezembro!$H$35</f>
        <v>11.520000000000001</v>
      </c>
      <c r="AG21" s="27">
        <f>MAX(B21:AF21)</f>
        <v>17.64</v>
      </c>
    </row>
    <row r="22" spans="1:33" ht="17.100000000000001" customHeight="1" x14ac:dyDescent="0.2">
      <c r="A22" s="31" t="s">
        <v>13</v>
      </c>
      <c r="B22" s="26">
        <f>[18]Dezembro!$H$5</f>
        <v>11.520000000000001</v>
      </c>
      <c r="C22" s="26">
        <f>[18]Dezembro!$H$6</f>
        <v>8.2799999999999994</v>
      </c>
      <c r="D22" s="26">
        <f>[18]Dezembro!$H$7</f>
        <v>12.24</v>
      </c>
      <c r="E22" s="26">
        <f>[18]Dezembro!$H$8</f>
        <v>14.04</v>
      </c>
      <c r="F22" s="26">
        <f>[18]Dezembro!$H$9</f>
        <v>15.840000000000002</v>
      </c>
      <c r="G22" s="26">
        <f>[18]Dezembro!$H$10</f>
        <v>15.840000000000002</v>
      </c>
      <c r="H22" s="26">
        <f>[18]Dezembro!$H$11</f>
        <v>16.2</v>
      </c>
      <c r="I22" s="26">
        <f>[18]Dezembro!$H$12</f>
        <v>15.48</v>
      </c>
      <c r="J22" s="26">
        <f>[18]Dezembro!$H$13</f>
        <v>10.44</v>
      </c>
      <c r="K22" s="26">
        <f>[18]Dezembro!$H$14</f>
        <v>22.32</v>
      </c>
      <c r="L22" s="26">
        <f>[18]Dezembro!$H$15</f>
        <v>24.12</v>
      </c>
      <c r="M22" s="26">
        <f>[18]Dezembro!$H$16</f>
        <v>20.16</v>
      </c>
      <c r="N22" s="26">
        <f>[18]Dezembro!$H$17</f>
        <v>21.96</v>
      </c>
      <c r="O22" s="26">
        <f>[18]Dezembro!$H$18</f>
        <v>15.840000000000002</v>
      </c>
      <c r="P22" s="26">
        <f>[18]Dezembro!$H$19</f>
        <v>16.920000000000002</v>
      </c>
      <c r="Q22" s="26">
        <f>[18]Dezembro!$H$20</f>
        <v>22.68</v>
      </c>
      <c r="R22" s="26">
        <f>[18]Dezembro!$H$21</f>
        <v>18.720000000000002</v>
      </c>
      <c r="S22" s="26">
        <f>[18]Dezembro!$H$22</f>
        <v>20.88</v>
      </c>
      <c r="T22" s="26">
        <f>[18]Dezembro!$H$23</f>
        <v>24.48</v>
      </c>
      <c r="U22" s="26">
        <f>[18]Dezembro!$H$24</f>
        <v>21.6</v>
      </c>
      <c r="V22" s="26">
        <f>[18]Dezembro!$H$25</f>
        <v>16.2</v>
      </c>
      <c r="W22" s="26">
        <f>[18]Dezembro!$H$26</f>
        <v>13.68</v>
      </c>
      <c r="X22" s="26">
        <f>[18]Dezembro!$H$27</f>
        <v>18.36</v>
      </c>
      <c r="Y22" s="26">
        <f>[18]Dezembro!$H$28</f>
        <v>25.92</v>
      </c>
      <c r="Z22" s="26">
        <f>[18]Dezembro!$H$29</f>
        <v>26.64</v>
      </c>
      <c r="AA22" s="26">
        <f>[18]Dezembro!$H$30</f>
        <v>21.6</v>
      </c>
      <c r="AB22" s="26">
        <f>[18]Dezembro!$H$31</f>
        <v>17.64</v>
      </c>
      <c r="AC22" s="26">
        <f>[18]Dezembro!$H$32</f>
        <v>14.04</v>
      </c>
      <c r="AD22" s="26">
        <f>[18]Dezembro!$H$33</f>
        <v>6.12</v>
      </c>
      <c r="AE22" s="26">
        <f>[18]Dezembro!$H$34</f>
        <v>8.64</v>
      </c>
      <c r="AF22" s="26">
        <f>[18]Dezembro!$H$35</f>
        <v>14.76</v>
      </c>
      <c r="AG22" s="27">
        <f>MAX(B22:AF22)</f>
        <v>26.64</v>
      </c>
    </row>
    <row r="23" spans="1:33" ht="17.100000000000001" customHeight="1" x14ac:dyDescent="0.2">
      <c r="A23" s="31" t="s">
        <v>14</v>
      </c>
      <c r="B23" s="26">
        <f>[19]Dezembro!$H$5</f>
        <v>35.28</v>
      </c>
      <c r="C23" s="26">
        <f>[19]Dezembro!$H$6</f>
        <v>17.64</v>
      </c>
      <c r="D23" s="26">
        <f>[19]Dezembro!$H$7</f>
        <v>9.3600000000000012</v>
      </c>
      <c r="E23" s="26">
        <f>[19]Dezembro!$H$8</f>
        <v>15.48</v>
      </c>
      <c r="F23" s="26">
        <f>[19]Dezembro!$H$9</f>
        <v>14.04</v>
      </c>
      <c r="G23" s="26">
        <f>[19]Dezembro!$H$10</f>
        <v>21.240000000000002</v>
      </c>
      <c r="H23" s="26">
        <f>[19]Dezembro!$H$11</f>
        <v>16.559999999999999</v>
      </c>
      <c r="I23" s="26">
        <f>[19]Dezembro!$H$12</f>
        <v>13.32</v>
      </c>
      <c r="J23" s="26">
        <f>[19]Dezembro!$H$13</f>
        <v>22.68</v>
      </c>
      <c r="K23" s="26">
        <f>[19]Dezembro!$H$14</f>
        <v>24.48</v>
      </c>
      <c r="L23" s="26">
        <f>[19]Dezembro!$H$15</f>
        <v>25.92</v>
      </c>
      <c r="M23" s="26">
        <f>[19]Dezembro!$H$16</f>
        <v>18.36</v>
      </c>
      <c r="N23" s="26">
        <f>[19]Dezembro!$H$17</f>
        <v>33.480000000000004</v>
      </c>
      <c r="O23" s="26">
        <f>[19]Dezembro!$H$18</f>
        <v>16.559999999999999</v>
      </c>
      <c r="P23" s="26">
        <f>[19]Dezembro!$H$19</f>
        <v>22.68</v>
      </c>
      <c r="Q23" s="26">
        <f>[19]Dezembro!$H$20</f>
        <v>34.200000000000003</v>
      </c>
      <c r="R23" s="26">
        <f>[19]Dezembro!$H$21</f>
        <v>21.6</v>
      </c>
      <c r="S23" s="26">
        <f>[19]Dezembro!$H$22</f>
        <v>16.920000000000002</v>
      </c>
      <c r="T23" s="26">
        <f>[19]Dezembro!$H$23</f>
        <v>19.8</v>
      </c>
      <c r="U23" s="26">
        <f>[19]Dezembro!$H$24</f>
        <v>12.96</v>
      </c>
      <c r="V23" s="26">
        <f>[19]Dezembro!$H$25</f>
        <v>23.400000000000002</v>
      </c>
      <c r="W23" s="26">
        <f>[19]Dezembro!$H$26</f>
        <v>23.040000000000003</v>
      </c>
      <c r="X23" s="26">
        <f>[19]Dezembro!$H$27</f>
        <v>18.36</v>
      </c>
      <c r="Y23" s="26">
        <f>[19]Dezembro!$H$28</f>
        <v>12.6</v>
      </c>
      <c r="Z23" s="26">
        <f>[19]Dezembro!$H$29</f>
        <v>18</v>
      </c>
      <c r="AA23" s="26">
        <f>[19]Dezembro!$H$30</f>
        <v>16.2</v>
      </c>
      <c r="AB23" s="26">
        <f>[19]Dezembro!$H$31</f>
        <v>26.28</v>
      </c>
      <c r="AC23" s="26">
        <f>[19]Dezembro!$H$32</f>
        <v>28.08</v>
      </c>
      <c r="AD23" s="26">
        <f>[19]Dezembro!$H$33</f>
        <v>10.8</v>
      </c>
      <c r="AE23" s="26">
        <f>[19]Dezembro!$H$34</f>
        <v>24.840000000000003</v>
      </c>
      <c r="AF23" s="26">
        <f>[19]Dezembro!$H$35</f>
        <v>14.76</v>
      </c>
      <c r="AG23" s="27">
        <f>MAX(B23:AF23)</f>
        <v>35.28</v>
      </c>
    </row>
    <row r="24" spans="1:33" ht="17.100000000000001" customHeight="1" x14ac:dyDescent="0.2">
      <c r="A24" s="31" t="s">
        <v>15</v>
      </c>
      <c r="B24" s="26">
        <f>[20]Dezembro!$H$5</f>
        <v>12.6</v>
      </c>
      <c r="C24" s="26">
        <f>[20]Dezembro!$H$6</f>
        <v>16.2</v>
      </c>
      <c r="D24" s="26">
        <f>[20]Dezembro!$H$7</f>
        <v>14.04</v>
      </c>
      <c r="E24" s="26">
        <f>[20]Dezembro!$H$8</f>
        <v>14.04</v>
      </c>
      <c r="F24" s="26">
        <f>[20]Dezembro!$H$9</f>
        <v>11.879999999999999</v>
      </c>
      <c r="G24" s="26">
        <f>[20]Dezembro!$H$10</f>
        <v>16.559999999999999</v>
      </c>
      <c r="H24" s="26">
        <f>[20]Dezembro!$H$11</f>
        <v>16.559999999999999</v>
      </c>
      <c r="I24" s="26">
        <f>[20]Dezembro!$H$12</f>
        <v>16.559999999999999</v>
      </c>
      <c r="J24" s="26">
        <f>[20]Dezembro!$H$13</f>
        <v>18.720000000000002</v>
      </c>
      <c r="K24" s="26">
        <f>[20]Dezembro!$H$14</f>
        <v>12.6</v>
      </c>
      <c r="L24" s="26">
        <f>[20]Dezembro!$H$15</f>
        <v>16.559999999999999</v>
      </c>
      <c r="M24" s="26">
        <f>[20]Dezembro!$H$16</f>
        <v>14.76</v>
      </c>
      <c r="N24" s="26">
        <f>[20]Dezembro!$H$17</f>
        <v>17.28</v>
      </c>
      <c r="O24" s="26">
        <f>[20]Dezembro!$H$18</f>
        <v>12.24</v>
      </c>
      <c r="P24" s="26">
        <f>[20]Dezembro!$H$19</f>
        <v>16.2</v>
      </c>
      <c r="Q24" s="26">
        <f>[20]Dezembro!$H$20</f>
        <v>14.4</v>
      </c>
      <c r="R24" s="26">
        <f>[20]Dezembro!$H$21</f>
        <v>15.840000000000002</v>
      </c>
      <c r="S24" s="26">
        <f>[20]Dezembro!$H$22</f>
        <v>15.840000000000002</v>
      </c>
      <c r="T24" s="26">
        <f>[20]Dezembro!$H$23</f>
        <v>20.16</v>
      </c>
      <c r="U24" s="26">
        <f>[20]Dezembro!$H$24</f>
        <v>22.32</v>
      </c>
      <c r="V24" s="26">
        <f>[20]Dezembro!$H$25</f>
        <v>26.64</v>
      </c>
      <c r="W24" s="26">
        <f>[20]Dezembro!$H$26</f>
        <v>18.720000000000002</v>
      </c>
      <c r="X24" s="26">
        <f>[20]Dezembro!$H$27</f>
        <v>23.040000000000003</v>
      </c>
      <c r="Y24" s="26">
        <f>[20]Dezembro!$H$28</f>
        <v>16.920000000000002</v>
      </c>
      <c r="Z24" s="26">
        <f>[20]Dezembro!$H$29</f>
        <v>21.6</v>
      </c>
      <c r="AA24" s="26">
        <f>[20]Dezembro!$H$30</f>
        <v>18</v>
      </c>
      <c r="AB24" s="26">
        <f>[20]Dezembro!$H$31</f>
        <v>16.559999999999999</v>
      </c>
      <c r="AC24" s="26">
        <f>[20]Dezembro!$H$32</f>
        <v>10.8</v>
      </c>
      <c r="AD24" s="26">
        <f>[20]Dezembro!$H$33</f>
        <v>14.76</v>
      </c>
      <c r="AE24" s="26">
        <f>[20]Dezembro!$H$34</f>
        <v>10.8</v>
      </c>
      <c r="AF24" s="26">
        <f>[20]Dezembro!$H$35</f>
        <v>15.48</v>
      </c>
      <c r="AG24" s="27">
        <f t="shared" ref="AG24:AG31" si="2">MAX(B24:AF24)</f>
        <v>26.64</v>
      </c>
    </row>
    <row r="25" spans="1:33" ht="17.100000000000001" customHeight="1" x14ac:dyDescent="0.2">
      <c r="A25" s="31" t="s">
        <v>16</v>
      </c>
      <c r="B25" s="26">
        <f>[21]Dezembro!$H$5</f>
        <v>6.12</v>
      </c>
      <c r="C25" s="26">
        <f>[21]Dezembro!$H$6</f>
        <v>5.7600000000000007</v>
      </c>
      <c r="D25" s="26">
        <f>[21]Dezembro!$H$7</f>
        <v>12.96</v>
      </c>
      <c r="E25" s="26">
        <f>[21]Dezembro!$H$8</f>
        <v>15.840000000000002</v>
      </c>
      <c r="F25" s="26">
        <f>[21]Dezembro!$H$9</f>
        <v>13.32</v>
      </c>
      <c r="G25" s="26">
        <f>[21]Dezembro!$H$10</f>
        <v>17.64</v>
      </c>
      <c r="H25" s="26">
        <f>[21]Dezembro!$H$11</f>
        <v>12.6</v>
      </c>
      <c r="I25" s="26">
        <f>[21]Dezembro!$H$12</f>
        <v>17.28</v>
      </c>
      <c r="J25" s="26">
        <f>[21]Dezembro!$H$13</f>
        <v>9</v>
      </c>
      <c r="K25" s="26">
        <f>[21]Dezembro!$H$14</f>
        <v>14.04</v>
      </c>
      <c r="L25" s="26">
        <f>[21]Dezembro!$H$15</f>
        <v>14.76</v>
      </c>
      <c r="M25" s="26">
        <f>[21]Dezembro!$H$16</f>
        <v>13.32</v>
      </c>
      <c r="N25" s="26">
        <f>[21]Dezembro!$H$17</f>
        <v>36</v>
      </c>
      <c r="O25" s="26">
        <f>[21]Dezembro!$H$18</f>
        <v>12.24</v>
      </c>
      <c r="P25" s="26">
        <f>[21]Dezembro!$H$19</f>
        <v>7.9200000000000008</v>
      </c>
      <c r="Q25" s="26">
        <f>[21]Dezembro!$H$20</f>
        <v>13.68</v>
      </c>
      <c r="R25" s="26">
        <f>[21]Dezembro!$H$21</f>
        <v>15.48</v>
      </c>
      <c r="S25" s="26">
        <f>[21]Dezembro!$H$22</f>
        <v>20.88</v>
      </c>
      <c r="T25" s="26">
        <f>[21]Dezembro!$H$23</f>
        <v>24.12</v>
      </c>
      <c r="U25" s="26">
        <f>[21]Dezembro!$H$24</f>
        <v>23.400000000000002</v>
      </c>
      <c r="V25" s="26">
        <f>[21]Dezembro!$H$25</f>
        <v>19.079999999999998</v>
      </c>
      <c r="W25" s="26">
        <f>[21]Dezembro!$H$26</f>
        <v>16.920000000000002</v>
      </c>
      <c r="X25" s="26">
        <f>[21]Dezembro!$H$27</f>
        <v>14.76</v>
      </c>
      <c r="Y25" s="26">
        <f>[21]Dezembro!$H$28</f>
        <v>18.36</v>
      </c>
      <c r="Z25" s="26">
        <f>[21]Dezembro!$H$29</f>
        <v>19.8</v>
      </c>
      <c r="AA25" s="26">
        <f>[21]Dezembro!$H$30</f>
        <v>20.16</v>
      </c>
      <c r="AB25" s="26">
        <f>[21]Dezembro!$H$31</f>
        <v>14.4</v>
      </c>
      <c r="AC25" s="26">
        <f>[21]Dezembro!$H$32</f>
        <v>11.16</v>
      </c>
      <c r="AD25" s="26">
        <f>[21]Dezembro!$H$33</f>
        <v>12.24</v>
      </c>
      <c r="AE25" s="26">
        <f>[21]Dezembro!$H$34</f>
        <v>18</v>
      </c>
      <c r="AF25" s="26">
        <f>[21]Dezembro!$H$35</f>
        <v>14.76</v>
      </c>
      <c r="AG25" s="27">
        <f t="shared" si="2"/>
        <v>36</v>
      </c>
    </row>
    <row r="26" spans="1:33" ht="17.100000000000001" customHeight="1" x14ac:dyDescent="0.2">
      <c r="A26" s="31" t="s">
        <v>17</v>
      </c>
      <c r="B26" s="26">
        <f>[22]Dezembro!$H$5</f>
        <v>7.9200000000000008</v>
      </c>
      <c r="C26" s="26">
        <f>[22]Dezembro!$H$6</f>
        <v>10.8</v>
      </c>
      <c r="D26" s="26">
        <f>[22]Dezembro!$H$7</f>
        <v>10.44</v>
      </c>
      <c r="E26" s="26">
        <f>[22]Dezembro!$H$8</f>
        <v>36.72</v>
      </c>
      <c r="F26" s="26">
        <f>[22]Dezembro!$H$9</f>
        <v>29.16</v>
      </c>
      <c r="G26" s="26">
        <f>[22]Dezembro!$H$10</f>
        <v>18</v>
      </c>
      <c r="H26" s="26">
        <f>[22]Dezembro!$H$11</f>
        <v>14.04</v>
      </c>
      <c r="I26" s="26">
        <f>[22]Dezembro!$H$12</f>
        <v>27.36</v>
      </c>
      <c r="J26" s="26">
        <f>[22]Dezembro!$H$13</f>
        <v>11.16</v>
      </c>
      <c r="K26" s="26">
        <f>[22]Dezembro!$H$14</f>
        <v>13.32</v>
      </c>
      <c r="L26" s="26">
        <f>[22]Dezembro!$H$15</f>
        <v>20.88</v>
      </c>
      <c r="M26" s="26">
        <f>[22]Dezembro!$H$16</f>
        <v>23.040000000000003</v>
      </c>
      <c r="N26" s="26">
        <f>[22]Dezembro!$H$17</f>
        <v>19.8</v>
      </c>
      <c r="O26" s="26">
        <f>[22]Dezembro!$H$18</f>
        <v>11.879999999999999</v>
      </c>
      <c r="P26" s="26">
        <f>[22]Dezembro!$H$19</f>
        <v>17.28</v>
      </c>
      <c r="Q26" s="26">
        <f>[22]Dezembro!$H$20</f>
        <v>24.840000000000003</v>
      </c>
      <c r="R26" s="26">
        <f>[22]Dezembro!$H$21</f>
        <v>25.92</v>
      </c>
      <c r="S26" s="26">
        <f>[22]Dezembro!$H$22</f>
        <v>15.840000000000002</v>
      </c>
      <c r="T26" s="26">
        <f>[22]Dezembro!$H$23</f>
        <v>20.16</v>
      </c>
      <c r="U26" s="26">
        <f>[22]Dezembro!$H$24</f>
        <v>20.52</v>
      </c>
      <c r="V26" s="26">
        <f>[22]Dezembro!$H$25</f>
        <v>17.28</v>
      </c>
      <c r="W26" s="26">
        <f>[22]Dezembro!$H$26</f>
        <v>14.4</v>
      </c>
      <c r="X26" s="26">
        <f>[22]Dezembro!$H$27</f>
        <v>13.32</v>
      </c>
      <c r="Y26" s="26">
        <f>[22]Dezembro!$H$28</f>
        <v>15.120000000000001</v>
      </c>
      <c r="Z26" s="26">
        <f>[22]Dezembro!$H$29</f>
        <v>19.440000000000001</v>
      </c>
      <c r="AA26" s="26">
        <f>[22]Dezembro!$H$30</f>
        <v>18.720000000000002</v>
      </c>
      <c r="AB26" s="26">
        <f>[22]Dezembro!$H$31</f>
        <v>18</v>
      </c>
      <c r="AC26" s="26">
        <f>[22]Dezembro!$H$32</f>
        <v>19.440000000000001</v>
      </c>
      <c r="AD26" s="26">
        <f>[22]Dezembro!$H$33</f>
        <v>18.36</v>
      </c>
      <c r="AE26" s="26">
        <f>[22]Dezembro!$H$34</f>
        <v>18.720000000000002</v>
      </c>
      <c r="AF26" s="26">
        <f>[22]Dezembro!$H$35</f>
        <v>16.2</v>
      </c>
      <c r="AG26" s="27">
        <f t="shared" si="2"/>
        <v>36.72</v>
      </c>
    </row>
    <row r="27" spans="1:33" ht="17.100000000000001" customHeight="1" x14ac:dyDescent="0.2">
      <c r="A27" s="31" t="s">
        <v>67</v>
      </c>
      <c r="B27" s="26">
        <f>[23]Dezembro!$H$5</f>
        <v>19.8</v>
      </c>
      <c r="C27" s="26">
        <f>[23]Dezembro!$H$6</f>
        <v>11.16</v>
      </c>
      <c r="D27" s="26">
        <f>[23]Dezembro!$H$7</f>
        <v>5.4</v>
      </c>
      <c r="E27" s="26">
        <f>[23]Dezembro!$H$8</f>
        <v>12.96</v>
      </c>
      <c r="F27" s="26">
        <f>[23]Dezembro!$H$9</f>
        <v>15.120000000000001</v>
      </c>
      <c r="G27" s="26">
        <f>[23]Dezembro!$H$10</f>
        <v>11.879999999999999</v>
      </c>
      <c r="H27" s="26">
        <f>[23]Dezembro!$H$11</f>
        <v>9.3600000000000012</v>
      </c>
      <c r="I27" s="26">
        <f>[23]Dezembro!$H$12</f>
        <v>19.8</v>
      </c>
      <c r="J27" s="26">
        <f>[23]Dezembro!$H$13</f>
        <v>23.040000000000003</v>
      </c>
      <c r="K27" s="26">
        <f>[23]Dezembro!$H$14</f>
        <v>27.36</v>
      </c>
      <c r="L27" s="26">
        <f>[23]Dezembro!$H$15</f>
        <v>18</v>
      </c>
      <c r="M27" s="26">
        <f>[23]Dezembro!$H$16</f>
        <v>14.04</v>
      </c>
      <c r="N27" s="26">
        <f>[23]Dezembro!$H$17</f>
        <v>25.56</v>
      </c>
      <c r="O27" s="26">
        <f>[23]Dezembro!$H$18</f>
        <v>11.879999999999999</v>
      </c>
      <c r="P27" s="26">
        <f>[23]Dezembro!$H$19</f>
        <v>21.240000000000002</v>
      </c>
      <c r="Q27" s="26">
        <f>[23]Dezembro!$H$20</f>
        <v>31.680000000000003</v>
      </c>
      <c r="R27" s="26">
        <f>[23]Dezembro!$H$21</f>
        <v>34.200000000000003</v>
      </c>
      <c r="S27" s="26">
        <f>[23]Dezembro!$H$22</f>
        <v>13.68</v>
      </c>
      <c r="T27" s="26">
        <f>[23]Dezembro!$H$23</f>
        <v>22.32</v>
      </c>
      <c r="U27" s="26">
        <f>[23]Dezembro!$H$24</f>
        <v>18.36</v>
      </c>
      <c r="V27" s="26">
        <f>[23]Dezembro!$H$25</f>
        <v>14.4</v>
      </c>
      <c r="W27" s="26">
        <f>[23]Dezembro!$H$26</f>
        <v>24.12</v>
      </c>
      <c r="X27" s="26">
        <f>[23]Dezembro!$H$27</f>
        <v>23.400000000000002</v>
      </c>
      <c r="Y27" s="26">
        <f>[23]Dezembro!$H$28</f>
        <v>16.559999999999999</v>
      </c>
      <c r="Z27" s="26">
        <f>[23]Dezembro!$H$29</f>
        <v>23.400000000000002</v>
      </c>
      <c r="AA27" s="26">
        <f>[23]Dezembro!$H$30</f>
        <v>21.96</v>
      </c>
      <c r="AB27" s="26">
        <f>[23]Dezembro!$H$31</f>
        <v>18.36</v>
      </c>
      <c r="AC27" s="26">
        <f>[23]Dezembro!$H$32</f>
        <v>16.2</v>
      </c>
      <c r="AD27" s="26">
        <f>[23]Dezembro!$H$33</f>
        <v>16.920000000000002</v>
      </c>
      <c r="AE27" s="26">
        <f>[23]Dezembro!$H$34</f>
        <v>20.16</v>
      </c>
      <c r="AF27" s="26">
        <f>[23]Dezembro!$H$35</f>
        <v>1.4400000000000002</v>
      </c>
      <c r="AG27" s="27">
        <f t="shared" si="2"/>
        <v>34.200000000000003</v>
      </c>
    </row>
    <row r="28" spans="1:33" ht="17.100000000000001" customHeight="1" x14ac:dyDescent="0.2">
      <c r="A28" s="31" t="s">
        <v>19</v>
      </c>
      <c r="B28" s="26">
        <f>[24]Dezembro!$H$5</f>
        <v>14.76</v>
      </c>
      <c r="C28" s="26">
        <f>[24]Dezembro!$H$6</f>
        <v>13.68</v>
      </c>
      <c r="D28" s="26">
        <f>[24]Dezembro!$H$7</f>
        <v>17.64</v>
      </c>
      <c r="E28" s="26">
        <f>[24]Dezembro!$H$8</f>
        <v>12.96</v>
      </c>
      <c r="F28" s="26">
        <f>[24]Dezembro!$H$9</f>
        <v>19.440000000000001</v>
      </c>
      <c r="G28" s="26">
        <f>[24]Dezembro!$H$10</f>
        <v>16.920000000000002</v>
      </c>
      <c r="H28" s="26">
        <f>[24]Dezembro!$H$11</f>
        <v>15.840000000000002</v>
      </c>
      <c r="I28" s="26">
        <f>[24]Dezembro!$H$12</f>
        <v>18.36</v>
      </c>
      <c r="J28" s="26">
        <f>[24]Dezembro!$H$13</f>
        <v>12.24</v>
      </c>
      <c r="K28" s="26">
        <f>[24]Dezembro!$H$14</f>
        <v>17.28</v>
      </c>
      <c r="L28" s="26">
        <f>[24]Dezembro!$H$15</f>
        <v>19.440000000000001</v>
      </c>
      <c r="M28" s="26">
        <f>[24]Dezembro!$H$16</f>
        <v>16.920000000000002</v>
      </c>
      <c r="N28" s="26">
        <f>[24]Dezembro!$H$17</f>
        <v>27</v>
      </c>
      <c r="O28" s="26">
        <f>[24]Dezembro!$H$18</f>
        <v>16.559999999999999</v>
      </c>
      <c r="P28" s="26">
        <f>[24]Dezembro!$H$19</f>
        <v>14.76</v>
      </c>
      <c r="Q28" s="26">
        <f>[24]Dezembro!$H$20</f>
        <v>14.04</v>
      </c>
      <c r="R28" s="26">
        <f>[24]Dezembro!$H$21</f>
        <v>27.36</v>
      </c>
      <c r="S28" s="26">
        <f>[24]Dezembro!$H$22</f>
        <v>23.759999999999998</v>
      </c>
      <c r="T28" s="26">
        <f>[24]Dezembro!$H$23</f>
        <v>20.52</v>
      </c>
      <c r="U28" s="26">
        <f>[24]Dezembro!$H$24</f>
        <v>25.2</v>
      </c>
      <c r="V28" s="26">
        <f>[24]Dezembro!$H$25</f>
        <v>24.840000000000003</v>
      </c>
      <c r="W28" s="26">
        <f>[24]Dezembro!$H$26</f>
        <v>17.64</v>
      </c>
      <c r="X28" s="26">
        <f>[24]Dezembro!$H$27</f>
        <v>23.400000000000002</v>
      </c>
      <c r="Y28" s="26">
        <f>[24]Dezembro!$H$28</f>
        <v>24.48</v>
      </c>
      <c r="Z28" s="26">
        <f>[24]Dezembro!$H$29</f>
        <v>21.96</v>
      </c>
      <c r="AA28" s="26">
        <f>[24]Dezembro!$H$30</f>
        <v>27.36</v>
      </c>
      <c r="AB28" s="26">
        <f>[24]Dezembro!$H$31</f>
        <v>11.520000000000001</v>
      </c>
      <c r="AC28" s="26">
        <f>[24]Dezembro!$H$32</f>
        <v>8.64</v>
      </c>
      <c r="AD28" s="26">
        <f>[24]Dezembro!$H$33</f>
        <v>9.7200000000000006</v>
      </c>
      <c r="AE28" s="26">
        <f>[24]Dezembro!$H$34</f>
        <v>12.96</v>
      </c>
      <c r="AF28" s="26">
        <f>[24]Dezembro!$H$35</f>
        <v>16.559999999999999</v>
      </c>
      <c r="AG28" s="27">
        <f t="shared" si="2"/>
        <v>27.36</v>
      </c>
    </row>
    <row r="29" spans="1:33" ht="17.100000000000001" customHeight="1" x14ac:dyDescent="0.2">
      <c r="A29" s="31" t="s">
        <v>31</v>
      </c>
      <c r="B29" s="26">
        <f>[25]Dezembro!$H$5</f>
        <v>13.68</v>
      </c>
      <c r="C29" s="26">
        <f>[25]Dezembro!$H$6</f>
        <v>10.8</v>
      </c>
      <c r="D29" s="26">
        <f>[25]Dezembro!$H$7</f>
        <v>10.8</v>
      </c>
      <c r="E29" s="26">
        <f>[25]Dezembro!$H$8</f>
        <v>16.2</v>
      </c>
      <c r="F29" s="26">
        <f>[25]Dezembro!$H$9</f>
        <v>16.2</v>
      </c>
      <c r="G29" s="26">
        <f>[25]Dezembro!$H$10</f>
        <v>21.6</v>
      </c>
      <c r="H29" s="26">
        <f>[25]Dezembro!$H$11</f>
        <v>22.68</v>
      </c>
      <c r="I29" s="26">
        <f>[25]Dezembro!$H$12</f>
        <v>15.840000000000002</v>
      </c>
      <c r="J29" s="26">
        <f>[25]Dezembro!$H$13</f>
        <v>10.8</v>
      </c>
      <c r="K29" s="26">
        <f>[25]Dezembro!$H$14</f>
        <v>13.32</v>
      </c>
      <c r="L29" s="26">
        <f>[25]Dezembro!$H$15</f>
        <v>20.88</v>
      </c>
      <c r="M29" s="26">
        <f>[25]Dezembro!$H$16</f>
        <v>19.440000000000001</v>
      </c>
      <c r="N29" s="26">
        <f>[25]Dezembro!$H$17</f>
        <v>15.120000000000001</v>
      </c>
      <c r="O29" s="26">
        <f>[25]Dezembro!$H$18</f>
        <v>18</v>
      </c>
      <c r="P29" s="26">
        <f>[25]Dezembro!$H$19</f>
        <v>15.48</v>
      </c>
      <c r="Q29" s="26">
        <f>[25]Dezembro!$H$20</f>
        <v>21.240000000000002</v>
      </c>
      <c r="R29" s="26">
        <f>[25]Dezembro!$H$21</f>
        <v>21.6</v>
      </c>
      <c r="S29" s="26">
        <f>[25]Dezembro!$H$22</f>
        <v>18.720000000000002</v>
      </c>
      <c r="T29" s="26">
        <f>[25]Dezembro!$H$23</f>
        <v>20.16</v>
      </c>
      <c r="U29" s="26">
        <f>[25]Dezembro!$H$24</f>
        <v>20.16</v>
      </c>
      <c r="V29" s="26">
        <f>[25]Dezembro!$H$25</f>
        <v>15.840000000000002</v>
      </c>
      <c r="W29" s="26">
        <f>[25]Dezembro!$H$26</f>
        <v>14.04</v>
      </c>
      <c r="X29" s="26">
        <f>[25]Dezembro!$H$27</f>
        <v>16.559999999999999</v>
      </c>
      <c r="Y29" s="26">
        <f>[25]Dezembro!$H$28</f>
        <v>14.76</v>
      </c>
      <c r="Z29" s="26">
        <f>[25]Dezembro!$H$29</f>
        <v>24.12</v>
      </c>
      <c r="AA29" s="26">
        <f>[25]Dezembro!$H$30</f>
        <v>19.8</v>
      </c>
      <c r="AB29" s="26">
        <f>[25]Dezembro!$H$31</f>
        <v>16.559999999999999</v>
      </c>
      <c r="AC29" s="26">
        <f>[25]Dezembro!$H$32</f>
        <v>27.720000000000002</v>
      </c>
      <c r="AD29" s="26">
        <f>[25]Dezembro!$H$33</f>
        <v>16.920000000000002</v>
      </c>
      <c r="AE29" s="26">
        <f>[25]Dezembro!$H$34</f>
        <v>10.44</v>
      </c>
      <c r="AF29" s="26">
        <f>[25]Dezembro!$H$35</f>
        <v>21.6</v>
      </c>
      <c r="AG29" s="27">
        <f t="shared" si="2"/>
        <v>27.720000000000002</v>
      </c>
    </row>
    <row r="30" spans="1:33" ht="17.100000000000001" customHeight="1" x14ac:dyDescent="0.2">
      <c r="A30" s="31" t="s">
        <v>52</v>
      </c>
      <c r="B30" s="26">
        <f>[26]Dezembro!$H$5</f>
        <v>22.68</v>
      </c>
      <c r="C30" s="26">
        <f>[26]Dezembro!$H$6</f>
        <v>24.840000000000003</v>
      </c>
      <c r="D30" s="26">
        <f>[26]Dezembro!$H$7</f>
        <v>21.96</v>
      </c>
      <c r="E30" s="26">
        <f>[26]Dezembro!$H$8</f>
        <v>29.16</v>
      </c>
      <c r="F30" s="26">
        <f>[26]Dezembro!$H$9</f>
        <v>22.32</v>
      </c>
      <c r="G30" s="26">
        <f>[26]Dezembro!$H$10</f>
        <v>24.48</v>
      </c>
      <c r="H30" s="26">
        <f>[26]Dezembro!$H$11</f>
        <v>24.840000000000003</v>
      </c>
      <c r="I30" s="26">
        <f>[26]Dezembro!$H$12</f>
        <v>20.16</v>
      </c>
      <c r="J30" s="26">
        <f>[26]Dezembro!$H$13</f>
        <v>20.52</v>
      </c>
      <c r="K30" s="26">
        <f>[26]Dezembro!$H$14</f>
        <v>26.64</v>
      </c>
      <c r="L30" s="26">
        <f>[26]Dezembro!$H$15</f>
        <v>37.080000000000005</v>
      </c>
      <c r="M30" s="26">
        <f>[26]Dezembro!$H$16</f>
        <v>24.48</v>
      </c>
      <c r="N30" s="26">
        <f>[26]Dezembro!$H$17</f>
        <v>33.840000000000003</v>
      </c>
      <c r="O30" s="26">
        <f>[26]Dezembro!$H$18</f>
        <v>27.36</v>
      </c>
      <c r="P30" s="26">
        <f>[26]Dezembro!$H$19</f>
        <v>21.240000000000002</v>
      </c>
      <c r="Q30" s="26">
        <f>[26]Dezembro!$H$20</f>
        <v>27.720000000000002</v>
      </c>
      <c r="R30" s="26">
        <f>[26]Dezembro!$H$21</f>
        <v>21.96</v>
      </c>
      <c r="S30" s="26">
        <f>[26]Dezembro!$H$22</f>
        <v>21.6</v>
      </c>
      <c r="T30" s="26">
        <f>[26]Dezembro!$H$23</f>
        <v>19.079999999999998</v>
      </c>
      <c r="U30" s="26">
        <f>[26]Dezembro!$H$24</f>
        <v>19.079999999999998</v>
      </c>
      <c r="V30" s="26">
        <f>[26]Dezembro!$H$25</f>
        <v>16.920000000000002</v>
      </c>
      <c r="W30" s="26">
        <f>[26]Dezembro!$H$26</f>
        <v>25.56</v>
      </c>
      <c r="X30" s="26">
        <f>[26]Dezembro!$H$27</f>
        <v>24.840000000000003</v>
      </c>
      <c r="Y30" s="26">
        <f>[26]Dezembro!$H$28</f>
        <v>41.04</v>
      </c>
      <c r="Z30" s="26">
        <f>[26]Dezembro!$H$29</f>
        <v>24.840000000000003</v>
      </c>
      <c r="AA30" s="26">
        <f>[26]Dezembro!$H$30</f>
        <v>16.920000000000002</v>
      </c>
      <c r="AB30" s="26">
        <f>[26]Dezembro!$H$31</f>
        <v>12.6</v>
      </c>
      <c r="AC30" s="26">
        <f>[26]Dezembro!$H$32</f>
        <v>42.480000000000004</v>
      </c>
      <c r="AD30" s="26">
        <f>[26]Dezembro!$H$33</f>
        <v>12.6</v>
      </c>
      <c r="AE30" s="26">
        <f>[26]Dezembro!$H$34</f>
        <v>19.079999999999998</v>
      </c>
      <c r="AF30" s="26">
        <f>[26]Dezembro!$H$35</f>
        <v>34.200000000000003</v>
      </c>
      <c r="AG30" s="27">
        <f>MAX(B30:AF30)</f>
        <v>42.480000000000004</v>
      </c>
    </row>
    <row r="31" spans="1:33" ht="17.100000000000001" customHeight="1" x14ac:dyDescent="0.2">
      <c r="A31" s="31" t="s">
        <v>20</v>
      </c>
      <c r="B31" s="26">
        <f>[27]Dezembro!$H$5</f>
        <v>11.520000000000001</v>
      </c>
      <c r="C31" s="26">
        <f>[27]Dezembro!$H$6</f>
        <v>16.2</v>
      </c>
      <c r="D31" s="26">
        <f>[27]Dezembro!$H$7</f>
        <v>11.16</v>
      </c>
      <c r="E31" s="26">
        <f>[27]Dezembro!$H$8</f>
        <v>14.76</v>
      </c>
      <c r="F31" s="26">
        <f>[27]Dezembro!$H$9</f>
        <v>12.24</v>
      </c>
      <c r="G31" s="26">
        <f>[27]Dezembro!$H$10</f>
        <v>11.520000000000001</v>
      </c>
      <c r="H31" s="26">
        <f>[27]Dezembro!$H$11</f>
        <v>15.48</v>
      </c>
      <c r="I31" s="26">
        <f>[27]Dezembro!$H$12</f>
        <v>11.879999999999999</v>
      </c>
      <c r="J31" s="26">
        <f>[27]Dezembro!$H$13</f>
        <v>15.48</v>
      </c>
      <c r="K31" s="26">
        <f>[27]Dezembro!$H$14</f>
        <v>20.88</v>
      </c>
      <c r="L31" s="26">
        <f>[27]Dezembro!$H$15</f>
        <v>12.24</v>
      </c>
      <c r="M31" s="26">
        <f>[27]Dezembro!$H$16</f>
        <v>12.96</v>
      </c>
      <c r="N31" s="26">
        <f>[27]Dezembro!$H$17</f>
        <v>17.28</v>
      </c>
      <c r="O31" s="26">
        <f>[27]Dezembro!$H$18</f>
        <v>10.8</v>
      </c>
      <c r="P31" s="26">
        <f>[27]Dezembro!$H$19</f>
        <v>15.48</v>
      </c>
      <c r="Q31" s="26">
        <f>[27]Dezembro!$H$20</f>
        <v>21.6</v>
      </c>
      <c r="R31" s="26">
        <f>[27]Dezembro!$H$21</f>
        <v>16.2</v>
      </c>
      <c r="S31" s="26">
        <f>[27]Dezembro!$H$22</f>
        <v>10.8</v>
      </c>
      <c r="T31" s="26">
        <f>[27]Dezembro!$H$23</f>
        <v>11.520000000000001</v>
      </c>
      <c r="U31" s="26">
        <f>[27]Dezembro!$H$24</f>
        <v>13.68</v>
      </c>
      <c r="V31" s="26">
        <f>[27]Dezembro!$H$25</f>
        <v>12.6</v>
      </c>
      <c r="W31" s="26">
        <f>[27]Dezembro!$H$26</f>
        <v>12.96</v>
      </c>
      <c r="X31" s="26">
        <f>[27]Dezembro!$H$27</f>
        <v>16.559999999999999</v>
      </c>
      <c r="Y31" s="26">
        <f>[27]Dezembro!$H$28</f>
        <v>19.440000000000001</v>
      </c>
      <c r="Z31" s="26">
        <f>[27]Dezembro!$H$29</f>
        <v>23.040000000000003</v>
      </c>
      <c r="AA31" s="26">
        <f>[27]Dezembro!$H$30</f>
        <v>12.6</v>
      </c>
      <c r="AB31" s="26">
        <f>[27]Dezembro!$H$31</f>
        <v>16.920000000000002</v>
      </c>
      <c r="AC31" s="26">
        <f>[27]Dezembro!$H$32</f>
        <v>15.48</v>
      </c>
      <c r="AD31" s="26">
        <f>[27]Dezembro!$H$33</f>
        <v>12.6</v>
      </c>
      <c r="AE31" s="26">
        <f>[27]Dezembro!$H$34</f>
        <v>13.68</v>
      </c>
      <c r="AF31" s="26">
        <f>[27]Dezembro!$H$35</f>
        <v>11.520000000000001</v>
      </c>
      <c r="AG31" s="27">
        <f t="shared" si="2"/>
        <v>23.040000000000003</v>
      </c>
    </row>
    <row r="32" spans="1:33" s="5" customFormat="1" ht="17.100000000000001" customHeight="1" x14ac:dyDescent="0.2">
      <c r="A32" s="42" t="s">
        <v>33</v>
      </c>
      <c r="B32" s="29">
        <f t="shared" ref="B32:AG32" si="3">MAX(B5:B31)</f>
        <v>35.28</v>
      </c>
      <c r="C32" s="29">
        <f t="shared" si="3"/>
        <v>24.840000000000003</v>
      </c>
      <c r="D32" s="29">
        <f t="shared" si="3"/>
        <v>21.96</v>
      </c>
      <c r="E32" s="29">
        <f t="shared" si="3"/>
        <v>36.72</v>
      </c>
      <c r="F32" s="29">
        <f t="shared" si="3"/>
        <v>29.16</v>
      </c>
      <c r="G32" s="29">
        <f t="shared" si="3"/>
        <v>24.48</v>
      </c>
      <c r="H32" s="29">
        <f t="shared" si="3"/>
        <v>24.840000000000003</v>
      </c>
      <c r="I32" s="29">
        <f t="shared" si="3"/>
        <v>27.36</v>
      </c>
      <c r="J32" s="29">
        <f t="shared" si="3"/>
        <v>31.680000000000003</v>
      </c>
      <c r="K32" s="29">
        <f t="shared" si="3"/>
        <v>27.36</v>
      </c>
      <c r="L32" s="29">
        <f t="shared" si="3"/>
        <v>37.080000000000005</v>
      </c>
      <c r="M32" s="29">
        <f t="shared" si="3"/>
        <v>24.48</v>
      </c>
      <c r="N32" s="29">
        <f t="shared" si="3"/>
        <v>50.76</v>
      </c>
      <c r="O32" s="29">
        <f t="shared" si="3"/>
        <v>27.36</v>
      </c>
      <c r="P32" s="29">
        <f t="shared" si="3"/>
        <v>24.840000000000003</v>
      </c>
      <c r="Q32" s="29">
        <f t="shared" si="3"/>
        <v>34.200000000000003</v>
      </c>
      <c r="R32" s="29">
        <f t="shared" si="3"/>
        <v>34.200000000000003</v>
      </c>
      <c r="S32" s="29">
        <f t="shared" si="3"/>
        <v>27.720000000000002</v>
      </c>
      <c r="T32" s="29">
        <f t="shared" si="3"/>
        <v>25.2</v>
      </c>
      <c r="U32" s="29">
        <f t="shared" si="3"/>
        <v>29.880000000000003</v>
      </c>
      <c r="V32" s="29">
        <f t="shared" si="3"/>
        <v>29.880000000000003</v>
      </c>
      <c r="W32" s="29">
        <f t="shared" si="3"/>
        <v>25.92</v>
      </c>
      <c r="X32" s="29">
        <f t="shared" si="3"/>
        <v>27</v>
      </c>
      <c r="Y32" s="29">
        <f t="shared" si="3"/>
        <v>41.04</v>
      </c>
      <c r="Z32" s="29">
        <f t="shared" si="3"/>
        <v>27.36</v>
      </c>
      <c r="AA32" s="29">
        <f t="shared" si="3"/>
        <v>27.36</v>
      </c>
      <c r="AB32" s="29">
        <f t="shared" si="3"/>
        <v>29.880000000000003</v>
      </c>
      <c r="AC32" s="29">
        <f t="shared" si="3"/>
        <v>46.800000000000004</v>
      </c>
      <c r="AD32" s="29">
        <f t="shared" si="3"/>
        <v>18.36</v>
      </c>
      <c r="AE32" s="29">
        <f t="shared" si="3"/>
        <v>24.840000000000003</v>
      </c>
      <c r="AF32" s="29">
        <f t="shared" si="3"/>
        <v>34.200000000000003</v>
      </c>
      <c r="AG32" s="27">
        <f t="shared" si="3"/>
        <v>50.76</v>
      </c>
    </row>
    <row r="34" spans="1:23" x14ac:dyDescent="0.2">
      <c r="A34" s="9"/>
      <c r="B34" s="21" t="s">
        <v>59</v>
      </c>
      <c r="C34" s="21"/>
      <c r="D34" s="21"/>
      <c r="E34" s="21"/>
      <c r="I34" s="2"/>
      <c r="J34" s="2"/>
      <c r="K34" s="2"/>
      <c r="L34" s="2" t="s">
        <v>60</v>
      </c>
      <c r="M34" s="2"/>
      <c r="N34" s="2"/>
      <c r="O34" s="2"/>
      <c r="S34" s="2"/>
      <c r="T34" s="2"/>
      <c r="U34" s="2" t="s">
        <v>62</v>
      </c>
      <c r="V34" s="2"/>
      <c r="W34" s="2"/>
    </row>
    <row r="35" spans="1:23" x14ac:dyDescent="0.2">
      <c r="I35" s="9"/>
      <c r="J35" s="9"/>
      <c r="K35" s="9"/>
      <c r="L35" s="9" t="s">
        <v>61</v>
      </c>
      <c r="M35" s="9"/>
      <c r="N35" s="9"/>
      <c r="O35" s="9"/>
      <c r="S35" s="9"/>
      <c r="T35" s="9"/>
      <c r="U35" s="9" t="s">
        <v>63</v>
      </c>
      <c r="V35" s="9"/>
      <c r="W35" s="9"/>
    </row>
    <row r="41" spans="1:23" x14ac:dyDescent="0.2">
      <c r="J41" s="3" t="s">
        <v>64</v>
      </c>
      <c r="M41" s="3" t="s">
        <v>64</v>
      </c>
      <c r="U41" s="3" t="s">
        <v>64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71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zoomScale="90" zoomScaleNormal="90" workbookViewId="0">
      <selection activeCell="AI19" sqref="AI19"/>
    </sheetView>
  </sheetViews>
  <sheetFormatPr defaultRowHeight="12.75" x14ac:dyDescent="0.2"/>
  <cols>
    <col min="1" max="1" width="22.285156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x14ac:dyDescent="0.2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4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30" t="s">
        <v>43</v>
      </c>
      <c r="AH3" s="10"/>
    </row>
    <row r="4" spans="1:34" s="5" customFormat="1" ht="9.75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0" t="s">
        <v>39</v>
      </c>
      <c r="AH4" s="10"/>
    </row>
    <row r="5" spans="1:34" s="5" customFormat="1" ht="14.25" customHeight="1" x14ac:dyDescent="0.2">
      <c r="A5" s="31" t="s">
        <v>47</v>
      </c>
      <c r="B5" s="32" t="str">
        <f>[1]Dezembro!$I$5</f>
        <v>S</v>
      </c>
      <c r="C5" s="32" t="str">
        <f>[1]Dezembro!$I$6</f>
        <v>L</v>
      </c>
      <c r="D5" s="32" t="str">
        <f>[1]Dezembro!$I$7</f>
        <v>L</v>
      </c>
      <c r="E5" s="32" t="str">
        <f>[1]Dezembro!$I$8</f>
        <v>L</v>
      </c>
      <c r="F5" s="32" t="str">
        <f>[1]Dezembro!$I$9</f>
        <v>NE</v>
      </c>
      <c r="G5" s="32" t="str">
        <f>[1]Dezembro!$I$10</f>
        <v>NE</v>
      </c>
      <c r="H5" s="32" t="str">
        <f>[1]Dezembro!$I$11</f>
        <v>NE</v>
      </c>
      <c r="I5" s="32" t="str">
        <f>[1]Dezembro!$I$12</f>
        <v>NE</v>
      </c>
      <c r="J5" s="32" t="str">
        <f>[1]Dezembro!$I$13</f>
        <v>N</v>
      </c>
      <c r="K5" s="32" t="str">
        <f>[1]Dezembro!$I$14</f>
        <v>NE</v>
      </c>
      <c r="L5" s="32" t="str">
        <f>[1]Dezembro!$I$15</f>
        <v>NE</v>
      </c>
      <c r="M5" s="32" t="str">
        <f>[1]Dezembro!$I$16</f>
        <v>L</v>
      </c>
      <c r="N5" s="32" t="str">
        <f>[1]Dezembro!$I$17</f>
        <v>NE</v>
      </c>
      <c r="O5" s="32" t="str">
        <f>[1]Dezembro!$I$18</f>
        <v>NE</v>
      </c>
      <c r="P5" s="32" t="str">
        <f>[1]Dezembro!$I$19</f>
        <v>L</v>
      </c>
      <c r="Q5" s="32" t="str">
        <f>[1]Dezembro!$I$20</f>
        <v>L</v>
      </c>
      <c r="R5" s="32" t="str">
        <f>[1]Dezembro!$I$21</f>
        <v>NE</v>
      </c>
      <c r="S5" s="32" t="str">
        <f>[1]Dezembro!$I$22</f>
        <v>S</v>
      </c>
      <c r="T5" s="32" t="str">
        <f>[1]Dezembro!$I$23</f>
        <v>SE</v>
      </c>
      <c r="U5" s="32" t="str">
        <f>[1]Dezembro!$I$24</f>
        <v>SE</v>
      </c>
      <c r="V5" s="32" t="str">
        <f>[1]Dezembro!$I$25</f>
        <v>NE</v>
      </c>
      <c r="W5" s="32" t="str">
        <f>[1]Dezembro!$I$26</f>
        <v>SO</v>
      </c>
      <c r="X5" s="32" t="str">
        <f>[1]Dezembro!$I$27</f>
        <v>SO</v>
      </c>
      <c r="Y5" s="32" t="str">
        <f>[1]Dezembro!$I$28</f>
        <v>S</v>
      </c>
      <c r="Z5" s="32" t="str">
        <f>[1]Dezembro!$I$29</f>
        <v>NE</v>
      </c>
      <c r="AA5" s="32" t="str">
        <f>[1]Dezembro!$I$30</f>
        <v>NE</v>
      </c>
      <c r="AB5" s="32" t="str">
        <f>[1]Dezembro!$I$31</f>
        <v>NE</v>
      </c>
      <c r="AC5" s="32" t="str">
        <f>[1]Dezembro!$I$32</f>
        <v>L</v>
      </c>
      <c r="AD5" s="32" t="str">
        <f>[1]Dezembro!$I$33</f>
        <v>L</v>
      </c>
      <c r="AE5" s="32" t="str">
        <f>[1]Dezembro!$I$34</f>
        <v>O</v>
      </c>
      <c r="AF5" s="32" t="str">
        <f>[1]Dezembro!$I$35</f>
        <v>SO</v>
      </c>
      <c r="AG5" s="33" t="str">
        <f>[2]Dezembro!$I$36</f>
        <v>NE</v>
      </c>
      <c r="AH5" s="10"/>
    </row>
    <row r="6" spans="1:34" s="1" customFormat="1" ht="13.5" customHeight="1" x14ac:dyDescent="0.2">
      <c r="A6" s="31" t="s">
        <v>0</v>
      </c>
      <c r="B6" s="26" t="str">
        <f>[2]Dezembro!$I$5</f>
        <v>L</v>
      </c>
      <c r="C6" s="26" t="str">
        <f>[2]Dezembro!$I$6</f>
        <v>NE</v>
      </c>
      <c r="D6" s="26" t="str">
        <f>[2]Dezembro!$I$7</f>
        <v>L</v>
      </c>
      <c r="E6" s="26" t="str">
        <f>[2]Dezembro!$I$8</f>
        <v>NE</v>
      </c>
      <c r="F6" s="26" t="str">
        <f>[2]Dezembro!$I$9</f>
        <v>N</v>
      </c>
      <c r="G6" s="26" t="str">
        <f>[2]Dezembro!$I$10</f>
        <v>N</v>
      </c>
      <c r="H6" s="26" t="str">
        <f>[2]Dezembro!$I$11</f>
        <v>N</v>
      </c>
      <c r="I6" s="26" t="str">
        <f>[2]Dezembro!$I$12</f>
        <v>SO</v>
      </c>
      <c r="J6" s="26" t="str">
        <f>[2]Dezembro!$I$13</f>
        <v>N</v>
      </c>
      <c r="K6" s="26" t="str">
        <f>[2]Dezembro!$I$14</f>
        <v>NO</v>
      </c>
      <c r="L6" s="26" t="str">
        <f>[2]Dezembro!$I$15</f>
        <v>NO</v>
      </c>
      <c r="M6" s="26" t="str">
        <f>[2]Dezembro!$I$16</f>
        <v>NO</v>
      </c>
      <c r="N6" s="26" t="str">
        <f>[2]Dezembro!$I$17</f>
        <v>NE</v>
      </c>
      <c r="O6" s="26" t="str">
        <f>[2]Dezembro!$I$18</f>
        <v>SO</v>
      </c>
      <c r="P6" s="26" t="str">
        <f>[2]Dezembro!$I$19</f>
        <v>SO</v>
      </c>
      <c r="Q6" s="26" t="str">
        <f>[2]Dezembro!$I$20</f>
        <v>NE</v>
      </c>
      <c r="R6" s="26" t="str">
        <f>[2]Dezembro!$I$21</f>
        <v>NO</v>
      </c>
      <c r="S6" s="26" t="str">
        <f>[2]Dezembro!$I$22</f>
        <v>NE</v>
      </c>
      <c r="T6" s="34" t="str">
        <f>[2]Dezembro!$I$23</f>
        <v>N</v>
      </c>
      <c r="U6" s="34" t="str">
        <f>[2]Dezembro!$I$24</f>
        <v>N</v>
      </c>
      <c r="V6" s="34" t="str">
        <f>[2]Dezembro!$I$25</f>
        <v>O</v>
      </c>
      <c r="W6" s="34" t="str">
        <f>[2]Dezembro!$I$26</f>
        <v>NE</v>
      </c>
      <c r="X6" s="34" t="str">
        <f>[2]Dezembro!$I$27</f>
        <v>NE</v>
      </c>
      <c r="Y6" s="34" t="str">
        <f>[2]Dezembro!$I$28</f>
        <v>NE</v>
      </c>
      <c r="Z6" s="34" t="str">
        <f>[2]Dezembro!$I$29</f>
        <v>N</v>
      </c>
      <c r="AA6" s="34" t="str">
        <f>[2]Dezembro!$I$30</f>
        <v>N</v>
      </c>
      <c r="AB6" s="34" t="str">
        <f>[2]Dezembro!$I$31</f>
        <v>O</v>
      </c>
      <c r="AC6" s="34" t="str">
        <f>[2]Dezembro!$I$32</f>
        <v>SO</v>
      </c>
      <c r="AD6" s="34" t="str">
        <f>[2]Dezembro!$I$33</f>
        <v>NE</v>
      </c>
      <c r="AE6" s="34" t="str">
        <f>[2]Dezembro!$I$34</f>
        <v>N</v>
      </c>
      <c r="AF6" s="34" t="str">
        <f>[2]Dezembro!$I$35</f>
        <v>NE</v>
      </c>
      <c r="AG6" s="33" t="str">
        <f>[2]Dezembro!$I$36</f>
        <v>NE</v>
      </c>
      <c r="AH6" s="2"/>
    </row>
    <row r="7" spans="1:34" ht="12.75" customHeight="1" x14ac:dyDescent="0.2">
      <c r="A7" s="31" t="s">
        <v>1</v>
      </c>
      <c r="B7" s="35" t="str">
        <f>[3]Dezembro!$I$5</f>
        <v>SE</v>
      </c>
      <c r="C7" s="35" t="str">
        <f>[3]Dezembro!$I$6</f>
        <v>NO</v>
      </c>
      <c r="D7" s="35" t="str">
        <f>[3]Dezembro!$I$7</f>
        <v>N</v>
      </c>
      <c r="E7" s="35" t="str">
        <f>[3]Dezembro!$I$8</f>
        <v>NE</v>
      </c>
      <c r="F7" s="35" t="str">
        <f>[3]Dezembro!$I$9</f>
        <v>N</v>
      </c>
      <c r="G7" s="35" t="str">
        <f>[3]Dezembro!$I$10</f>
        <v>N</v>
      </c>
      <c r="H7" s="35" t="str">
        <f>[3]Dezembro!$I$11</f>
        <v>N</v>
      </c>
      <c r="I7" s="35" t="str">
        <f>[3]Dezembro!$I$12</f>
        <v>N</v>
      </c>
      <c r="J7" s="35" t="str">
        <f>[3]Dezembro!$I$13</f>
        <v>SE</v>
      </c>
      <c r="K7" s="35" t="str">
        <f>[3]Dezembro!$I$14</f>
        <v>NO</v>
      </c>
      <c r="L7" s="35" t="str">
        <f>[3]Dezembro!$I$15</f>
        <v>NO</v>
      </c>
      <c r="M7" s="35" t="str">
        <f>[3]Dezembro!$I$16</f>
        <v>N</v>
      </c>
      <c r="N7" s="35" t="str">
        <f>[3]Dezembro!$I$17</f>
        <v>SE</v>
      </c>
      <c r="O7" s="35" t="str">
        <f>[3]Dezembro!$I$18</f>
        <v>NO</v>
      </c>
      <c r="P7" s="35" t="str">
        <f>[3]Dezembro!$I$19</f>
        <v>N</v>
      </c>
      <c r="Q7" s="35" t="str">
        <f>[3]Dezembro!$I$20</f>
        <v>N</v>
      </c>
      <c r="R7" s="35" t="str">
        <f>[3]Dezembro!$I$21</f>
        <v>N</v>
      </c>
      <c r="S7" s="35" t="str">
        <f>[3]Dezembro!$I$22</f>
        <v>N</v>
      </c>
      <c r="T7" s="36" t="str">
        <f>[3]Dezembro!$I$23</f>
        <v>N</v>
      </c>
      <c r="U7" s="36" t="str">
        <f>[3]Dezembro!$I$24</f>
        <v>N</v>
      </c>
      <c r="V7" s="36" t="str">
        <f>[3]Dezembro!$I$25</f>
        <v>NO</v>
      </c>
      <c r="W7" s="36" t="str">
        <f>[3]Dezembro!$I$26</f>
        <v>SE</v>
      </c>
      <c r="X7" s="36" t="str">
        <f>[3]Dezembro!$I$27</f>
        <v>SE</v>
      </c>
      <c r="Y7" s="36" t="str">
        <f>[3]Dezembro!$I$28</f>
        <v>N</v>
      </c>
      <c r="Z7" s="36" t="str">
        <f>[3]Dezembro!$I$29</f>
        <v>N</v>
      </c>
      <c r="AA7" s="36" t="str">
        <f>[3]Dezembro!$I$30</f>
        <v>NO</v>
      </c>
      <c r="AB7" s="36" t="str">
        <f>[3]Dezembro!$I$31</f>
        <v>NO</v>
      </c>
      <c r="AC7" s="36" t="str">
        <f>[3]Dezembro!$I$32</f>
        <v>N</v>
      </c>
      <c r="AD7" s="36" t="str">
        <f>[3]Dezembro!$I$33</f>
        <v>NO</v>
      </c>
      <c r="AE7" s="36" t="str">
        <f>[3]Dezembro!$I$34</f>
        <v>SE</v>
      </c>
      <c r="AF7" s="36" t="str">
        <f>[3]Dezembro!$I$35</f>
        <v>L</v>
      </c>
      <c r="AG7" s="33" t="str">
        <f>[3]Dezembro!$I$36</f>
        <v>N</v>
      </c>
      <c r="AH7" s="2"/>
    </row>
    <row r="8" spans="1:34" ht="12.75" customHeight="1" x14ac:dyDescent="0.2">
      <c r="A8" s="31" t="s">
        <v>48</v>
      </c>
      <c r="B8" s="37" t="str">
        <f>[4]Dezembro!$I$5</f>
        <v>SO</v>
      </c>
      <c r="C8" s="37" t="str">
        <f>[4]Dezembro!$I$6</f>
        <v>NE</v>
      </c>
      <c r="D8" s="37" t="str">
        <f>[4]Dezembro!$I$7</f>
        <v>NE</v>
      </c>
      <c r="E8" s="37" t="str">
        <f>[4]Dezembro!$I$8</f>
        <v>NE</v>
      </c>
      <c r="F8" s="37" t="str">
        <f>[4]Dezembro!$I$9</f>
        <v>N</v>
      </c>
      <c r="G8" s="37" t="str">
        <f>[4]Dezembro!$I$10</f>
        <v>N</v>
      </c>
      <c r="H8" s="37" t="str">
        <f>[4]Dezembro!$I$11</f>
        <v>N</v>
      </c>
      <c r="I8" s="37" t="str">
        <f>[4]Dezembro!$I$12</f>
        <v>NE</v>
      </c>
      <c r="J8" s="37" t="str">
        <f>[4]Dezembro!$I$13</f>
        <v>N</v>
      </c>
      <c r="K8" s="37" t="str">
        <f>[4]Dezembro!$I$14</f>
        <v>N</v>
      </c>
      <c r="L8" s="37" t="str">
        <f>[4]Dezembro!$I$15</f>
        <v>N</v>
      </c>
      <c r="M8" s="37" t="str">
        <f>[4]Dezembro!$I$16</f>
        <v>N</v>
      </c>
      <c r="N8" s="37" t="str">
        <f>[4]Dezembro!$I$17</f>
        <v>NE</v>
      </c>
      <c r="O8" s="37" t="str">
        <f>[4]Dezembro!$I$18</f>
        <v>SO</v>
      </c>
      <c r="P8" s="37" t="str">
        <f>[4]Dezembro!$I$19</f>
        <v>NE</v>
      </c>
      <c r="Q8" s="37" t="str">
        <f>[4]Dezembro!$I$20</f>
        <v>N</v>
      </c>
      <c r="R8" s="37" t="str">
        <f>[4]Dezembro!$I$21</f>
        <v>N</v>
      </c>
      <c r="S8" s="37" t="str">
        <f>[4]Dezembro!$I$22</f>
        <v>N</v>
      </c>
      <c r="T8" s="36" t="str">
        <f>[4]Dezembro!$I$23</f>
        <v>N</v>
      </c>
      <c r="U8" s="36" t="str">
        <f>[4]Dezembro!$I$24</f>
        <v>N</v>
      </c>
      <c r="V8" s="36" t="str">
        <f>[4]Dezembro!$I$25</f>
        <v>N</v>
      </c>
      <c r="W8" s="36" t="str">
        <f>[4]Dezembro!$I$26</f>
        <v>S</v>
      </c>
      <c r="X8" s="36" t="str">
        <f>[4]Dezembro!$I$27</f>
        <v>NE</v>
      </c>
      <c r="Y8" s="36" t="str">
        <f>[4]Dezembro!$I$28</f>
        <v>N</v>
      </c>
      <c r="Z8" s="36" t="str">
        <f>[4]Dezembro!$I$29</f>
        <v>N</v>
      </c>
      <c r="AA8" s="36" t="str">
        <f>[4]Dezembro!$I$30</f>
        <v>N</v>
      </c>
      <c r="AB8" s="36" t="str">
        <f>[4]Dezembro!$I$31</f>
        <v>O</v>
      </c>
      <c r="AC8" s="36" t="str">
        <f>[4]Dezembro!$I$32</f>
        <v>SO</v>
      </c>
      <c r="AD8" s="36" t="str">
        <f>[4]Dezembro!$I$33</f>
        <v>NE</v>
      </c>
      <c r="AE8" s="36" t="str">
        <f>[4]Dezembro!$I$34</f>
        <v>NE</v>
      </c>
      <c r="AF8" s="36" t="str">
        <f>[4]Dezembro!$I$35</f>
        <v>N</v>
      </c>
      <c r="AG8" s="33" t="str">
        <f>[4]Dezembro!$I$36</f>
        <v>N</v>
      </c>
      <c r="AH8" s="2"/>
    </row>
    <row r="9" spans="1:34" ht="12" customHeight="1" x14ac:dyDescent="0.2">
      <c r="A9" s="31" t="s">
        <v>2</v>
      </c>
      <c r="B9" s="38" t="str">
        <f>[5]Dezembro!$I$5</f>
        <v>L</v>
      </c>
      <c r="C9" s="38" t="str">
        <f>[5]Dezembro!$I$6</f>
        <v>N</v>
      </c>
      <c r="D9" s="38" t="str">
        <f>[5]Dezembro!$I$7</f>
        <v>N</v>
      </c>
      <c r="E9" s="38" t="str">
        <f>[5]Dezembro!$I$8</f>
        <v>N</v>
      </c>
      <c r="F9" s="38" t="str">
        <f>[5]Dezembro!$I$9</f>
        <v>N</v>
      </c>
      <c r="G9" s="38" t="str">
        <f>[5]Dezembro!$I$10</f>
        <v>NE</v>
      </c>
      <c r="H9" s="38" t="str">
        <f>[5]Dezembro!$I$11</f>
        <v>N</v>
      </c>
      <c r="I9" s="38" t="str">
        <f>[5]Dezembro!$I$12</f>
        <v>N</v>
      </c>
      <c r="J9" s="38" t="str">
        <f>[5]Dezembro!$I$13</f>
        <v>N</v>
      </c>
      <c r="K9" s="38" t="str">
        <f>[5]Dezembro!$I$14</f>
        <v>N</v>
      </c>
      <c r="L9" s="38" t="str">
        <f>[5]Dezembro!$I$15</f>
        <v>N</v>
      </c>
      <c r="M9" s="38" t="str">
        <f>[5]Dezembro!$I$16</f>
        <v>N</v>
      </c>
      <c r="N9" s="38" t="str">
        <f>[5]Dezembro!$I$17</f>
        <v>N</v>
      </c>
      <c r="O9" s="38" t="str">
        <f>[5]Dezembro!$I$18</f>
        <v>N</v>
      </c>
      <c r="P9" s="38" t="str">
        <f>[5]Dezembro!$I$19</f>
        <v>N</v>
      </c>
      <c r="Q9" s="38" t="str">
        <f>[5]Dezembro!$I$20</f>
        <v>N</v>
      </c>
      <c r="R9" s="38" t="str">
        <f>[5]Dezembro!$I$21</f>
        <v>N</v>
      </c>
      <c r="S9" s="38" t="str">
        <f>[5]Dezembro!$I$22</f>
        <v>N</v>
      </c>
      <c r="T9" s="34" t="str">
        <f>[5]Dezembro!$I$23</f>
        <v>NE</v>
      </c>
      <c r="U9" s="34" t="str">
        <f>[5]Dezembro!$I$24</f>
        <v>NE</v>
      </c>
      <c r="V9" s="38" t="str">
        <f>[5]Dezembro!$I$25</f>
        <v>N</v>
      </c>
      <c r="W9" s="34" t="str">
        <f>[5]Dezembro!$I$26</f>
        <v>N</v>
      </c>
      <c r="X9" s="34" t="str">
        <f>[5]Dezembro!$I$27</f>
        <v>L</v>
      </c>
      <c r="Y9" s="34" t="str">
        <f>[5]Dezembro!$I$28</f>
        <v>L</v>
      </c>
      <c r="Z9" s="34" t="str">
        <f>[5]Dezembro!$I$29</f>
        <v>N</v>
      </c>
      <c r="AA9" s="34" t="str">
        <f>[5]Dezembro!$I$30</f>
        <v>N</v>
      </c>
      <c r="AB9" s="34" t="str">
        <f>[5]Dezembro!$I$31</f>
        <v>N</v>
      </c>
      <c r="AC9" s="34" t="str">
        <f>[5]Dezembro!$I$32</f>
        <v>N</v>
      </c>
      <c r="AD9" s="34" t="str">
        <f>[5]Dezembro!$I$33</f>
        <v>N</v>
      </c>
      <c r="AE9" s="34" t="str">
        <f>[5]Dezembro!$I$34</f>
        <v>N</v>
      </c>
      <c r="AF9" s="34" t="str">
        <f>[5]Dezembro!$I$35</f>
        <v>L</v>
      </c>
      <c r="AG9" s="33" t="str">
        <f>[5]Dezembro!$I$36</f>
        <v>N</v>
      </c>
      <c r="AH9" s="2"/>
    </row>
    <row r="10" spans="1:34" ht="13.5" customHeight="1" x14ac:dyDescent="0.2">
      <c r="A10" s="31" t="s">
        <v>3</v>
      </c>
      <c r="B10" s="38" t="str">
        <f>[6]Dezembro!$I$5</f>
        <v>L</v>
      </c>
      <c r="C10" s="38" t="str">
        <f>[6]Dezembro!$I$6</f>
        <v>NE</v>
      </c>
      <c r="D10" s="38" t="str">
        <f>[6]Dezembro!$I$7</f>
        <v>L</v>
      </c>
      <c r="E10" s="38" t="str">
        <f>[6]Dezembro!$I$8</f>
        <v>NO</v>
      </c>
      <c r="F10" s="38" t="str">
        <f>[6]Dezembro!$I$9</f>
        <v>NO</v>
      </c>
      <c r="G10" s="38" t="str">
        <f>[6]Dezembro!$I$10</f>
        <v>SO</v>
      </c>
      <c r="H10" s="38" t="str">
        <f>[6]Dezembro!$I$11</f>
        <v>NO</v>
      </c>
      <c r="I10" s="38" t="str">
        <f>[6]Dezembro!$I$12</f>
        <v>NO</v>
      </c>
      <c r="J10" s="38" t="str">
        <f>[6]Dezembro!$I$13</f>
        <v>O</v>
      </c>
      <c r="K10" s="38" t="str">
        <f>[6]Dezembro!$I$14</f>
        <v>NO</v>
      </c>
      <c r="L10" s="38" t="str">
        <f>[6]Dezembro!$I$15</f>
        <v>O</v>
      </c>
      <c r="M10" s="38" t="str">
        <f>[6]Dezembro!$I$16</f>
        <v>NO</v>
      </c>
      <c r="N10" s="38" t="str">
        <f>[6]Dezembro!$I$17</f>
        <v>NO</v>
      </c>
      <c r="O10" s="38" t="str">
        <f>[6]Dezembro!$I$18</f>
        <v>SO</v>
      </c>
      <c r="P10" s="38" t="str">
        <f>[6]Dezembro!$I$19</f>
        <v>L</v>
      </c>
      <c r="Q10" s="38" t="str">
        <f>[6]Dezembro!$I$20</f>
        <v>NO</v>
      </c>
      <c r="R10" s="38" t="str">
        <f>[6]Dezembro!$I$21</f>
        <v>O</v>
      </c>
      <c r="S10" s="38" t="str">
        <f>[6]Dezembro!$I$22</f>
        <v>O</v>
      </c>
      <c r="T10" s="34" t="str">
        <f>[6]Dezembro!$I$23</f>
        <v>SE</v>
      </c>
      <c r="U10" s="34" t="str">
        <f>[6]Dezembro!$I$24</f>
        <v>SE</v>
      </c>
      <c r="V10" s="34" t="str">
        <f>[6]Dezembro!$I$25</f>
        <v>O</v>
      </c>
      <c r="W10" s="34" t="str">
        <f>[6]Dezembro!$I$26</f>
        <v>L</v>
      </c>
      <c r="X10" s="34" t="str">
        <f>[6]Dezembro!$I$27</f>
        <v>L</v>
      </c>
      <c r="Y10" s="34" t="str">
        <f>[6]Dezembro!$I$28</f>
        <v>O</v>
      </c>
      <c r="Z10" s="34" t="str">
        <f>[6]Dezembro!$I$29</f>
        <v>O</v>
      </c>
      <c r="AA10" s="34" t="str">
        <f>[6]Dezembro!$I$30</f>
        <v>SO</v>
      </c>
      <c r="AB10" s="34" t="str">
        <f>[6]Dezembro!$I$31</f>
        <v>SO</v>
      </c>
      <c r="AC10" s="34" t="str">
        <f>[6]Dezembro!$I$32</f>
        <v>L</v>
      </c>
      <c r="AD10" s="34" t="str">
        <f>[6]Dezembro!$I$33</f>
        <v>NO</v>
      </c>
      <c r="AE10" s="34" t="str">
        <f>[6]Dezembro!$I$34</f>
        <v>NO</v>
      </c>
      <c r="AF10" s="34" t="str">
        <f>[6]Dezembro!$I$35</f>
        <v>L</v>
      </c>
      <c r="AG10" s="33" t="str">
        <f>[6]Dezembro!$I$36</f>
        <v>NO</v>
      </c>
      <c r="AH10" s="2"/>
    </row>
    <row r="11" spans="1:34" ht="13.5" customHeight="1" x14ac:dyDescent="0.2">
      <c r="A11" s="31" t="s">
        <v>4</v>
      </c>
      <c r="B11" s="38" t="str">
        <f>[7]Dezembro!$I$5</f>
        <v>L</v>
      </c>
      <c r="C11" s="38" t="str">
        <f>[7]Dezembro!$I$6</f>
        <v>NE</v>
      </c>
      <c r="D11" s="38" t="str">
        <f>[7]Dezembro!$I$7</f>
        <v>L</v>
      </c>
      <c r="E11" s="38" t="str">
        <f>[7]Dezembro!$I$8</f>
        <v>NO</v>
      </c>
      <c r="F11" s="38" t="str">
        <f>[7]Dezembro!$I$9</f>
        <v>NO</v>
      </c>
      <c r="G11" s="38" t="str">
        <f>[7]Dezembro!$I$10</f>
        <v>SO</v>
      </c>
      <c r="H11" s="38" t="str">
        <f>[7]Dezembro!$I$11</f>
        <v>NO</v>
      </c>
      <c r="I11" s="38" t="str">
        <f>[7]Dezembro!$I$12</f>
        <v>NO</v>
      </c>
      <c r="J11" s="38" t="str">
        <f>[7]Dezembro!$I$13</f>
        <v>O</v>
      </c>
      <c r="K11" s="38" t="str">
        <f>[7]Dezembro!$I$14</f>
        <v>O</v>
      </c>
      <c r="L11" s="38" t="str">
        <f>[7]Dezembro!$I$15</f>
        <v>NO</v>
      </c>
      <c r="M11" s="38" t="str">
        <f>[7]Dezembro!$I$16</f>
        <v>N</v>
      </c>
      <c r="N11" s="38" t="str">
        <f>[7]Dezembro!$I$17</f>
        <v>N</v>
      </c>
      <c r="O11" s="38" t="str">
        <f>[7]Dezembro!$I$18</f>
        <v>N</v>
      </c>
      <c r="P11" s="38" t="str">
        <f>[7]Dezembro!$I$19</f>
        <v>N</v>
      </c>
      <c r="Q11" s="38" t="str">
        <f>[7]Dezembro!$I$20</f>
        <v>NO</v>
      </c>
      <c r="R11" s="38" t="str">
        <f>[7]Dezembro!$I$21</f>
        <v>NO</v>
      </c>
      <c r="S11" s="38" t="str">
        <f>[7]Dezembro!$I$22</f>
        <v>NE</v>
      </c>
      <c r="T11" s="34" t="str">
        <f>[7]Dezembro!$I$23</f>
        <v>NE</v>
      </c>
      <c r="U11" s="34" t="str">
        <f>[7]Dezembro!$I$24</f>
        <v>NE</v>
      </c>
      <c r="V11" s="34" t="str">
        <f>[7]Dezembro!$I$25</f>
        <v>O</v>
      </c>
      <c r="W11" s="34" t="str">
        <f>[7]Dezembro!$I$26</f>
        <v>L</v>
      </c>
      <c r="X11" s="34" t="str">
        <f>[7]Dezembro!$I$27</f>
        <v>L</v>
      </c>
      <c r="Y11" s="34" t="str">
        <f>[7]Dezembro!$I$28</f>
        <v>NE</v>
      </c>
      <c r="Z11" s="34" t="str">
        <f>[7]Dezembro!$I$29</f>
        <v>NO</v>
      </c>
      <c r="AA11" s="34" t="str">
        <f>[7]Dezembro!$I$30</f>
        <v>NO</v>
      </c>
      <c r="AB11" s="34" t="str">
        <f>[7]Dezembro!$I$31</f>
        <v>O</v>
      </c>
      <c r="AC11" s="34" t="str">
        <f>[7]Dezembro!$I$32</f>
        <v>L</v>
      </c>
      <c r="AD11" s="34" t="str">
        <f>[7]Dezembro!$I$33</f>
        <v>NO</v>
      </c>
      <c r="AE11" s="34" t="str">
        <f>[7]Dezembro!$I$34</f>
        <v>SO</v>
      </c>
      <c r="AF11" s="34" t="str">
        <f>[7]Dezembro!$I$35</f>
        <v>NE</v>
      </c>
      <c r="AG11" s="33" t="str">
        <f>[7]Dezembro!$I$36</f>
        <v>NO</v>
      </c>
      <c r="AH11" s="2"/>
    </row>
    <row r="12" spans="1:34" ht="12" customHeight="1" x14ac:dyDescent="0.2">
      <c r="A12" s="31" t="s">
        <v>5</v>
      </c>
      <c r="B12" s="34" t="str">
        <f>[8]Dezembro!$I$5</f>
        <v>L</v>
      </c>
      <c r="C12" s="34" t="str">
        <f>[8]Dezembro!$I$6</f>
        <v>L</v>
      </c>
      <c r="D12" s="34" t="str">
        <f>[8]Dezembro!$I$7</f>
        <v>NE</v>
      </c>
      <c r="E12" s="34" t="str">
        <f>[8]Dezembro!$I$8</f>
        <v>NE</v>
      </c>
      <c r="F12" s="34" t="str">
        <f>[8]Dezembro!$I$9</f>
        <v>NE</v>
      </c>
      <c r="G12" s="34" t="str">
        <f>[8]Dezembro!$I$10</f>
        <v>NE</v>
      </c>
      <c r="H12" s="34" t="str">
        <f>[8]Dezembro!$I$11</f>
        <v>N</v>
      </c>
      <c r="I12" s="34" t="str">
        <f>[8]Dezembro!$I$12</f>
        <v>L</v>
      </c>
      <c r="J12" s="34" t="str">
        <f>[8]Dezembro!$I$13</f>
        <v>NO</v>
      </c>
      <c r="K12" s="34" t="str">
        <f>[8]Dezembro!$I$14</f>
        <v>O</v>
      </c>
      <c r="L12" s="34" t="str">
        <f>[8]Dezembro!$I$15</f>
        <v>L</v>
      </c>
      <c r="M12" s="34" t="str">
        <f>[8]Dezembro!$I$16</f>
        <v>N</v>
      </c>
      <c r="N12" s="34" t="str">
        <f>[8]Dezembro!$I$17</f>
        <v>L</v>
      </c>
      <c r="O12" s="34" t="str">
        <f>[8]Dezembro!$I$18</f>
        <v>SE</v>
      </c>
      <c r="P12" s="34" t="str">
        <f>[8]Dezembro!$I$19</f>
        <v>NE</v>
      </c>
      <c r="Q12" s="34" t="str">
        <f>[8]Dezembro!$I$20</f>
        <v>N</v>
      </c>
      <c r="R12" s="34" t="str">
        <f>[8]Dezembro!$I$21</f>
        <v>N</v>
      </c>
      <c r="S12" s="34" t="str">
        <f>[8]Dezembro!$I$22</f>
        <v>N</v>
      </c>
      <c r="T12" s="34" t="str">
        <f>[8]Dezembro!$I$23</f>
        <v>L</v>
      </c>
      <c r="U12" s="34" t="str">
        <f>[8]Dezembro!$I$24</f>
        <v>N</v>
      </c>
      <c r="V12" s="34" t="str">
        <f>[8]Dezembro!$I$25</f>
        <v>NE</v>
      </c>
      <c r="W12" s="34" t="str">
        <f>[8]Dezembro!$I$26</f>
        <v>O</v>
      </c>
      <c r="X12" s="34" t="str">
        <f>[8]Dezembro!$I$27</f>
        <v>L</v>
      </c>
      <c r="Y12" s="34" t="str">
        <f>[8]Dezembro!$I$28</f>
        <v>N</v>
      </c>
      <c r="Z12" s="34" t="str">
        <f>[8]Dezembro!$I$29</f>
        <v>N</v>
      </c>
      <c r="AA12" s="34" t="str">
        <f>[8]Dezembro!$I$30</f>
        <v>NO</v>
      </c>
      <c r="AB12" s="34" t="str">
        <f>[8]Dezembro!$I$31</f>
        <v>O</v>
      </c>
      <c r="AC12" s="34" t="str">
        <f>[8]Dezembro!$I$32</f>
        <v>NO</v>
      </c>
      <c r="AD12" s="34" t="str">
        <f>[8]Dezembro!$I$33</f>
        <v>L</v>
      </c>
      <c r="AE12" s="34" t="str">
        <f>[8]Dezembro!$I$34</f>
        <v>SE</v>
      </c>
      <c r="AF12" s="34" t="str">
        <f>[8]Dezembro!$I$35</f>
        <v>SE</v>
      </c>
      <c r="AG12" s="33" t="str">
        <f>[8]Dezembro!$I$36</f>
        <v>L</v>
      </c>
      <c r="AH12" s="2"/>
    </row>
    <row r="13" spans="1:34" ht="12" customHeight="1" x14ac:dyDescent="0.2">
      <c r="A13" s="31" t="s">
        <v>51</v>
      </c>
      <c r="B13" s="34" t="str">
        <f>[9]Dezembro!$I$5</f>
        <v>**</v>
      </c>
      <c r="C13" s="34" t="str">
        <f>[9]Dezembro!$I$6</f>
        <v>**</v>
      </c>
      <c r="D13" s="34" t="str">
        <f>[9]Dezembro!$I$7</f>
        <v>**</v>
      </c>
      <c r="E13" s="34" t="str">
        <f>[9]Dezembro!$I$8</f>
        <v>N</v>
      </c>
      <c r="F13" s="34" t="str">
        <f>[9]Dezembro!$I$9</f>
        <v>N</v>
      </c>
      <c r="G13" s="34" t="str">
        <f>[9]Dezembro!$I$10</f>
        <v>N</v>
      </c>
      <c r="H13" s="34" t="str">
        <f>[9]Dezembro!$I$11</f>
        <v>N</v>
      </c>
      <c r="I13" s="34" t="str">
        <f>[9]Dezembro!$I$12</f>
        <v>NE</v>
      </c>
      <c r="J13" s="34" t="str">
        <f>[9]Dezembro!$I$13</f>
        <v>NO</v>
      </c>
      <c r="K13" s="34" t="str">
        <f>[9]Dezembro!$I$14</f>
        <v>NO</v>
      </c>
      <c r="L13" s="34" t="str">
        <f>[9]Dezembro!$I$15</f>
        <v>NO</v>
      </c>
      <c r="M13" s="34" t="str">
        <f>[9]Dezembro!$I$16</f>
        <v>NO</v>
      </c>
      <c r="N13" s="34" t="str">
        <f>[9]Dezembro!$I$17</f>
        <v>NE</v>
      </c>
      <c r="O13" s="34" t="str">
        <f>[9]Dezembro!$I$18</f>
        <v>O</v>
      </c>
      <c r="P13" s="34" t="str">
        <f>[9]Dezembro!$I$19</f>
        <v>N</v>
      </c>
      <c r="Q13" s="34" t="str">
        <f>[9]Dezembro!$I$20</f>
        <v>N</v>
      </c>
      <c r="R13" s="34" t="str">
        <f>[9]Dezembro!$I$21</f>
        <v>N</v>
      </c>
      <c r="S13" s="34" t="str">
        <f>[9]Dezembro!$I$22</f>
        <v>NE</v>
      </c>
      <c r="T13" s="34" t="str">
        <f>[9]Dezembro!$I$23</f>
        <v>NE</v>
      </c>
      <c r="U13" s="34" t="str">
        <f>[9]Dezembro!$I$24</f>
        <v>NE</v>
      </c>
      <c r="V13" s="34" t="str">
        <f>[9]Dezembro!$I$25</f>
        <v>N</v>
      </c>
      <c r="W13" s="34" t="str">
        <f>[9]Dezembro!$I$26</f>
        <v>NE</v>
      </c>
      <c r="X13" s="34" t="str">
        <f>[9]Dezembro!$I$27</f>
        <v>SE</v>
      </c>
      <c r="Y13" s="34" t="str">
        <f>[9]Dezembro!$I$28</f>
        <v>NE</v>
      </c>
      <c r="Z13" s="34" t="str">
        <f>[9]Dezembro!$I$29</f>
        <v>NE</v>
      </c>
      <c r="AA13" s="34" t="str">
        <f>[9]Dezembro!$I$30</f>
        <v>NE</v>
      </c>
      <c r="AB13" s="34" t="str">
        <f>[9]Dezembro!$I$31</f>
        <v>N</v>
      </c>
      <c r="AC13" s="34" t="str">
        <f>[9]Dezembro!$I$32</f>
        <v>L</v>
      </c>
      <c r="AD13" s="34" t="str">
        <f>[9]Dezembro!$I$33</f>
        <v>NE</v>
      </c>
      <c r="AE13" s="34" t="str">
        <f>[9]Dezembro!$I$34</f>
        <v>NE</v>
      </c>
      <c r="AF13" s="34" t="str">
        <f>[9]Dezembro!$I$35</f>
        <v>L</v>
      </c>
      <c r="AG13" s="33" t="str">
        <f>[9]Dezembro!$I$36</f>
        <v>NE</v>
      </c>
      <c r="AH13" s="2"/>
    </row>
    <row r="14" spans="1:34" ht="12.75" customHeight="1" x14ac:dyDescent="0.2">
      <c r="A14" s="31" t="s">
        <v>6</v>
      </c>
      <c r="B14" s="34" t="str">
        <f>[10]Dezembro!$I$5</f>
        <v>L</v>
      </c>
      <c r="C14" s="34" t="str">
        <f>[10]Dezembro!$I$6</f>
        <v>NE</v>
      </c>
      <c r="D14" s="34" t="str">
        <f>[10]Dezembro!$I$7</f>
        <v>NE</v>
      </c>
      <c r="E14" s="34" t="str">
        <f>[10]Dezembro!$I$8</f>
        <v>NE</v>
      </c>
      <c r="F14" s="34" t="str">
        <f>[10]Dezembro!$I$9</f>
        <v>N</v>
      </c>
      <c r="G14" s="34" t="str">
        <f>[10]Dezembro!$I$10</f>
        <v>NE</v>
      </c>
      <c r="H14" s="34" t="str">
        <f>[10]Dezembro!$I$11</f>
        <v>NE</v>
      </c>
      <c r="I14" s="34" t="str">
        <f>[10]Dezembro!$I$12</f>
        <v>NO</v>
      </c>
      <c r="J14" s="34" t="str">
        <f>[10]Dezembro!$I$13</f>
        <v>NO</v>
      </c>
      <c r="K14" s="34" t="str">
        <f>[10]Dezembro!$I$14</f>
        <v>NO</v>
      </c>
      <c r="L14" s="34" t="str">
        <f>[10]Dezembro!$I$15</f>
        <v>L</v>
      </c>
      <c r="M14" s="34" t="str">
        <f>[10]Dezembro!$I$16</f>
        <v>SE</v>
      </c>
      <c r="N14" s="34" t="str">
        <f>[10]Dezembro!$I$17</f>
        <v>NO</v>
      </c>
      <c r="O14" s="34" t="str">
        <f>[10]Dezembro!$I$18</f>
        <v>NE</v>
      </c>
      <c r="P14" s="34" t="str">
        <f>[10]Dezembro!$I$19</f>
        <v>NE</v>
      </c>
      <c r="Q14" s="34" t="str">
        <f>[10]Dezembro!$I$20</f>
        <v>NO</v>
      </c>
      <c r="R14" s="34" t="str">
        <f>[10]Dezembro!$I$21</f>
        <v>N</v>
      </c>
      <c r="S14" s="34" t="str">
        <f>[10]Dezembro!$I$22</f>
        <v>SE</v>
      </c>
      <c r="T14" s="34" t="str">
        <f>[10]Dezembro!$I$23</f>
        <v>L</v>
      </c>
      <c r="U14" s="34" t="str">
        <f>[10]Dezembro!$I$24</f>
        <v>O</v>
      </c>
      <c r="V14" s="34" t="str">
        <f>[10]Dezembro!$I$25</f>
        <v>L</v>
      </c>
      <c r="W14" s="34" t="str">
        <f>[10]Dezembro!$I$26</f>
        <v>NO</v>
      </c>
      <c r="X14" s="34" t="str">
        <f>[10]Dezembro!$I$27</f>
        <v>L</v>
      </c>
      <c r="Y14" s="34" t="str">
        <f>[10]Dezembro!$I$28</f>
        <v>SE</v>
      </c>
      <c r="Z14" s="34" t="str">
        <f>[10]Dezembro!$I$29</f>
        <v>SE</v>
      </c>
      <c r="AA14" s="34" t="str">
        <f>[10]Dezembro!$I$30</f>
        <v>NO</v>
      </c>
      <c r="AB14" s="34" t="str">
        <f>[10]Dezembro!$I$31</f>
        <v>NO</v>
      </c>
      <c r="AC14" s="34" t="str">
        <f>[10]Dezembro!$I$32</f>
        <v>NO</v>
      </c>
      <c r="AD14" s="34" t="str">
        <f>[10]Dezembro!$I$33</f>
        <v>NE</v>
      </c>
      <c r="AE14" s="34" t="str">
        <f>[10]Dezembro!$I$34</f>
        <v>L</v>
      </c>
      <c r="AF14" s="34" t="str">
        <f>[10]Dezembro!$I$35</f>
        <v>L</v>
      </c>
      <c r="AG14" s="33" t="str">
        <f>[26]Dezembro!$I$36</f>
        <v>NE</v>
      </c>
      <c r="AH14" s="2"/>
    </row>
    <row r="15" spans="1:34" ht="14.25" customHeight="1" x14ac:dyDescent="0.2">
      <c r="A15" s="31" t="s">
        <v>7</v>
      </c>
      <c r="B15" s="38" t="str">
        <f>[11]Dezembro!$I$5</f>
        <v>NE</v>
      </c>
      <c r="C15" s="38" t="str">
        <f>[11]Dezembro!$I$6</f>
        <v>N</v>
      </c>
      <c r="D15" s="38" t="str">
        <f>[11]Dezembro!$I$7</f>
        <v>L</v>
      </c>
      <c r="E15" s="38" t="str">
        <f>[11]Dezembro!$I$8</f>
        <v>NE</v>
      </c>
      <c r="F15" s="38" t="str">
        <f>[11]Dezembro!$I$9</f>
        <v>N</v>
      </c>
      <c r="G15" s="38" t="str">
        <f>[11]Dezembro!$I$10</f>
        <v>N</v>
      </c>
      <c r="H15" s="38" t="str">
        <f>[11]Dezembro!$I$11</f>
        <v>N</v>
      </c>
      <c r="I15" s="38" t="str">
        <f>[11]Dezembro!$I$12</f>
        <v>N</v>
      </c>
      <c r="J15" s="38" t="str">
        <f>[11]Dezembro!$I$13</f>
        <v>N</v>
      </c>
      <c r="K15" s="38" t="str">
        <f>[11]Dezembro!$I$14</f>
        <v>N</v>
      </c>
      <c r="L15" s="38" t="str">
        <f>[11]Dezembro!$I$15</f>
        <v>N</v>
      </c>
      <c r="M15" s="38" t="str">
        <f>[11]Dezembro!$I$16</f>
        <v>N</v>
      </c>
      <c r="N15" s="38" t="str">
        <f>[11]Dezembro!$I$17</f>
        <v>NE</v>
      </c>
      <c r="O15" s="38" t="str">
        <f>[11]Dezembro!$I$18</f>
        <v>S</v>
      </c>
      <c r="P15" s="38" t="str">
        <f>[11]Dezembro!$I$19</f>
        <v>O</v>
      </c>
      <c r="Q15" s="38" t="str">
        <f>[11]Dezembro!$I$20</f>
        <v>N</v>
      </c>
      <c r="R15" s="38" t="str">
        <f>[11]Dezembro!$I$21</f>
        <v>N</v>
      </c>
      <c r="S15" s="38" t="str">
        <f>[11]Dezembro!$I$22</f>
        <v>N</v>
      </c>
      <c r="T15" s="34" t="str">
        <f>[11]Dezembro!$I$23</f>
        <v>N</v>
      </c>
      <c r="U15" s="34" t="str">
        <f>[11]Dezembro!$I$24</f>
        <v>N</v>
      </c>
      <c r="V15" s="34" t="str">
        <f>[11]Dezembro!$I$25</f>
        <v>N</v>
      </c>
      <c r="W15" s="34" t="str">
        <f>[11]Dezembro!$I$26</f>
        <v>S</v>
      </c>
      <c r="X15" s="34" t="str">
        <f>[11]Dezembro!$I$27</f>
        <v>NE</v>
      </c>
      <c r="Y15" s="34" t="str">
        <f>[11]Dezembro!$I$28</f>
        <v>NE</v>
      </c>
      <c r="Z15" s="34" t="str">
        <f>[11]Dezembro!$I$29</f>
        <v>N</v>
      </c>
      <c r="AA15" s="34" t="str">
        <f>[11]Dezembro!$I$30</f>
        <v>N</v>
      </c>
      <c r="AB15" s="34" t="str">
        <f>[11]Dezembro!$I$31</f>
        <v>N</v>
      </c>
      <c r="AC15" s="34" t="str">
        <f>[11]Dezembro!$I$32</f>
        <v>NE</v>
      </c>
      <c r="AD15" s="34" t="str">
        <f>[11]Dezembro!$I$33</f>
        <v>N</v>
      </c>
      <c r="AE15" s="34" t="str">
        <f>[11]Dezembro!$I$34</f>
        <v>NE</v>
      </c>
      <c r="AF15" s="34" t="str">
        <f>[11]Dezembro!$I$35</f>
        <v>N</v>
      </c>
      <c r="AG15" s="33" t="str">
        <f>[11]Dezembro!$I$36</f>
        <v>N</v>
      </c>
      <c r="AH15" s="2"/>
    </row>
    <row r="16" spans="1:34" ht="13.5" customHeight="1" x14ac:dyDescent="0.2">
      <c r="A16" s="31" t="s">
        <v>8</v>
      </c>
      <c r="B16" s="38" t="str">
        <f>[12]Dezembro!$I$5</f>
        <v>NE</v>
      </c>
      <c r="C16" s="38" t="str">
        <f>[12]Dezembro!$I$6</f>
        <v>N</v>
      </c>
      <c r="D16" s="38" t="str">
        <f>[12]Dezembro!$I$7</f>
        <v>NE</v>
      </c>
      <c r="E16" s="38" t="str">
        <f>[12]Dezembro!$I$8</f>
        <v>NE</v>
      </c>
      <c r="F16" s="38" t="str">
        <f>[12]Dezembro!$I$9</f>
        <v>N</v>
      </c>
      <c r="G16" s="38" t="str">
        <f>[12]Dezembro!$I$10</f>
        <v>NE</v>
      </c>
      <c r="H16" s="38" t="str">
        <f>[12]Dezembro!$I$11</f>
        <v>NO</v>
      </c>
      <c r="I16" s="38" t="str">
        <f>[12]Dezembro!$I$12</f>
        <v>N</v>
      </c>
      <c r="J16" s="38" t="str">
        <f>[12]Dezembro!$I$13</f>
        <v>NO</v>
      </c>
      <c r="K16" s="38" t="str">
        <f>[12]Dezembro!$I$14</f>
        <v>NO</v>
      </c>
      <c r="L16" s="38" t="str">
        <f>[12]Dezembro!$I$15</f>
        <v>NO</v>
      </c>
      <c r="M16" s="38" t="str">
        <f>[12]Dezembro!$I$16</f>
        <v>NE</v>
      </c>
      <c r="N16" s="38" t="str">
        <f>[12]Dezembro!$I$17</f>
        <v>S</v>
      </c>
      <c r="O16" s="38" t="str">
        <f>[12]Dezembro!$I$18</f>
        <v>S</v>
      </c>
      <c r="P16" s="38" t="str">
        <f>[12]Dezembro!$I$19</f>
        <v>NE</v>
      </c>
      <c r="Q16" s="34" t="str">
        <f>[12]Dezembro!$I$20</f>
        <v>NE</v>
      </c>
      <c r="R16" s="34" t="str">
        <f>[12]Dezembro!$I$21</f>
        <v>NE</v>
      </c>
      <c r="S16" s="34" t="str">
        <f>[12]Dezembro!$I$22</f>
        <v>NE</v>
      </c>
      <c r="T16" s="34" t="str">
        <f>[12]Dezembro!$I$23</f>
        <v>NE</v>
      </c>
      <c r="U16" s="34" t="str">
        <f>[12]Dezembro!$I$24</f>
        <v>NE</v>
      </c>
      <c r="V16" s="34" t="str">
        <f>[12]Dezembro!$I$25</f>
        <v>N</v>
      </c>
      <c r="W16" s="34" t="str">
        <f>[12]Dezembro!$I$26</f>
        <v>SE</v>
      </c>
      <c r="X16" s="34" t="str">
        <f>[12]Dezembro!$I$27</f>
        <v>NE</v>
      </c>
      <c r="Y16" s="34" t="str">
        <f>[12]Dezembro!$I$28</f>
        <v>NE</v>
      </c>
      <c r="Z16" s="34" t="str">
        <f>[12]Dezembro!$I$29</f>
        <v>NE</v>
      </c>
      <c r="AA16" s="34" t="str">
        <f>[12]Dezembro!$I$30</f>
        <v>NO</v>
      </c>
      <c r="AB16" s="34" t="str">
        <f>[12]Dezembro!$I$31</f>
        <v>N</v>
      </c>
      <c r="AC16" s="34" t="str">
        <f>[12]Dezembro!$I$32</f>
        <v>N</v>
      </c>
      <c r="AD16" s="34" t="str">
        <f>[12]Dezembro!$I$33</f>
        <v>N</v>
      </c>
      <c r="AE16" s="34" t="str">
        <f>[12]Dezembro!$I$34</f>
        <v>NE</v>
      </c>
      <c r="AF16" s="34" t="str">
        <f>[12]Dezembro!$I$35</f>
        <v>NE</v>
      </c>
      <c r="AG16" s="33" t="str">
        <f>[12]Dezembro!$I$36</f>
        <v>NE</v>
      </c>
      <c r="AH16" s="2"/>
    </row>
    <row r="17" spans="1:34" ht="13.5" customHeight="1" x14ac:dyDescent="0.2">
      <c r="A17" s="31" t="s">
        <v>9</v>
      </c>
      <c r="B17" s="38" t="str">
        <f>[13]Dezembro!$I$5</f>
        <v>L</v>
      </c>
      <c r="C17" s="38" t="str">
        <f>[13]Dezembro!$I$6</f>
        <v>N</v>
      </c>
      <c r="D17" s="38" t="str">
        <f>[13]Dezembro!$I$7</f>
        <v>NE</v>
      </c>
      <c r="E17" s="38" t="str">
        <f>[13]Dezembro!$I$8</f>
        <v>L</v>
      </c>
      <c r="F17" s="38" t="str">
        <f>[13]Dezembro!$I$9</f>
        <v>NE</v>
      </c>
      <c r="G17" s="38" t="str">
        <f>[13]Dezembro!$I$10</f>
        <v>N</v>
      </c>
      <c r="H17" s="38" t="str">
        <f>[13]Dezembro!$I$11</f>
        <v>N</v>
      </c>
      <c r="I17" s="38" t="str">
        <f>[13]Dezembro!$I$12</f>
        <v>O</v>
      </c>
      <c r="J17" s="38" t="str">
        <f>[13]Dezembro!$I$13</f>
        <v>NO</v>
      </c>
      <c r="K17" s="38" t="str">
        <f>[13]Dezembro!$I$14</f>
        <v>NE</v>
      </c>
      <c r="L17" s="38" t="str">
        <f>[13]Dezembro!$I$15</f>
        <v>NO</v>
      </c>
      <c r="M17" s="38" t="str">
        <f>[13]Dezembro!$I$16</f>
        <v>NO</v>
      </c>
      <c r="N17" s="38" t="str">
        <f>[13]Dezembro!$I$17</f>
        <v>NE</v>
      </c>
      <c r="O17" s="38" t="str">
        <f>[13]Dezembro!$I$18</f>
        <v>SO</v>
      </c>
      <c r="P17" s="38" t="str">
        <f>[13]Dezembro!$I$19</f>
        <v>NO</v>
      </c>
      <c r="Q17" s="38" t="str">
        <f>[13]Dezembro!$I$20</f>
        <v>N</v>
      </c>
      <c r="R17" s="38" t="str">
        <f>[13]Dezembro!$I$21</f>
        <v>NO</v>
      </c>
      <c r="S17" s="38" t="str">
        <f>[13]Dezembro!$I$22</f>
        <v>NE</v>
      </c>
      <c r="T17" s="34" t="str">
        <f>[13]Dezembro!$I$23</f>
        <v>NE</v>
      </c>
      <c r="U17" s="34" t="str">
        <f>[13]Dezembro!$I$24</f>
        <v>N</v>
      </c>
      <c r="V17" s="34" t="str">
        <f>[13]Dezembro!$I$25</f>
        <v>N</v>
      </c>
      <c r="W17" s="34" t="str">
        <f>[13]Dezembro!$I$26</f>
        <v>SE</v>
      </c>
      <c r="X17" s="34" t="str">
        <f>[13]Dezembro!$I$27</f>
        <v>L</v>
      </c>
      <c r="Y17" s="34" t="str">
        <f>[13]Dezembro!$I$28</f>
        <v>NE</v>
      </c>
      <c r="Z17" s="34" t="str">
        <f>[13]Dezembro!$I$29</f>
        <v>N</v>
      </c>
      <c r="AA17" s="34" t="str">
        <f>[13]Dezembro!$I$30</f>
        <v>NO</v>
      </c>
      <c r="AB17" s="34" t="str">
        <f>[13]Dezembro!$I$31</f>
        <v>N</v>
      </c>
      <c r="AC17" s="34" t="str">
        <f>[13]Dezembro!$I$32</f>
        <v>NE</v>
      </c>
      <c r="AD17" s="34" t="str">
        <f>[13]Dezembro!$I$33</f>
        <v>NE</v>
      </c>
      <c r="AE17" s="34" t="str">
        <f>[13]Dezembro!$I$34</f>
        <v>SE</v>
      </c>
      <c r="AF17" s="34" t="str">
        <f>[13]Dezembro!$I$35</f>
        <v>NE</v>
      </c>
      <c r="AG17" s="33" t="str">
        <f>[13]Dezembro!$I$36</f>
        <v>NE</v>
      </c>
      <c r="AH17" s="2"/>
    </row>
    <row r="18" spans="1:34" ht="14.25" customHeight="1" x14ac:dyDescent="0.2">
      <c r="A18" s="31" t="s">
        <v>49</v>
      </c>
      <c r="B18" s="38" t="str">
        <f>[14]Dezembro!$I$5</f>
        <v>SE</v>
      </c>
      <c r="C18" s="38" t="str">
        <f>[14]Dezembro!$I$6</f>
        <v>S</v>
      </c>
      <c r="D18" s="38" t="str">
        <f>[14]Dezembro!$I$7</f>
        <v>N</v>
      </c>
      <c r="E18" s="38" t="str">
        <f>[14]Dezembro!$I$8</f>
        <v>N</v>
      </c>
      <c r="F18" s="38" t="str">
        <f>[14]Dezembro!$I$9</f>
        <v>N</v>
      </c>
      <c r="G18" s="38" t="str">
        <f>[14]Dezembro!$I$10</f>
        <v>N</v>
      </c>
      <c r="H18" s="38" t="str">
        <f>[14]Dezembro!$I$11</f>
        <v>N</v>
      </c>
      <c r="I18" s="38" t="str">
        <f>[14]Dezembro!$I$12</f>
        <v>N</v>
      </c>
      <c r="J18" s="38" t="str">
        <f>[14]Dezembro!$I$13</f>
        <v>S</v>
      </c>
      <c r="K18" s="38" t="str">
        <f>[14]Dezembro!$I$14</f>
        <v>N</v>
      </c>
      <c r="L18" s="38" t="str">
        <f>[14]Dezembro!$I$15</f>
        <v>N</v>
      </c>
      <c r="M18" s="38" t="str">
        <f>[14]Dezembro!$I$16</f>
        <v>N</v>
      </c>
      <c r="N18" s="38" t="str">
        <f>[14]Dezembro!$I$17</f>
        <v>NO</v>
      </c>
      <c r="O18" s="38" t="str">
        <f>[14]Dezembro!$I$18</f>
        <v>S</v>
      </c>
      <c r="P18" s="38" t="str">
        <f>[14]Dezembro!$I$19</f>
        <v>NO</v>
      </c>
      <c r="Q18" s="38" t="str">
        <f>[14]Dezembro!$I$20</f>
        <v>N</v>
      </c>
      <c r="R18" s="38" t="str">
        <f>[14]Dezembro!$I$21</f>
        <v>N</v>
      </c>
      <c r="S18" s="38" t="str">
        <f>[14]Dezembro!$I$22</f>
        <v>N</v>
      </c>
      <c r="T18" s="34" t="str">
        <f>[14]Dezembro!$I$23</f>
        <v>N</v>
      </c>
      <c r="U18" s="34" t="str">
        <f>[14]Dezembro!$I$24</f>
        <v>N</v>
      </c>
      <c r="V18" s="34" t="str">
        <f>[14]Dezembro!$I$25</f>
        <v>N</v>
      </c>
      <c r="W18" s="34" t="str">
        <f>[14]Dezembro!$I$26</f>
        <v>O</v>
      </c>
      <c r="X18" s="34" t="str">
        <f>[14]Dezembro!$I$27</f>
        <v>NE</v>
      </c>
      <c r="Y18" s="34" t="str">
        <f>[14]Dezembro!$I$28</f>
        <v>N</v>
      </c>
      <c r="Z18" s="34" t="str">
        <f>[14]Dezembro!$I$29</f>
        <v>N</v>
      </c>
      <c r="AA18" s="34" t="str">
        <f>[14]Dezembro!$I$30</f>
        <v>N</v>
      </c>
      <c r="AB18" s="34" t="str">
        <f>[14]Dezembro!$I$31</f>
        <v>O</v>
      </c>
      <c r="AC18" s="34" t="str">
        <f>[14]Dezembro!$I$32</f>
        <v>O</v>
      </c>
      <c r="AD18" s="34" t="str">
        <f>[14]Dezembro!$I$33</f>
        <v>N</v>
      </c>
      <c r="AE18" s="34" t="str">
        <f>[14]Dezembro!$I$34</f>
        <v>SE</v>
      </c>
      <c r="AF18" s="34" t="str">
        <f>[14]Dezembro!$I$35</f>
        <v>N</v>
      </c>
      <c r="AG18" s="33" t="str">
        <f>[14]Dezembro!$I$36</f>
        <v>N</v>
      </c>
      <c r="AH18" s="2"/>
    </row>
    <row r="19" spans="1:34" ht="11.25" customHeight="1" x14ac:dyDescent="0.2">
      <c r="A19" s="31" t="s">
        <v>10</v>
      </c>
      <c r="B19" s="26" t="str">
        <f>[15]Dezembro!$I$5</f>
        <v>NE</v>
      </c>
      <c r="C19" s="26" t="str">
        <f>[15]Dezembro!$I$6</f>
        <v>N</v>
      </c>
      <c r="D19" s="26" t="str">
        <f>[15]Dezembro!$I$7</f>
        <v>N</v>
      </c>
      <c r="E19" s="26" t="str">
        <f>[15]Dezembro!$I$8</f>
        <v>NE</v>
      </c>
      <c r="F19" s="26" t="str">
        <f>[15]Dezembro!$I$9</f>
        <v>N</v>
      </c>
      <c r="G19" s="26" t="str">
        <f>[15]Dezembro!$I$10</f>
        <v>N</v>
      </c>
      <c r="H19" s="26" t="str">
        <f>[15]Dezembro!$I$11</f>
        <v>N</v>
      </c>
      <c r="I19" s="26" t="str">
        <f>[15]Dezembro!$I$12</f>
        <v>NO</v>
      </c>
      <c r="J19" s="26" t="str">
        <f>[15]Dezembro!$I$13</f>
        <v>NO</v>
      </c>
      <c r="K19" s="26" t="str">
        <f>[15]Dezembro!$I$14</f>
        <v>N</v>
      </c>
      <c r="L19" s="26" t="str">
        <f>[15]Dezembro!$I$15</f>
        <v>N</v>
      </c>
      <c r="M19" s="26" t="str">
        <f>[15]Dezembro!$I$16</f>
        <v>N</v>
      </c>
      <c r="N19" s="26" t="str">
        <f>[15]Dezembro!$I$17</f>
        <v>S</v>
      </c>
      <c r="O19" s="26" t="str">
        <f>[15]Dezembro!$I$18</f>
        <v>SO</v>
      </c>
      <c r="P19" s="26" t="str">
        <f>[15]Dezembro!$I$19</f>
        <v>O</v>
      </c>
      <c r="Q19" s="26" t="str">
        <f>[15]Dezembro!$I$20</f>
        <v>N</v>
      </c>
      <c r="R19" s="26" t="str">
        <f>[15]Dezembro!$I$21</f>
        <v>N</v>
      </c>
      <c r="S19" s="26" t="str">
        <f>[15]Dezembro!$I$22</f>
        <v>N</v>
      </c>
      <c r="T19" s="34" t="str">
        <f>[15]Dezembro!$I$23</f>
        <v>N</v>
      </c>
      <c r="U19" s="34" t="str">
        <f>[15]Dezembro!$I$24</f>
        <v>N</v>
      </c>
      <c r="V19" s="34" t="str">
        <f>[15]Dezembro!$I$25</f>
        <v>N</v>
      </c>
      <c r="W19" s="34" t="str">
        <f>[15]Dezembro!$I$26</f>
        <v>SE</v>
      </c>
      <c r="X19" s="34" t="str">
        <f>[15]Dezembro!$I$27</f>
        <v>NE</v>
      </c>
      <c r="Y19" s="34" t="str">
        <f>[15]Dezembro!$I$28</f>
        <v>NE</v>
      </c>
      <c r="Z19" s="34" t="str">
        <f>[15]Dezembro!$I$29</f>
        <v>N</v>
      </c>
      <c r="AA19" s="34" t="str">
        <f>[15]Dezembro!$I$30</f>
        <v>N</v>
      </c>
      <c r="AB19" s="34" t="str">
        <f>[15]Dezembro!$I$31</f>
        <v>NO</v>
      </c>
      <c r="AC19" s="34" t="str">
        <f>[15]Dezembro!$I$32</f>
        <v>NE</v>
      </c>
      <c r="AD19" s="34" t="str">
        <f>[15]Dezembro!$I$33</f>
        <v>N</v>
      </c>
      <c r="AE19" s="34" t="str">
        <f>[15]Dezembro!$I$34</f>
        <v>N</v>
      </c>
      <c r="AF19" s="34" t="str">
        <f>[15]Dezembro!$I$35</f>
        <v>N</v>
      </c>
      <c r="AG19" s="33" t="str">
        <f>[15]Dezembro!$I$36</f>
        <v>N</v>
      </c>
      <c r="AH19" s="2"/>
    </row>
    <row r="20" spans="1:34" ht="14.25" customHeight="1" x14ac:dyDescent="0.2">
      <c r="A20" s="31" t="s">
        <v>11</v>
      </c>
      <c r="B20" s="38" t="str">
        <f>[16]Dezembro!$I$5</f>
        <v>L</v>
      </c>
      <c r="C20" s="38" t="str">
        <f>[16]Dezembro!$I$6</f>
        <v>O</v>
      </c>
      <c r="D20" s="38" t="str">
        <f>[16]Dezembro!$I$7</f>
        <v>O</v>
      </c>
      <c r="E20" s="38" t="str">
        <f>[16]Dezembro!$I$8</f>
        <v>O</v>
      </c>
      <c r="F20" s="38" t="str">
        <f>[16]Dezembro!$I$9</f>
        <v>NO</v>
      </c>
      <c r="G20" s="38" t="str">
        <f>[16]Dezembro!$I$10</f>
        <v>NO</v>
      </c>
      <c r="H20" s="38" t="str">
        <f>[16]Dezembro!$I$11</f>
        <v>NO</v>
      </c>
      <c r="I20" s="38" t="str">
        <f>[16]Dezembro!$I$12</f>
        <v>O</v>
      </c>
      <c r="J20" s="38" t="str">
        <f>[16]Dezembro!$I$13</f>
        <v>O</v>
      </c>
      <c r="K20" s="38" t="str">
        <f>[16]Dezembro!$I$14</f>
        <v>NO</v>
      </c>
      <c r="L20" s="38" t="str">
        <f>[16]Dezembro!$I$15</f>
        <v>NO</v>
      </c>
      <c r="M20" s="38" t="str">
        <f>[16]Dezembro!$I$16</f>
        <v>NO</v>
      </c>
      <c r="N20" s="38" t="str">
        <f>[16]Dezembro!$I$17</f>
        <v>NO</v>
      </c>
      <c r="O20" s="38" t="str">
        <f>[16]Dezembro!$I$18</f>
        <v>O</v>
      </c>
      <c r="P20" s="38" t="str">
        <f>[16]Dezembro!$I$19</f>
        <v>NO</v>
      </c>
      <c r="Q20" s="38" t="str">
        <f>[16]Dezembro!$I$20</f>
        <v>NO</v>
      </c>
      <c r="R20" s="38" t="str">
        <f>[16]Dezembro!$I$21</f>
        <v>NO</v>
      </c>
      <c r="S20" s="38" t="str">
        <f>[16]Dezembro!$I$22</f>
        <v>NO</v>
      </c>
      <c r="T20" s="34" t="str">
        <f>[16]Dezembro!$I$23</f>
        <v>NO</v>
      </c>
      <c r="U20" s="34" t="str">
        <f>[16]Dezembro!$I$24</f>
        <v>NO</v>
      </c>
      <c r="V20" s="34" t="str">
        <f>[16]Dezembro!$I$25</f>
        <v>NO</v>
      </c>
      <c r="W20" s="34" t="str">
        <f>[16]Dezembro!$I$26</f>
        <v>O</v>
      </c>
      <c r="X20" s="34" t="str">
        <f>[16]Dezembro!$I$27</f>
        <v>L</v>
      </c>
      <c r="Y20" s="34" t="str">
        <f>[16]Dezembro!$I$28</f>
        <v>NE</v>
      </c>
      <c r="Z20" s="34" t="str">
        <f>[16]Dezembro!$I$29</f>
        <v>NO</v>
      </c>
      <c r="AA20" s="34" t="str">
        <f>[16]Dezembro!$I$30</f>
        <v>NO</v>
      </c>
      <c r="AB20" s="34" t="str">
        <f>[16]Dezembro!$I$31</f>
        <v>O</v>
      </c>
      <c r="AC20" s="34" t="str">
        <f>[16]Dezembro!$I$32</f>
        <v>O</v>
      </c>
      <c r="AD20" s="34" t="str">
        <f>[16]Dezembro!$I$33</f>
        <v>NO</v>
      </c>
      <c r="AE20" s="34" t="str">
        <f>[16]Dezembro!$I$34</f>
        <v>O</v>
      </c>
      <c r="AF20" s="34" t="str">
        <f>[16]Dezembro!$I$35</f>
        <v>N</v>
      </c>
      <c r="AG20" s="33" t="str">
        <f>[16]Dezembro!$I$36</f>
        <v>NO</v>
      </c>
      <c r="AH20" s="2"/>
    </row>
    <row r="21" spans="1:34" ht="14.25" customHeight="1" x14ac:dyDescent="0.2">
      <c r="A21" s="31" t="s">
        <v>12</v>
      </c>
      <c r="B21" s="38" t="str">
        <f>[17]Dezembro!$I$5</f>
        <v>SO</v>
      </c>
      <c r="C21" s="38" t="str">
        <f>[17]Dezembro!$I$6</f>
        <v>SE</v>
      </c>
      <c r="D21" s="38" t="str">
        <f>[17]Dezembro!$I$7</f>
        <v>NE</v>
      </c>
      <c r="E21" s="38" t="str">
        <f>[17]Dezembro!$I$8</f>
        <v>N</v>
      </c>
      <c r="F21" s="38" t="str">
        <f>[17]Dezembro!$I$9</f>
        <v>N</v>
      </c>
      <c r="G21" s="38" t="str">
        <f>[17]Dezembro!$I$10</f>
        <v>N</v>
      </c>
      <c r="H21" s="38" t="str">
        <f>[17]Dezembro!$I$11</f>
        <v>N</v>
      </c>
      <c r="I21" s="38" t="str">
        <f>[17]Dezembro!$I$12</f>
        <v>N</v>
      </c>
      <c r="J21" s="38" t="str">
        <f>[17]Dezembro!$I$13</f>
        <v>SO</v>
      </c>
      <c r="K21" s="38" t="str">
        <f>[17]Dezembro!$I$14</f>
        <v>N</v>
      </c>
      <c r="L21" s="38" t="str">
        <f>[17]Dezembro!$I$15</f>
        <v>N</v>
      </c>
      <c r="M21" s="38" t="str">
        <f>[17]Dezembro!$I$16</f>
        <v>NE</v>
      </c>
      <c r="N21" s="38" t="str">
        <f>[17]Dezembro!$I$17</f>
        <v>L</v>
      </c>
      <c r="O21" s="38" t="str">
        <f>[17]Dezembro!$I$18</f>
        <v>S</v>
      </c>
      <c r="P21" s="38" t="str">
        <f>[17]Dezembro!$I$19</f>
        <v>N</v>
      </c>
      <c r="Q21" s="38" t="str">
        <f>[17]Dezembro!$I$20</f>
        <v>N</v>
      </c>
      <c r="R21" s="38" t="str">
        <f>[17]Dezembro!$I$21</f>
        <v>NE</v>
      </c>
      <c r="S21" s="38" t="str">
        <f>[17]Dezembro!$I$22</f>
        <v>N</v>
      </c>
      <c r="T21" s="38" t="str">
        <f>[17]Dezembro!$I$23</f>
        <v>N</v>
      </c>
      <c r="U21" s="38" t="str">
        <f>[17]Dezembro!$I$24</f>
        <v>N</v>
      </c>
      <c r="V21" s="38" t="str">
        <f>[17]Dezembro!$I$25</f>
        <v>N</v>
      </c>
      <c r="W21" s="38" t="str">
        <f>[17]Dezembro!$I$26</f>
        <v>SO</v>
      </c>
      <c r="X21" s="38" t="str">
        <f>[17]Dezembro!$I$27</f>
        <v>S</v>
      </c>
      <c r="Y21" s="38" t="str">
        <f>[17]Dezembro!$I$28</f>
        <v>N</v>
      </c>
      <c r="Z21" s="38" t="str">
        <f>[17]Dezembro!$I$29</f>
        <v>N</v>
      </c>
      <c r="AA21" s="38" t="str">
        <f>[17]Dezembro!$I$30</f>
        <v>N</v>
      </c>
      <c r="AB21" s="38" t="str">
        <f>[17]Dezembro!$I$31</f>
        <v>O</v>
      </c>
      <c r="AC21" s="38" t="str">
        <f>[17]Dezembro!$I$32</f>
        <v>NE</v>
      </c>
      <c r="AD21" s="38" t="str">
        <f>[17]Dezembro!$I$33</f>
        <v>N</v>
      </c>
      <c r="AE21" s="38" t="str">
        <f>[17]Dezembro!$I$34</f>
        <v>L</v>
      </c>
      <c r="AF21" s="38" t="str">
        <f>[17]Dezembro!$I$35</f>
        <v>S</v>
      </c>
      <c r="AG21" s="39" t="str">
        <f>[17]Dezembro!$I$36</f>
        <v>N</v>
      </c>
      <c r="AH21" s="2"/>
    </row>
    <row r="22" spans="1:34" ht="14.25" customHeight="1" x14ac:dyDescent="0.2">
      <c r="A22" s="31" t="s">
        <v>13</v>
      </c>
      <c r="B22" s="34" t="str">
        <f>[18]Dezembro!$I$5</f>
        <v>SO</v>
      </c>
      <c r="C22" s="34" t="str">
        <f>[18]Dezembro!$I$6</f>
        <v>SE</v>
      </c>
      <c r="D22" s="34" t="str">
        <f>[18]Dezembro!$I$7</f>
        <v>NE</v>
      </c>
      <c r="E22" s="34" t="str">
        <f>[18]Dezembro!$I$8</f>
        <v>N</v>
      </c>
      <c r="F22" s="34" t="str">
        <f>[18]Dezembro!$I$9</f>
        <v>N</v>
      </c>
      <c r="G22" s="34" t="str">
        <f>[18]Dezembro!$I$10</f>
        <v>N</v>
      </c>
      <c r="H22" s="34" t="str">
        <f>[18]Dezembro!$I$11</f>
        <v>N</v>
      </c>
      <c r="I22" s="34" t="str">
        <f>[18]Dezembro!$I$12</f>
        <v>N</v>
      </c>
      <c r="J22" s="34" t="str">
        <f>[18]Dezembro!$I$13</f>
        <v>SO</v>
      </c>
      <c r="K22" s="34" t="str">
        <f>[18]Dezembro!$I$14</f>
        <v>NO</v>
      </c>
      <c r="L22" s="34" t="str">
        <f>[18]Dezembro!$I$15</f>
        <v>NE</v>
      </c>
      <c r="M22" s="34" t="str">
        <f>[18]Dezembro!$I$16</f>
        <v>NE</v>
      </c>
      <c r="N22" s="34" t="str">
        <f>[18]Dezembro!$I$17</f>
        <v>NE</v>
      </c>
      <c r="O22" s="34" t="str">
        <f>[18]Dezembro!$I$18</f>
        <v>S</v>
      </c>
      <c r="P22" s="34" t="str">
        <f>[18]Dezembro!$I$19</f>
        <v>N</v>
      </c>
      <c r="Q22" s="34" t="str">
        <f>[18]Dezembro!$I$20</f>
        <v>N</v>
      </c>
      <c r="R22" s="34" t="str">
        <f>[18]Dezembro!$I$21</f>
        <v>N</v>
      </c>
      <c r="S22" s="34" t="str">
        <f>[18]Dezembro!$I$22</f>
        <v>NE</v>
      </c>
      <c r="T22" s="34" t="str">
        <f>[18]Dezembro!$I$23</f>
        <v>N</v>
      </c>
      <c r="U22" s="34" t="str">
        <f>[18]Dezembro!$I$24</f>
        <v>N</v>
      </c>
      <c r="V22" s="34" t="str">
        <f>[18]Dezembro!$I$25</f>
        <v>N</v>
      </c>
      <c r="W22" s="34" t="str">
        <f>[18]Dezembro!$I$26</f>
        <v>SO</v>
      </c>
      <c r="X22" s="34" t="str">
        <f>[18]Dezembro!$I$27</f>
        <v>NE</v>
      </c>
      <c r="Y22" s="34" t="str">
        <f>[18]Dezembro!$I$28</f>
        <v>N</v>
      </c>
      <c r="Z22" s="34" t="str">
        <f>[18]Dezembro!$I$29</f>
        <v>N</v>
      </c>
      <c r="AA22" s="34" t="str">
        <f>[18]Dezembro!$I$30</f>
        <v>N</v>
      </c>
      <c r="AB22" s="34" t="str">
        <f>[18]Dezembro!$I$31</f>
        <v>O</v>
      </c>
      <c r="AC22" s="34" t="str">
        <f>[18]Dezembro!$I$32</f>
        <v>SO</v>
      </c>
      <c r="AD22" s="34" t="str">
        <f>[18]Dezembro!$I$33</f>
        <v>NE</v>
      </c>
      <c r="AE22" s="34" t="str">
        <f>[18]Dezembro!$I$34</f>
        <v>L</v>
      </c>
      <c r="AF22" s="34" t="str">
        <f>[18]Dezembro!$I$35</f>
        <v>NE</v>
      </c>
      <c r="AG22" s="33" t="str">
        <f>[18]Dezembro!$I$36</f>
        <v>N</v>
      </c>
      <c r="AH22" s="2"/>
    </row>
    <row r="23" spans="1:34" ht="13.5" customHeight="1" x14ac:dyDescent="0.2">
      <c r="A23" s="31" t="s">
        <v>14</v>
      </c>
      <c r="B23" s="38" t="str">
        <f>[19]Dezembro!$I$5</f>
        <v>L</v>
      </c>
      <c r="C23" s="38" t="str">
        <f>[19]Dezembro!$I$6</f>
        <v>N</v>
      </c>
      <c r="D23" s="38" t="str">
        <f>[19]Dezembro!$I$7</f>
        <v>NE</v>
      </c>
      <c r="E23" s="38" t="str">
        <f>[19]Dezembro!$I$8</f>
        <v>N</v>
      </c>
      <c r="F23" s="38" t="str">
        <f>[19]Dezembro!$I$9</f>
        <v>N</v>
      </c>
      <c r="G23" s="38" t="str">
        <f>[19]Dezembro!$I$10</f>
        <v>N</v>
      </c>
      <c r="H23" s="38" t="str">
        <f>[19]Dezembro!$I$11</f>
        <v>NO</v>
      </c>
      <c r="I23" s="38" t="str">
        <f>[19]Dezembro!$I$12</f>
        <v>NO</v>
      </c>
      <c r="J23" s="38" t="str">
        <f>[19]Dezembro!$I$13</f>
        <v>SO</v>
      </c>
      <c r="K23" s="38" t="str">
        <f>[19]Dezembro!$I$14</f>
        <v>N</v>
      </c>
      <c r="L23" s="38" t="str">
        <f>[19]Dezembro!$I$15</f>
        <v>N</v>
      </c>
      <c r="M23" s="38" t="str">
        <f>[19]Dezembro!$I$16</f>
        <v>O</v>
      </c>
      <c r="N23" s="38" t="str">
        <f>[19]Dezembro!$I$17</f>
        <v>NE</v>
      </c>
      <c r="O23" s="38" t="str">
        <f>[19]Dezembro!$I$18</f>
        <v>N</v>
      </c>
      <c r="P23" s="38" t="str">
        <f>[19]Dezembro!$I$19</f>
        <v>N</v>
      </c>
      <c r="Q23" s="38" t="str">
        <f>[19]Dezembro!$I$20</f>
        <v>N</v>
      </c>
      <c r="R23" s="38" t="str">
        <f>[19]Dezembro!$I$21</f>
        <v>NO</v>
      </c>
      <c r="S23" s="38" t="str">
        <f>[19]Dezembro!$I$22</f>
        <v>N</v>
      </c>
      <c r="T23" s="38" t="str">
        <f>[19]Dezembro!$I$23</f>
        <v>N</v>
      </c>
      <c r="U23" s="38" t="str">
        <f>[19]Dezembro!$I$24</f>
        <v>NE</v>
      </c>
      <c r="V23" s="38" t="str">
        <f>[19]Dezembro!$I$25</f>
        <v>L</v>
      </c>
      <c r="W23" s="38" t="str">
        <f>[19]Dezembro!$I$26</f>
        <v>SE</v>
      </c>
      <c r="X23" s="38" t="str">
        <f>[19]Dezembro!$I$27</f>
        <v>SE</v>
      </c>
      <c r="Y23" s="38" t="str">
        <f>[19]Dezembro!$I$28</f>
        <v>N</v>
      </c>
      <c r="Z23" s="38" t="str">
        <f>[19]Dezembro!$I$29</f>
        <v>N</v>
      </c>
      <c r="AA23" s="38" t="str">
        <f>[19]Dezembro!$I$30</f>
        <v>O</v>
      </c>
      <c r="AB23" s="38" t="str">
        <f>[19]Dezembro!$I$31</f>
        <v>NE</v>
      </c>
      <c r="AC23" s="38" t="str">
        <f>[19]Dezembro!$I$32</f>
        <v>SO</v>
      </c>
      <c r="AD23" s="38" t="str">
        <f>[19]Dezembro!$I$33</f>
        <v>N</v>
      </c>
      <c r="AE23" s="38" t="str">
        <f>[19]Dezembro!$I$34</f>
        <v>SE</v>
      </c>
      <c r="AF23" s="38" t="str">
        <f>[19]Dezembro!$I$35</f>
        <v>L</v>
      </c>
      <c r="AG23" s="39" t="str">
        <f>[19]Dezembro!$I$36</f>
        <v>N</v>
      </c>
      <c r="AH23" s="2"/>
    </row>
    <row r="24" spans="1:34" ht="11.25" customHeight="1" x14ac:dyDescent="0.2">
      <c r="A24" s="31" t="s">
        <v>15</v>
      </c>
      <c r="B24" s="38" t="str">
        <f>[20]Dezembro!$I$5</f>
        <v>NE</v>
      </c>
      <c r="C24" s="38" t="str">
        <f>[20]Dezembro!$I$6</f>
        <v>NE</v>
      </c>
      <c r="D24" s="38" t="str">
        <f>[20]Dezembro!$I$7</f>
        <v>NE</v>
      </c>
      <c r="E24" s="38" t="str">
        <f>[20]Dezembro!$I$8</f>
        <v>N</v>
      </c>
      <c r="F24" s="38" t="str">
        <f>[20]Dezembro!$I$9</f>
        <v>NE</v>
      </c>
      <c r="G24" s="38" t="str">
        <f>[20]Dezembro!$I$10</f>
        <v>N</v>
      </c>
      <c r="H24" s="38" t="str">
        <f>[20]Dezembro!$I$11</f>
        <v>N</v>
      </c>
      <c r="I24" s="38" t="str">
        <f>[20]Dezembro!$I$12</f>
        <v>O</v>
      </c>
      <c r="J24" s="38" t="str">
        <f>[20]Dezembro!$I$13</f>
        <v>NE</v>
      </c>
      <c r="K24" s="38" t="str">
        <f>[20]Dezembro!$I$14</f>
        <v>NE</v>
      </c>
      <c r="L24" s="38" t="str">
        <f>[20]Dezembro!$I$15</f>
        <v>N</v>
      </c>
      <c r="M24" s="38" t="str">
        <f>[20]Dezembro!$I$16</f>
        <v>N</v>
      </c>
      <c r="N24" s="38" t="str">
        <f>[20]Dezembro!$I$17</f>
        <v>NE</v>
      </c>
      <c r="O24" s="38" t="str">
        <f>[20]Dezembro!$I$18</f>
        <v>S</v>
      </c>
      <c r="P24" s="38" t="str">
        <f>[20]Dezembro!$I$19</f>
        <v>NE</v>
      </c>
      <c r="Q24" s="38" t="str">
        <f>[20]Dezembro!$I$20</f>
        <v>NE</v>
      </c>
      <c r="R24" s="38" t="str">
        <f>[20]Dezembro!$I$21</f>
        <v>NO</v>
      </c>
      <c r="S24" s="38" t="str">
        <f>[20]Dezembro!$I$22</f>
        <v>N</v>
      </c>
      <c r="T24" s="38" t="str">
        <f>[20]Dezembro!$I$23</f>
        <v>N</v>
      </c>
      <c r="U24" s="38" t="str">
        <f>[20]Dezembro!$I$24</f>
        <v>N</v>
      </c>
      <c r="V24" s="38" t="str">
        <f>[20]Dezembro!$I$25</f>
        <v>NE</v>
      </c>
      <c r="W24" s="38" t="str">
        <f>[20]Dezembro!$I$26</f>
        <v>NE</v>
      </c>
      <c r="X24" s="38" t="str">
        <f>[20]Dezembro!$I$27</f>
        <v>NE</v>
      </c>
      <c r="Y24" s="38" t="str">
        <f>[20]Dezembro!$I$28</f>
        <v>NE</v>
      </c>
      <c r="Z24" s="38" t="str">
        <f>[20]Dezembro!$I$29</f>
        <v>N</v>
      </c>
      <c r="AA24" s="38" t="str">
        <f>[20]Dezembro!$I$30</f>
        <v>N</v>
      </c>
      <c r="AB24" s="38" t="str">
        <f>[20]Dezembro!$I$31</f>
        <v>O</v>
      </c>
      <c r="AC24" s="38" t="str">
        <f>[20]Dezembro!$I$32</f>
        <v>S</v>
      </c>
      <c r="AD24" s="38" t="str">
        <f>[20]Dezembro!$I$33</f>
        <v>N</v>
      </c>
      <c r="AE24" s="38" t="str">
        <f>[20]Dezembro!$I$34</f>
        <v>NE</v>
      </c>
      <c r="AF24" s="38" t="str">
        <f>[20]Dezembro!$I$35</f>
        <v>NE</v>
      </c>
      <c r="AG24" s="39" t="str">
        <f>[20]Dezembro!$I$36</f>
        <v>NE</v>
      </c>
      <c r="AH24" s="2"/>
    </row>
    <row r="25" spans="1:34" ht="13.5" customHeight="1" x14ac:dyDescent="0.2">
      <c r="A25" s="31" t="s">
        <v>16</v>
      </c>
      <c r="B25" s="40" t="str">
        <f>[21]Dezembro!$I$5</f>
        <v>SO</v>
      </c>
      <c r="C25" s="40" t="str">
        <f>[21]Dezembro!$I$6</f>
        <v>SO</v>
      </c>
      <c r="D25" s="40" t="str">
        <f>[21]Dezembro!$I$7</f>
        <v>SO</v>
      </c>
      <c r="E25" s="40" t="str">
        <f>[21]Dezembro!$I$8</f>
        <v>S</v>
      </c>
      <c r="F25" s="40" t="str">
        <f>[21]Dezembro!$I$9</f>
        <v>SO</v>
      </c>
      <c r="G25" s="40" t="str">
        <f>[21]Dezembro!$I$10</f>
        <v>S</v>
      </c>
      <c r="H25" s="40" t="str">
        <f>[21]Dezembro!$I$11</f>
        <v>S</v>
      </c>
      <c r="I25" s="40" t="str">
        <f>[21]Dezembro!$I$12</f>
        <v>SO</v>
      </c>
      <c r="J25" s="40" t="str">
        <f>[21]Dezembro!$I$13</f>
        <v>SO</v>
      </c>
      <c r="K25" s="40" t="str">
        <f>[21]Dezembro!$I$14</f>
        <v>SO</v>
      </c>
      <c r="L25" s="40" t="str">
        <f>[21]Dezembro!$I$15</f>
        <v>S</v>
      </c>
      <c r="M25" s="40" t="str">
        <f>[21]Dezembro!$I$16</f>
        <v>S</v>
      </c>
      <c r="N25" s="40" t="str">
        <f>[21]Dezembro!$I$17</f>
        <v>SO</v>
      </c>
      <c r="O25" s="40" t="str">
        <f>[21]Dezembro!$I$18</f>
        <v>S</v>
      </c>
      <c r="P25" s="40" t="str">
        <f>[21]Dezembro!$I$19</f>
        <v>SO</v>
      </c>
      <c r="Q25" s="40" t="str">
        <f>[21]Dezembro!$I$20</f>
        <v>SO</v>
      </c>
      <c r="R25" s="40" t="str">
        <f>[21]Dezembro!$I$21</f>
        <v>S</v>
      </c>
      <c r="S25" s="40" t="str">
        <f>[21]Dezembro!$I$22</f>
        <v>S</v>
      </c>
      <c r="T25" s="40" t="str">
        <f>[21]Dezembro!$I$23</f>
        <v>NO</v>
      </c>
      <c r="U25" s="40" t="str">
        <f>[21]Dezembro!$I$24</f>
        <v>NO</v>
      </c>
      <c r="V25" s="40" t="str">
        <f>[21]Dezembro!$I$25</f>
        <v>NO</v>
      </c>
      <c r="W25" s="40" t="str">
        <f>[21]Dezembro!$I$26</f>
        <v>SO</v>
      </c>
      <c r="X25" s="40" t="str">
        <f>[21]Dezembro!$I$27</f>
        <v>SO</v>
      </c>
      <c r="Y25" s="40" t="str">
        <f>[21]Dezembro!$I$28</f>
        <v>SO</v>
      </c>
      <c r="Z25" s="40" t="str">
        <f>[21]Dezembro!$I$29</f>
        <v>NO</v>
      </c>
      <c r="AA25" s="40" t="str">
        <f>[21]Dezembro!$I$30</f>
        <v>O</v>
      </c>
      <c r="AB25" s="40" t="str">
        <f>[21]Dezembro!$I$31</f>
        <v>SO</v>
      </c>
      <c r="AC25" s="40" t="str">
        <f>[21]Dezembro!$I$32</f>
        <v>S</v>
      </c>
      <c r="AD25" s="40" t="str">
        <f>[21]Dezembro!$I$33</f>
        <v>O</v>
      </c>
      <c r="AE25" s="40" t="str">
        <f>[21]Dezembro!$I$34</f>
        <v>O</v>
      </c>
      <c r="AF25" s="40" t="str">
        <f>[21]Dezembro!$I$35</f>
        <v>O</v>
      </c>
      <c r="AG25" s="41" t="str">
        <f>[21]Dezembro!$I$36</f>
        <v>SO</v>
      </c>
      <c r="AH25" s="2"/>
    </row>
    <row r="26" spans="1:34" ht="14.25" customHeight="1" x14ac:dyDescent="0.2">
      <c r="A26" s="31" t="s">
        <v>17</v>
      </c>
      <c r="B26" s="38" t="str">
        <f>[22]Dezembro!$I$5</f>
        <v>L</v>
      </c>
      <c r="C26" s="38" t="str">
        <f>[22]Dezembro!$I$6</f>
        <v>N</v>
      </c>
      <c r="D26" s="38" t="str">
        <f>[22]Dezembro!$I$7</f>
        <v>NE</v>
      </c>
      <c r="E26" s="38" t="str">
        <f>[22]Dezembro!$I$8</f>
        <v>N</v>
      </c>
      <c r="F26" s="38" t="str">
        <f>[22]Dezembro!$I$9</f>
        <v>NO</v>
      </c>
      <c r="G26" s="38" t="str">
        <f>[22]Dezembro!$I$10</f>
        <v>N</v>
      </c>
      <c r="H26" s="38" t="str">
        <f>[22]Dezembro!$I$11</f>
        <v>NO</v>
      </c>
      <c r="I26" s="38" t="str">
        <f>[22]Dezembro!$I$12</f>
        <v>N</v>
      </c>
      <c r="J26" s="38" t="str">
        <f>[22]Dezembro!$I$13</f>
        <v>NO</v>
      </c>
      <c r="K26" s="38" t="str">
        <f>[22]Dezembro!$I$14</f>
        <v>NO</v>
      </c>
      <c r="L26" s="38" t="str">
        <f>[22]Dezembro!$I$15</f>
        <v>O</v>
      </c>
      <c r="M26" s="38" t="str">
        <f>[22]Dezembro!$I$16</f>
        <v>N</v>
      </c>
      <c r="N26" s="38" t="str">
        <f>[22]Dezembro!$I$17</f>
        <v>N</v>
      </c>
      <c r="O26" s="38" t="str">
        <f>[22]Dezembro!$I$18</f>
        <v>NO</v>
      </c>
      <c r="P26" s="38" t="str">
        <f>[22]Dezembro!$I$19</f>
        <v>O</v>
      </c>
      <c r="Q26" s="38" t="str">
        <f>[22]Dezembro!$I$20</f>
        <v>N</v>
      </c>
      <c r="R26" s="38" t="str">
        <f>[22]Dezembro!$I$21</f>
        <v>NO</v>
      </c>
      <c r="S26" s="38" t="str">
        <f>[22]Dezembro!$I$22</f>
        <v>N</v>
      </c>
      <c r="T26" s="38" t="str">
        <f>[22]Dezembro!$I$23</f>
        <v>N</v>
      </c>
      <c r="U26" s="38" t="str">
        <f>[22]Dezembro!$I$24</f>
        <v>N</v>
      </c>
      <c r="V26" s="38" t="str">
        <f>[22]Dezembro!$I$25</f>
        <v>NE</v>
      </c>
      <c r="W26" s="38" t="str">
        <f>[22]Dezembro!$I$26</f>
        <v>S</v>
      </c>
      <c r="X26" s="38" t="str">
        <f>[22]Dezembro!$I$27</f>
        <v>NE</v>
      </c>
      <c r="Y26" s="38" t="str">
        <f>[22]Dezembro!$I$28</f>
        <v>NE</v>
      </c>
      <c r="Z26" s="38" t="str">
        <f>[22]Dezembro!$I$29</f>
        <v>N</v>
      </c>
      <c r="AA26" s="38" t="str">
        <f>[22]Dezembro!$I$30</f>
        <v>NO</v>
      </c>
      <c r="AB26" s="38" t="str">
        <f>[22]Dezembro!$I$31</f>
        <v>NE</v>
      </c>
      <c r="AC26" s="38" t="str">
        <f>[22]Dezembro!$I$32</f>
        <v>NE</v>
      </c>
      <c r="AD26" s="38" t="str">
        <f>[22]Dezembro!$I$33</f>
        <v>N</v>
      </c>
      <c r="AE26" s="38" t="str">
        <f>[22]Dezembro!$I$34</f>
        <v>NE</v>
      </c>
      <c r="AF26" s="38" t="str">
        <f>[22]Dezembro!$I$35</f>
        <v>NE</v>
      </c>
      <c r="AG26" s="39" t="str">
        <f>[22]Dezembro!$I$36</f>
        <v>N</v>
      </c>
      <c r="AH26" s="2"/>
    </row>
    <row r="27" spans="1:34" ht="12" customHeight="1" x14ac:dyDescent="0.2">
      <c r="A27" s="31" t="s">
        <v>67</v>
      </c>
      <c r="B27" s="38" t="str">
        <f>[23]Dezembro!$I$5</f>
        <v>L</v>
      </c>
      <c r="C27" s="38" t="str">
        <f>[23]Dezembro!$I$6</f>
        <v>NE</v>
      </c>
      <c r="D27" s="38" t="str">
        <f>[23]Dezembro!$I$7</f>
        <v>N</v>
      </c>
      <c r="E27" s="38" t="str">
        <f>[23]Dezembro!$I$8</f>
        <v>N</v>
      </c>
      <c r="F27" s="38" t="str">
        <f>[23]Dezembro!$I$9</f>
        <v>N</v>
      </c>
      <c r="G27" s="38" t="str">
        <f>[23]Dezembro!$I$10</f>
        <v>N</v>
      </c>
      <c r="H27" s="38" t="str">
        <f>[23]Dezembro!$I$11</f>
        <v>N</v>
      </c>
      <c r="I27" s="38" t="str">
        <f>[23]Dezembro!$I$12</f>
        <v>N</v>
      </c>
      <c r="J27" s="38" t="str">
        <f>[23]Dezembro!$I$13</f>
        <v>O</v>
      </c>
      <c r="K27" s="38" t="str">
        <f>[23]Dezembro!$I$14</f>
        <v>O</v>
      </c>
      <c r="L27" s="38" t="str">
        <f>[23]Dezembro!$I$15</f>
        <v>N</v>
      </c>
      <c r="M27" s="38" t="str">
        <f>[23]Dezembro!$I$16</f>
        <v>N</v>
      </c>
      <c r="N27" s="38" t="str">
        <f>[23]Dezembro!$I$17</f>
        <v>L</v>
      </c>
      <c r="O27" s="38" t="str">
        <f>[23]Dezembro!$I$18</f>
        <v>O</v>
      </c>
      <c r="P27" s="38" t="str">
        <f>[23]Dezembro!$I$19</f>
        <v>N</v>
      </c>
      <c r="Q27" s="38" t="str">
        <f>[23]Dezembro!$I$20</f>
        <v>NO</v>
      </c>
      <c r="R27" s="38" t="str">
        <f>[23]Dezembro!$I$21</f>
        <v>NO</v>
      </c>
      <c r="S27" s="38" t="str">
        <f>[23]Dezembro!$I$22</f>
        <v>N</v>
      </c>
      <c r="T27" s="38" t="str">
        <f>[23]Dezembro!$I$23</f>
        <v>N</v>
      </c>
      <c r="U27" s="38" t="str">
        <f>[23]Dezembro!$I$24</f>
        <v>N</v>
      </c>
      <c r="V27" s="38" t="str">
        <f>[23]Dezembro!$I$25</f>
        <v>N</v>
      </c>
      <c r="W27" s="38" t="str">
        <f>[23]Dezembro!$I$26</f>
        <v>N</v>
      </c>
      <c r="X27" s="38" t="str">
        <f>[23]Dezembro!$I$27</f>
        <v>N</v>
      </c>
      <c r="Y27" s="38" t="str">
        <f>[23]Dezembro!$I$28</f>
        <v>N</v>
      </c>
      <c r="Z27" s="38" t="str">
        <f>[23]Dezembro!$I$29</f>
        <v>N</v>
      </c>
      <c r="AA27" s="38" t="str">
        <f>[23]Dezembro!$I$30</f>
        <v>N</v>
      </c>
      <c r="AB27" s="38" t="str">
        <f>[23]Dezembro!$I$31</f>
        <v>N</v>
      </c>
      <c r="AC27" s="38" t="str">
        <f>[23]Dezembro!$I$32</f>
        <v>N</v>
      </c>
      <c r="AD27" s="38" t="str">
        <f>[23]Dezembro!$I$33</f>
        <v>N</v>
      </c>
      <c r="AE27" s="38" t="str">
        <f>[23]Dezembro!$I$34</f>
        <v>N</v>
      </c>
      <c r="AF27" s="38" t="str">
        <f>[23]Dezembro!$I$35</f>
        <v>N</v>
      </c>
      <c r="AG27" s="39" t="str">
        <f>[23]Dezembro!$I$36</f>
        <v>N</v>
      </c>
      <c r="AH27" s="2"/>
    </row>
    <row r="28" spans="1:34" ht="14.25" customHeight="1" x14ac:dyDescent="0.2">
      <c r="A28" s="31" t="s">
        <v>19</v>
      </c>
      <c r="B28" s="38" t="str">
        <f>[24]Dezembro!$I$5</f>
        <v>NE</v>
      </c>
      <c r="C28" s="38" t="str">
        <f>[24]Dezembro!$I$6</f>
        <v>N</v>
      </c>
      <c r="D28" s="38" t="str">
        <f>[24]Dezembro!$I$7</f>
        <v>NE</v>
      </c>
      <c r="E28" s="38" t="str">
        <f>[24]Dezembro!$I$8</f>
        <v>NE</v>
      </c>
      <c r="F28" s="38" t="str">
        <f>[24]Dezembro!$I$9</f>
        <v>N</v>
      </c>
      <c r="G28" s="38" t="str">
        <f>[24]Dezembro!$I$10</f>
        <v>N</v>
      </c>
      <c r="H28" s="38" t="str">
        <f>[24]Dezembro!$I$11</f>
        <v>N</v>
      </c>
      <c r="I28" s="38" t="str">
        <f>[24]Dezembro!$I$12</f>
        <v>S</v>
      </c>
      <c r="J28" s="38" t="str">
        <f>[24]Dezembro!$I$13</f>
        <v>NO</v>
      </c>
      <c r="K28" s="38" t="str">
        <f>[24]Dezembro!$I$14</f>
        <v>N</v>
      </c>
      <c r="L28" s="38" t="str">
        <f>[24]Dezembro!$I$15</f>
        <v>N</v>
      </c>
      <c r="M28" s="38" t="str">
        <f>[24]Dezembro!$I$16</f>
        <v>SE</v>
      </c>
      <c r="N28" s="38" t="str">
        <f>[24]Dezembro!$I$17</f>
        <v>S</v>
      </c>
      <c r="O28" s="38" t="str">
        <f>[24]Dezembro!$I$18</f>
        <v>S</v>
      </c>
      <c r="P28" s="38" t="str">
        <f>[24]Dezembro!$I$19</f>
        <v>O</v>
      </c>
      <c r="Q28" s="38" t="str">
        <f>[24]Dezembro!$I$20</f>
        <v>NE</v>
      </c>
      <c r="R28" s="38" t="str">
        <f>[24]Dezembro!$I$21</f>
        <v>N</v>
      </c>
      <c r="S28" s="38" t="str">
        <f>[24]Dezembro!$I$22</f>
        <v>NE</v>
      </c>
      <c r="T28" s="38" t="str">
        <f>[24]Dezembro!$I$23</f>
        <v>N</v>
      </c>
      <c r="U28" s="38" t="str">
        <f>[24]Dezembro!$I$24</f>
        <v>N</v>
      </c>
      <c r="V28" s="38" t="str">
        <f>[24]Dezembro!$I$25</f>
        <v>N</v>
      </c>
      <c r="W28" s="38" t="str">
        <f>[24]Dezembro!$I$26</f>
        <v>L</v>
      </c>
      <c r="X28" s="38" t="str">
        <f>[24]Dezembro!$I$27</f>
        <v>NE</v>
      </c>
      <c r="Y28" s="38" t="str">
        <f>[24]Dezembro!$I$28</f>
        <v>NE</v>
      </c>
      <c r="Z28" s="38" t="str">
        <f>[24]Dezembro!$I$29</f>
        <v>N</v>
      </c>
      <c r="AA28" s="38" t="str">
        <f>[24]Dezembro!$I$30</f>
        <v>NO</v>
      </c>
      <c r="AB28" s="38" t="str">
        <f>[24]Dezembro!$I$31</f>
        <v>NE</v>
      </c>
      <c r="AC28" s="38" t="str">
        <f>[24]Dezembro!$I$32</f>
        <v>SO</v>
      </c>
      <c r="AD28" s="38" t="str">
        <f>[24]Dezembro!$I$33</f>
        <v>N</v>
      </c>
      <c r="AE28" s="38" t="str">
        <f>[24]Dezembro!$I$34</f>
        <v>N</v>
      </c>
      <c r="AF28" s="38" t="str">
        <f>[24]Dezembro!$I$35</f>
        <v>NE</v>
      </c>
      <c r="AG28" s="39" t="str">
        <f>[24]Dezembro!$I$36</f>
        <v>N</v>
      </c>
      <c r="AH28" s="2"/>
    </row>
    <row r="29" spans="1:34" ht="12" customHeight="1" x14ac:dyDescent="0.2">
      <c r="A29" s="31" t="s">
        <v>31</v>
      </c>
      <c r="B29" s="38" t="str">
        <f>[25]Dezembro!$I$5</f>
        <v>NE</v>
      </c>
      <c r="C29" s="38" t="str">
        <f>[25]Dezembro!$I$6</f>
        <v>NO</v>
      </c>
      <c r="D29" s="38" t="str">
        <f>[25]Dezembro!$I$7</f>
        <v>N</v>
      </c>
      <c r="E29" s="38" t="str">
        <f>[25]Dezembro!$I$8</f>
        <v>NO</v>
      </c>
      <c r="F29" s="38" t="str">
        <f>[25]Dezembro!$I$9</f>
        <v>N</v>
      </c>
      <c r="G29" s="38" t="str">
        <f>[25]Dezembro!$I$10</f>
        <v>N</v>
      </c>
      <c r="H29" s="38" t="str">
        <f>[25]Dezembro!$I$11</f>
        <v>N</v>
      </c>
      <c r="I29" s="38" t="str">
        <f>[25]Dezembro!$I$12</f>
        <v>NO</v>
      </c>
      <c r="J29" s="38" t="str">
        <f>[25]Dezembro!$I$13</f>
        <v>SE</v>
      </c>
      <c r="K29" s="38" t="str">
        <f>[25]Dezembro!$I$14</f>
        <v>NO</v>
      </c>
      <c r="L29" s="38" t="str">
        <f>[25]Dezembro!$I$15</f>
        <v>NO</v>
      </c>
      <c r="M29" s="38" t="str">
        <f>[25]Dezembro!$I$16</f>
        <v>NO</v>
      </c>
      <c r="N29" s="38" t="str">
        <f>[25]Dezembro!$I$17</f>
        <v>NO</v>
      </c>
      <c r="O29" s="38" t="str">
        <f>[25]Dezembro!$I$18</f>
        <v>NO</v>
      </c>
      <c r="P29" s="38" t="str">
        <f>[25]Dezembro!$I$19</f>
        <v>NO</v>
      </c>
      <c r="Q29" s="38" t="str">
        <f>[25]Dezembro!$I$20</f>
        <v>NO</v>
      </c>
      <c r="R29" s="38" t="str">
        <f>[25]Dezembro!$I$21</f>
        <v>NO</v>
      </c>
      <c r="S29" s="38" t="str">
        <f>[25]Dezembro!$I$22</f>
        <v>NO</v>
      </c>
      <c r="T29" s="38" t="str">
        <f>[25]Dezembro!$I$23</f>
        <v>N</v>
      </c>
      <c r="U29" s="38" t="str">
        <f>[25]Dezembro!$I$24</f>
        <v>N</v>
      </c>
      <c r="V29" s="38" t="str">
        <f>[25]Dezembro!$I$25</f>
        <v>NO</v>
      </c>
      <c r="W29" s="38" t="str">
        <f>[25]Dezembro!$I$26</f>
        <v>S</v>
      </c>
      <c r="X29" s="38" t="str">
        <f>[25]Dezembro!$I$27</f>
        <v>SE</v>
      </c>
      <c r="Y29" s="38" t="str">
        <f>[25]Dezembro!$I$28</f>
        <v>N</v>
      </c>
      <c r="Z29" s="38" t="str">
        <f>[25]Dezembro!$I$29</f>
        <v>NO</v>
      </c>
      <c r="AA29" s="38" t="str">
        <f>[25]Dezembro!$I$30</f>
        <v>NO</v>
      </c>
      <c r="AB29" s="38" t="str">
        <f>[25]Dezembro!$I$31</f>
        <v>NO</v>
      </c>
      <c r="AC29" s="38" t="str">
        <f>[25]Dezembro!$I$32</f>
        <v>NO</v>
      </c>
      <c r="AD29" s="38" t="str">
        <f>[25]Dezembro!$I$33</f>
        <v>NO</v>
      </c>
      <c r="AE29" s="38" t="str">
        <f>[25]Dezembro!$I$34</f>
        <v>NE</v>
      </c>
      <c r="AF29" s="38" t="str">
        <f>[25]Dezembro!$I$35</f>
        <v>N</v>
      </c>
      <c r="AG29" s="39" t="str">
        <f>[25]Dezembro!$I$36</f>
        <v>N</v>
      </c>
      <c r="AH29" s="2"/>
    </row>
    <row r="30" spans="1:34" ht="10.5" customHeight="1" x14ac:dyDescent="0.2">
      <c r="A30" s="31" t="s">
        <v>52</v>
      </c>
      <c r="B30" s="38" t="str">
        <f>[26]Dezembro!$I$5</f>
        <v>SE</v>
      </c>
      <c r="C30" s="38" t="str">
        <f>[26]Dezembro!$I$6</f>
        <v>NE</v>
      </c>
      <c r="D30" s="38" t="str">
        <f>[26]Dezembro!$I$7</f>
        <v>NE</v>
      </c>
      <c r="E30" s="38" t="str">
        <f>[26]Dezembro!$I$8</f>
        <v>NE</v>
      </c>
      <c r="F30" s="38" t="str">
        <f>[26]Dezembro!$I$9</f>
        <v>NE</v>
      </c>
      <c r="G30" s="38" t="str">
        <f>[26]Dezembro!$I$10</f>
        <v>NE</v>
      </c>
      <c r="H30" s="38" t="str">
        <f>[26]Dezembro!$I$11</f>
        <v>NE</v>
      </c>
      <c r="I30" s="38" t="str">
        <f>[26]Dezembro!$I$12</f>
        <v>N</v>
      </c>
      <c r="J30" s="38" t="str">
        <f>[26]Dezembro!$I$13</f>
        <v>O</v>
      </c>
      <c r="K30" s="38" t="str">
        <f>[26]Dezembro!$I$14</f>
        <v>L</v>
      </c>
      <c r="L30" s="38" t="str">
        <f>[26]Dezembro!$I$15</f>
        <v>NE</v>
      </c>
      <c r="M30" s="38" t="str">
        <f>[26]Dezembro!$I$16</f>
        <v>NE</v>
      </c>
      <c r="N30" s="38" t="str">
        <f>[26]Dezembro!$I$17</f>
        <v>NO</v>
      </c>
      <c r="O30" s="38" t="str">
        <f>[26]Dezembro!$I$18</f>
        <v>NO</v>
      </c>
      <c r="P30" s="38" t="str">
        <f>[26]Dezembro!$I$19</f>
        <v>NE</v>
      </c>
      <c r="Q30" s="38" t="str">
        <f>[26]Dezembro!$I$20</f>
        <v>N</v>
      </c>
      <c r="R30" s="38" t="str">
        <f>[26]Dezembro!$I$21</f>
        <v>NO</v>
      </c>
      <c r="S30" s="38" t="str">
        <f>[26]Dezembro!$I$22</f>
        <v>L</v>
      </c>
      <c r="T30" s="38" t="str">
        <f>[26]Dezembro!$I$23</f>
        <v>N</v>
      </c>
      <c r="U30" s="38" t="str">
        <f>[26]Dezembro!$I$24</f>
        <v>NO</v>
      </c>
      <c r="V30" s="38" t="str">
        <f>[26]Dezembro!$I$25</f>
        <v>L</v>
      </c>
      <c r="W30" s="38" t="str">
        <f>[26]Dezembro!$I$26</f>
        <v>SE</v>
      </c>
      <c r="X30" s="38" t="str">
        <f>[26]Dezembro!$I$27</f>
        <v>SE</v>
      </c>
      <c r="Y30" s="38" t="str">
        <f>[26]Dezembro!$I$28</f>
        <v>L</v>
      </c>
      <c r="Z30" s="38" t="str">
        <f>[26]Dezembro!$I$29</f>
        <v>L</v>
      </c>
      <c r="AA30" s="38" t="str">
        <f>[26]Dezembro!$I$30</f>
        <v>NE</v>
      </c>
      <c r="AB30" s="38" t="str">
        <f>[26]Dezembro!$I$31</f>
        <v>SO</v>
      </c>
      <c r="AC30" s="38" t="str">
        <f>[26]Dezembro!$I$32</f>
        <v>SO</v>
      </c>
      <c r="AD30" s="38" t="str">
        <f>[26]Dezembro!$I$33</f>
        <v>NE</v>
      </c>
      <c r="AE30" s="38" t="str">
        <f>[26]Dezembro!$I$34</f>
        <v>L</v>
      </c>
      <c r="AF30" s="38" t="str">
        <f>[26]Dezembro!$I$35</f>
        <v>L</v>
      </c>
      <c r="AG30" s="39" t="str">
        <f>[26]Dezembro!$I$36</f>
        <v>NE</v>
      </c>
      <c r="AH30" s="2"/>
    </row>
    <row r="31" spans="1:34" ht="13.5" customHeight="1" x14ac:dyDescent="0.2">
      <c r="A31" s="31" t="s">
        <v>20</v>
      </c>
      <c r="B31" s="34" t="str">
        <f>[27]Dezembro!$I$5</f>
        <v>NE</v>
      </c>
      <c r="C31" s="34" t="str">
        <f>[27]Dezembro!$I$6</f>
        <v>N</v>
      </c>
      <c r="D31" s="34" t="str">
        <f>[27]Dezembro!$I$7</f>
        <v>N</v>
      </c>
      <c r="E31" s="34" t="str">
        <f>[27]Dezembro!$I$8</f>
        <v>N</v>
      </c>
      <c r="F31" s="34" t="str">
        <f>[27]Dezembro!$I$9</f>
        <v>N</v>
      </c>
      <c r="G31" s="34" t="str">
        <f>[27]Dezembro!$I$10</f>
        <v>N</v>
      </c>
      <c r="H31" s="34" t="str">
        <f>[27]Dezembro!$I$11</f>
        <v>N</v>
      </c>
      <c r="I31" s="34" t="str">
        <f>[27]Dezembro!$I$12</f>
        <v>NO</v>
      </c>
      <c r="J31" s="34" t="str">
        <f>[27]Dezembro!$I$13</f>
        <v>S</v>
      </c>
      <c r="K31" s="34" t="str">
        <f>[27]Dezembro!$I$14</f>
        <v>N</v>
      </c>
      <c r="L31" s="34" t="str">
        <f>[27]Dezembro!$I$15</f>
        <v>NO</v>
      </c>
      <c r="M31" s="34" t="str">
        <f>[27]Dezembro!$I$16</f>
        <v>N</v>
      </c>
      <c r="N31" s="34" t="str">
        <f>[27]Dezembro!$I$17</f>
        <v>N</v>
      </c>
      <c r="O31" s="34" t="str">
        <f>[27]Dezembro!$I$18</f>
        <v>NO</v>
      </c>
      <c r="P31" s="34" t="str">
        <f>[27]Dezembro!$I$19</f>
        <v>N</v>
      </c>
      <c r="Q31" s="34" t="str">
        <f>[27]Dezembro!$I$20</f>
        <v>N</v>
      </c>
      <c r="R31" s="34" t="str">
        <f>[27]Dezembro!$I$21</f>
        <v>NO</v>
      </c>
      <c r="S31" s="34" t="str">
        <f>[27]Dezembro!$I$22</f>
        <v>N</v>
      </c>
      <c r="T31" s="34" t="str">
        <f>[27]Dezembro!$I$23</f>
        <v>N</v>
      </c>
      <c r="U31" s="34" t="str">
        <f>[27]Dezembro!$I$24</f>
        <v>N</v>
      </c>
      <c r="V31" s="34" t="str">
        <f>[27]Dezembro!$I$25</f>
        <v>N</v>
      </c>
      <c r="W31" s="34" t="str">
        <f>[27]Dezembro!$I$26</f>
        <v>NE</v>
      </c>
      <c r="X31" s="34" t="str">
        <f>[27]Dezembro!$I$27</f>
        <v>SE</v>
      </c>
      <c r="Y31" s="34" t="str">
        <f>[27]Dezembro!$I$28</f>
        <v>NE</v>
      </c>
      <c r="Z31" s="34" t="str">
        <f>[27]Dezembro!$I$29</f>
        <v>N</v>
      </c>
      <c r="AA31" s="34" t="str">
        <f>[27]Dezembro!$I$30</f>
        <v>N</v>
      </c>
      <c r="AB31" s="34" t="str">
        <f>[27]Dezembro!$I$31</f>
        <v>NE</v>
      </c>
      <c r="AC31" s="34" t="str">
        <f>[27]Dezembro!$I$32</f>
        <v>NE</v>
      </c>
      <c r="AD31" s="34" t="str">
        <f>[27]Dezembro!$I$33</f>
        <v>N</v>
      </c>
      <c r="AE31" s="34" t="str">
        <f>[27]Dezembro!$I$34</f>
        <v>S</v>
      </c>
      <c r="AF31" s="34" t="str">
        <f>[27]Dezembro!$I$35</f>
        <v>NE</v>
      </c>
      <c r="AG31" s="33" t="str">
        <f>[27]Dezembro!$I$36</f>
        <v>N</v>
      </c>
      <c r="AH31" s="2"/>
    </row>
    <row r="32" spans="1:34" s="5" customFormat="1" ht="17.100000000000001" customHeight="1" x14ac:dyDescent="0.2">
      <c r="A32" s="42" t="s">
        <v>38</v>
      </c>
      <c r="B32" s="29" t="s">
        <v>53</v>
      </c>
      <c r="C32" s="29" t="s">
        <v>54</v>
      </c>
      <c r="D32" s="29" t="s">
        <v>55</v>
      </c>
      <c r="E32" s="29" t="s">
        <v>55</v>
      </c>
      <c r="F32" s="29" t="s">
        <v>54</v>
      </c>
      <c r="G32" s="29" t="s">
        <v>54</v>
      </c>
      <c r="H32" s="29" t="s">
        <v>54</v>
      </c>
      <c r="I32" s="29" t="s">
        <v>54</v>
      </c>
      <c r="J32" s="29" t="s">
        <v>56</v>
      </c>
      <c r="K32" s="29" t="s">
        <v>56</v>
      </c>
      <c r="L32" s="29" t="s">
        <v>54</v>
      </c>
      <c r="M32" s="29" t="s">
        <v>54</v>
      </c>
      <c r="N32" s="29" t="s">
        <v>55</v>
      </c>
      <c r="O32" s="29" t="s">
        <v>57</v>
      </c>
      <c r="P32" s="43" t="s">
        <v>54</v>
      </c>
      <c r="Q32" s="43" t="s">
        <v>54</v>
      </c>
      <c r="R32" s="43" t="s">
        <v>54</v>
      </c>
      <c r="S32" s="43" t="s">
        <v>54</v>
      </c>
      <c r="T32" s="43" t="s">
        <v>54</v>
      </c>
      <c r="U32" s="43" t="s">
        <v>54</v>
      </c>
      <c r="V32" s="43" t="s">
        <v>54</v>
      </c>
      <c r="W32" s="43" t="s">
        <v>65</v>
      </c>
      <c r="X32" s="43" t="s">
        <v>55</v>
      </c>
      <c r="Y32" s="43" t="s">
        <v>54</v>
      </c>
      <c r="Z32" s="43" t="s">
        <v>54</v>
      </c>
      <c r="AA32" s="43" t="s">
        <v>56</v>
      </c>
      <c r="AB32" s="43" t="s">
        <v>66</v>
      </c>
      <c r="AC32" s="43" t="s">
        <v>55</v>
      </c>
      <c r="AD32" s="43" t="s">
        <v>54</v>
      </c>
      <c r="AE32" s="43" t="s">
        <v>55</v>
      </c>
      <c r="AF32" s="43" t="s">
        <v>55</v>
      </c>
      <c r="AG32" s="44"/>
      <c r="AH32" s="10"/>
    </row>
    <row r="33" spans="1:34" ht="10.5" customHeight="1" x14ac:dyDescent="0.2">
      <c r="A33" s="68" t="s">
        <v>37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45"/>
      <c r="AG33" s="46" t="s">
        <v>54</v>
      </c>
      <c r="AH33" s="2"/>
    </row>
    <row r="34" spans="1:34" x14ac:dyDescent="0.2">
      <c r="AG34" s="9"/>
      <c r="AH34" s="2"/>
    </row>
    <row r="35" spans="1:34" x14ac:dyDescent="0.2">
      <c r="A35" s="9"/>
      <c r="B35" s="21" t="s">
        <v>59</v>
      </c>
      <c r="C35" s="21"/>
      <c r="D35" s="21"/>
      <c r="E35" s="21"/>
      <c r="F35" s="9"/>
      <c r="P35" s="2" t="s">
        <v>60</v>
      </c>
      <c r="AC35" s="2" t="s">
        <v>62</v>
      </c>
      <c r="AG35" s="9"/>
      <c r="AH35" s="2"/>
    </row>
    <row r="36" spans="1:34" x14ac:dyDescent="0.2">
      <c r="M36" s="9"/>
      <c r="N36" s="9"/>
      <c r="O36" s="9"/>
      <c r="P36" s="9" t="s">
        <v>61</v>
      </c>
      <c r="Q36" s="9"/>
      <c r="R36" s="9"/>
      <c r="S36" s="9"/>
      <c r="Z36" s="9"/>
      <c r="AA36" s="9"/>
      <c r="AB36" s="9"/>
      <c r="AC36" s="9" t="s">
        <v>63</v>
      </c>
      <c r="AD36" s="9"/>
      <c r="AE36" s="9"/>
      <c r="AG36" s="9"/>
      <c r="AH36" s="2"/>
    </row>
    <row r="37" spans="1:34" x14ac:dyDescent="0.2">
      <c r="AG37" s="9"/>
      <c r="AH37" s="2"/>
    </row>
    <row r="42" spans="1:34" x14ac:dyDescent="0.2">
      <c r="O42" s="2" t="s">
        <v>64</v>
      </c>
    </row>
    <row r="43" spans="1:34" x14ac:dyDescent="0.2">
      <c r="T43" s="2" t="s">
        <v>64</v>
      </c>
      <c r="X43" s="2" t="s">
        <v>64</v>
      </c>
    </row>
  </sheetData>
  <mergeCells count="35">
    <mergeCell ref="L3:L4"/>
    <mergeCell ref="AF3:AF4"/>
    <mergeCell ref="B2:AG2"/>
    <mergeCell ref="A1:AG1"/>
    <mergeCell ref="A33:AE3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1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topLeftCell="B1" zoomScale="90" zoomScaleNormal="90" workbookViewId="0">
      <selection activeCell="AH35" sqref="AH3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5" t="s">
        <v>21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7"/>
    </row>
    <row r="3" spans="1:34" s="5" customFormat="1" ht="20.100000000000001" customHeight="1" x14ac:dyDescent="0.2">
      <c r="A3" s="65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62">
        <v>31</v>
      </c>
      <c r="AG3" s="47" t="s">
        <v>41</v>
      </c>
      <c r="AH3" s="10"/>
    </row>
    <row r="4" spans="1:34" s="5" customFormat="1" ht="20.100000000000001" customHeight="1" x14ac:dyDescent="0.2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47" t="s">
        <v>39</v>
      </c>
      <c r="AH4" s="10"/>
    </row>
    <row r="5" spans="1:34" s="5" customFormat="1" ht="20.100000000000001" customHeight="1" x14ac:dyDescent="0.2">
      <c r="A5" s="31" t="s">
        <v>47</v>
      </c>
      <c r="B5" s="23">
        <f>[1]Dezembro!$J$5</f>
        <v>50.76</v>
      </c>
      <c r="C5" s="23">
        <f>[1]Dezembro!$J$6</f>
        <v>24.48</v>
      </c>
      <c r="D5" s="23">
        <f>[1]Dezembro!$J$7</f>
        <v>23.759999999999998</v>
      </c>
      <c r="E5" s="23">
        <f>[1]Dezembro!$J$8</f>
        <v>34.200000000000003</v>
      </c>
      <c r="F5" s="23">
        <f>[1]Dezembro!$J$9</f>
        <v>23.759999999999998</v>
      </c>
      <c r="G5" s="23">
        <f>[1]Dezembro!$J$10</f>
        <v>59.4</v>
      </c>
      <c r="H5" s="23">
        <f>[1]Dezembro!$J$11</f>
        <v>51.480000000000004</v>
      </c>
      <c r="I5" s="23">
        <f>[1]Dezembro!$J$12</f>
        <v>30.6</v>
      </c>
      <c r="J5" s="23">
        <f>[1]Dezembro!$J$13</f>
        <v>31.319999999999997</v>
      </c>
      <c r="K5" s="23">
        <f>[1]Dezembro!$J$14</f>
        <v>36</v>
      </c>
      <c r="L5" s="23">
        <f>[1]Dezembro!$J$15</f>
        <v>56.88</v>
      </c>
      <c r="M5" s="23">
        <f>[1]Dezembro!$J$16</f>
        <v>35.28</v>
      </c>
      <c r="N5" s="23">
        <f>[1]Dezembro!$J$17</f>
        <v>51.12</v>
      </c>
      <c r="O5" s="23">
        <f>[1]Dezembro!$J$18</f>
        <v>39.24</v>
      </c>
      <c r="P5" s="23">
        <f>[1]Dezembro!$J$19</f>
        <v>42.12</v>
      </c>
      <c r="Q5" s="23">
        <f>[1]Dezembro!$J$20</f>
        <v>39.6</v>
      </c>
      <c r="R5" s="23">
        <f>[1]Dezembro!$J$21</f>
        <v>37.080000000000005</v>
      </c>
      <c r="S5" s="23">
        <f>[1]Dezembro!$J$22</f>
        <v>27.36</v>
      </c>
      <c r="T5" s="23">
        <f>[1]Dezembro!$J$23</f>
        <v>31.680000000000003</v>
      </c>
      <c r="U5" s="23">
        <f>[1]Dezembro!$J$24</f>
        <v>51.12</v>
      </c>
      <c r="V5" s="23">
        <f>[1]Dezembro!$J$25</f>
        <v>23.400000000000002</v>
      </c>
      <c r="W5" s="23">
        <f>[1]Dezembro!$J$26</f>
        <v>45.36</v>
      </c>
      <c r="X5" s="23">
        <f>[1]Dezembro!$J$27</f>
        <v>48.24</v>
      </c>
      <c r="Y5" s="23">
        <f>[1]Dezembro!$J$28</f>
        <v>87.84</v>
      </c>
      <c r="Z5" s="23">
        <f>[1]Dezembro!$J$29</f>
        <v>35.28</v>
      </c>
      <c r="AA5" s="23">
        <f>[1]Dezembro!$J$30</f>
        <v>41.76</v>
      </c>
      <c r="AB5" s="23">
        <f>[1]Dezembro!$J$31</f>
        <v>54.72</v>
      </c>
      <c r="AC5" s="23">
        <f>[1]Dezembro!$J$32</f>
        <v>28.44</v>
      </c>
      <c r="AD5" s="23">
        <f>[1]Dezembro!$J$33</f>
        <v>37.800000000000004</v>
      </c>
      <c r="AE5" s="23">
        <f>[1]Dezembro!$J$34</f>
        <v>30.6</v>
      </c>
      <c r="AF5" s="23">
        <f>[1]Dezembro!$J$35</f>
        <v>47.16</v>
      </c>
      <c r="AG5" s="24">
        <f>MAX(B5:AF5)</f>
        <v>87.84</v>
      </c>
      <c r="AH5" s="10"/>
    </row>
    <row r="6" spans="1:34" s="1" customFormat="1" ht="17.100000000000001" customHeight="1" x14ac:dyDescent="0.2">
      <c r="A6" s="31" t="s">
        <v>0</v>
      </c>
      <c r="B6" s="26">
        <f>[2]Dezembro!$J$5</f>
        <v>24.12</v>
      </c>
      <c r="C6" s="26">
        <f>[2]Dezembro!$J$6</f>
        <v>24.840000000000003</v>
      </c>
      <c r="D6" s="26">
        <f>[2]Dezembro!$J$7</f>
        <v>24.12</v>
      </c>
      <c r="E6" s="26">
        <f>[2]Dezembro!$J$8</f>
        <v>50.76</v>
      </c>
      <c r="F6" s="26">
        <f>[2]Dezembro!$J$9</f>
        <v>28.08</v>
      </c>
      <c r="G6" s="26">
        <f>[2]Dezembro!$J$10</f>
        <v>39.6</v>
      </c>
      <c r="H6" s="26">
        <f>[2]Dezembro!$J$11</f>
        <v>32.76</v>
      </c>
      <c r="I6" s="26">
        <f>[2]Dezembro!$J$12</f>
        <v>29.880000000000003</v>
      </c>
      <c r="J6" s="26">
        <f>[2]Dezembro!$J$13</f>
        <v>42.480000000000004</v>
      </c>
      <c r="K6" s="26">
        <f>[2]Dezembro!$J$14</f>
        <v>30.6</v>
      </c>
      <c r="L6" s="26">
        <f>[2]Dezembro!$J$15</f>
        <v>37.440000000000005</v>
      </c>
      <c r="M6" s="26">
        <f>[2]Dezembro!$J$16</f>
        <v>45.36</v>
      </c>
      <c r="N6" s="26">
        <f>[2]Dezembro!$J$17</f>
        <v>87.84</v>
      </c>
      <c r="O6" s="26">
        <f>[2]Dezembro!$J$18</f>
        <v>40.32</v>
      </c>
      <c r="P6" s="26">
        <f>[2]Dezembro!$J$19</f>
        <v>23.400000000000002</v>
      </c>
      <c r="Q6" s="26">
        <f>[2]Dezembro!$J$20</f>
        <v>26.64</v>
      </c>
      <c r="R6" s="26">
        <f>[2]Dezembro!$J$21</f>
        <v>43.56</v>
      </c>
      <c r="S6" s="26">
        <f>[2]Dezembro!$J$22</f>
        <v>35.64</v>
      </c>
      <c r="T6" s="26">
        <f>[2]Dezembro!$J$23</f>
        <v>41.76</v>
      </c>
      <c r="U6" s="26">
        <f>[2]Dezembro!$J$24</f>
        <v>41.76</v>
      </c>
      <c r="V6" s="26">
        <f>[2]Dezembro!$J$25</f>
        <v>47.16</v>
      </c>
      <c r="W6" s="26">
        <f>[2]Dezembro!$J$26</f>
        <v>54.36</v>
      </c>
      <c r="X6" s="26">
        <f>[2]Dezembro!$J$27</f>
        <v>34.92</v>
      </c>
      <c r="Y6" s="26">
        <f>[2]Dezembro!$J$28</f>
        <v>34.92</v>
      </c>
      <c r="Z6" s="26">
        <f>[2]Dezembro!$J$29</f>
        <v>42.84</v>
      </c>
      <c r="AA6" s="26">
        <f>[2]Dezembro!$J$30</f>
        <v>49.680000000000007</v>
      </c>
      <c r="AB6" s="26">
        <f>[2]Dezembro!$J$31</f>
        <v>33.840000000000003</v>
      </c>
      <c r="AC6" s="26">
        <f>[2]Dezembro!$J$32</f>
        <v>21.96</v>
      </c>
      <c r="AD6" s="26">
        <f>[2]Dezembro!$J$33</f>
        <v>24.48</v>
      </c>
      <c r="AE6" s="26">
        <f>[2]Dezembro!$J$34</f>
        <v>33.480000000000004</v>
      </c>
      <c r="AF6" s="26">
        <f>[2]Dezembro!$J$35</f>
        <v>56.16</v>
      </c>
      <c r="AG6" s="27">
        <f>MAX(B6:AF6)</f>
        <v>87.84</v>
      </c>
      <c r="AH6" s="2"/>
    </row>
    <row r="7" spans="1:34" ht="17.100000000000001" customHeight="1" x14ac:dyDescent="0.2">
      <c r="A7" s="31" t="s">
        <v>1</v>
      </c>
      <c r="B7" s="35">
        <f>[3]Dezembro!$J$5</f>
        <v>20.16</v>
      </c>
      <c r="C7" s="35">
        <f>[3]Dezembro!$J$6</f>
        <v>48.96</v>
      </c>
      <c r="D7" s="35">
        <f>[3]Dezembro!$J$7</f>
        <v>25.2</v>
      </c>
      <c r="E7" s="35">
        <f>[3]Dezembro!$J$8</f>
        <v>35.64</v>
      </c>
      <c r="F7" s="35">
        <f>[3]Dezembro!$J$9</f>
        <v>30.6</v>
      </c>
      <c r="G7" s="35">
        <f>[3]Dezembro!$J$10</f>
        <v>36.36</v>
      </c>
      <c r="H7" s="35">
        <f>[3]Dezembro!$J$11</f>
        <v>34.92</v>
      </c>
      <c r="I7" s="35">
        <f>[3]Dezembro!$J$12</f>
        <v>32.04</v>
      </c>
      <c r="J7" s="35">
        <f>[3]Dezembro!$J$13</f>
        <v>30.6</v>
      </c>
      <c r="K7" s="35">
        <f>[3]Dezembro!$J$14</f>
        <v>30.96</v>
      </c>
      <c r="L7" s="35">
        <f>[3]Dezembro!$J$15</f>
        <v>42.480000000000004</v>
      </c>
      <c r="M7" s="35">
        <f>[3]Dezembro!$J$16</f>
        <v>36.72</v>
      </c>
      <c r="N7" s="35">
        <f>[3]Dezembro!$J$17</f>
        <v>46.080000000000005</v>
      </c>
      <c r="O7" s="35">
        <f>[3]Dezembro!$J$18</f>
        <v>21.240000000000002</v>
      </c>
      <c r="P7" s="35">
        <f>[3]Dezembro!$J$19</f>
        <v>43.56</v>
      </c>
      <c r="Q7" s="35">
        <f>[3]Dezembro!$J$20</f>
        <v>38.159999999999997</v>
      </c>
      <c r="R7" s="35">
        <f>[3]Dezembro!$J$21</f>
        <v>40.680000000000007</v>
      </c>
      <c r="S7" s="35">
        <f>[3]Dezembro!$J$22</f>
        <v>38.519999999999996</v>
      </c>
      <c r="T7" s="35">
        <f>[3]Dezembro!$J$23</f>
        <v>44.28</v>
      </c>
      <c r="U7" s="35">
        <f>[3]Dezembro!$J$24</f>
        <v>41.4</v>
      </c>
      <c r="V7" s="35">
        <f>[3]Dezembro!$J$25</f>
        <v>27</v>
      </c>
      <c r="W7" s="35">
        <f>[3]Dezembro!$J$26</f>
        <v>41.76</v>
      </c>
      <c r="X7" s="35">
        <f>[3]Dezembro!$J$27</f>
        <v>30.96</v>
      </c>
      <c r="Y7" s="35">
        <f>[3]Dezembro!$J$28</f>
        <v>30.240000000000002</v>
      </c>
      <c r="Z7" s="35">
        <f>[3]Dezembro!$J$29</f>
        <v>43.56</v>
      </c>
      <c r="AA7" s="35">
        <f>[3]Dezembro!$J$30</f>
        <v>43.2</v>
      </c>
      <c r="AB7" s="35">
        <f>[3]Dezembro!$J$31</f>
        <v>25.2</v>
      </c>
      <c r="AC7" s="35">
        <f>[3]Dezembro!$J$32</f>
        <v>45</v>
      </c>
      <c r="AD7" s="35">
        <f>[3]Dezembro!$J$33</f>
        <v>27.720000000000002</v>
      </c>
      <c r="AE7" s="35">
        <f>[3]Dezembro!$J$34</f>
        <v>45.36</v>
      </c>
      <c r="AF7" s="35">
        <f>[3]Dezembro!$J$35</f>
        <v>25.56</v>
      </c>
      <c r="AG7" s="27">
        <f t="shared" ref="AG7:AG16" si="1">MAX(B7:AF7)</f>
        <v>48.96</v>
      </c>
      <c r="AH7" s="2"/>
    </row>
    <row r="8" spans="1:34" ht="17.100000000000001" customHeight="1" x14ac:dyDescent="0.2">
      <c r="A8" s="31" t="s">
        <v>48</v>
      </c>
      <c r="B8" s="35">
        <f>[4]Dezembro!$J$5</f>
        <v>18</v>
      </c>
      <c r="C8" s="35">
        <f>[4]Dezembro!$J$6</f>
        <v>15.48</v>
      </c>
      <c r="D8" s="35">
        <f>[4]Dezembro!$J$7</f>
        <v>28.44</v>
      </c>
      <c r="E8" s="35">
        <f>[4]Dezembro!$J$8</f>
        <v>28.8</v>
      </c>
      <c r="F8" s="35">
        <f>[4]Dezembro!$J$9</f>
        <v>33.840000000000003</v>
      </c>
      <c r="G8" s="35">
        <f>[4]Dezembro!$J$10</f>
        <v>39.24</v>
      </c>
      <c r="H8" s="35">
        <f>[4]Dezembro!$J$11</f>
        <v>32.04</v>
      </c>
      <c r="I8" s="35">
        <f>[4]Dezembro!$J$12</f>
        <v>39.6</v>
      </c>
      <c r="J8" s="35">
        <f>[4]Dezembro!$J$13</f>
        <v>39.96</v>
      </c>
      <c r="K8" s="35">
        <f>[4]Dezembro!$J$14</f>
        <v>28.44</v>
      </c>
      <c r="L8" s="35">
        <f>[4]Dezembro!$J$15</f>
        <v>32.04</v>
      </c>
      <c r="M8" s="35">
        <f>[4]Dezembro!$J$16</f>
        <v>32.4</v>
      </c>
      <c r="N8" s="35">
        <f>[4]Dezembro!$J$17</f>
        <v>60.12</v>
      </c>
      <c r="O8" s="35">
        <f>[4]Dezembro!$J$18</f>
        <v>30.96</v>
      </c>
      <c r="P8" s="35">
        <f>[4]Dezembro!$J$19</f>
        <v>24.48</v>
      </c>
      <c r="Q8" s="35">
        <f>[4]Dezembro!$J$20</f>
        <v>38.159999999999997</v>
      </c>
      <c r="R8" s="35">
        <f>[4]Dezembro!$J$21</f>
        <v>30.6</v>
      </c>
      <c r="S8" s="35">
        <f>[4]Dezembro!$J$22</f>
        <v>38.519999999999996</v>
      </c>
      <c r="T8" s="35">
        <f>[4]Dezembro!$J$23</f>
        <v>39.6</v>
      </c>
      <c r="U8" s="35">
        <f>[4]Dezembro!$J$24</f>
        <v>41.4</v>
      </c>
      <c r="V8" s="35">
        <f>[4]Dezembro!$J$25</f>
        <v>40.32</v>
      </c>
      <c r="W8" s="35">
        <f>[4]Dezembro!$J$26</f>
        <v>40.680000000000007</v>
      </c>
      <c r="X8" s="35">
        <f>[4]Dezembro!$J$27</f>
        <v>32.4</v>
      </c>
      <c r="Y8" s="35">
        <f>[4]Dezembro!$J$28</f>
        <v>50.76</v>
      </c>
      <c r="Z8" s="35">
        <f>[4]Dezembro!$J$29</f>
        <v>41.4</v>
      </c>
      <c r="AA8" s="35">
        <f>[4]Dezembro!$J$30</f>
        <v>52.56</v>
      </c>
      <c r="AB8" s="35">
        <f>[4]Dezembro!$J$31</f>
        <v>47.16</v>
      </c>
      <c r="AC8" s="35">
        <f>[4]Dezembro!$J$32</f>
        <v>50.76</v>
      </c>
      <c r="AD8" s="35">
        <f>[4]Dezembro!$J$33</f>
        <v>54.36</v>
      </c>
      <c r="AE8" s="35">
        <f>[4]Dezembro!$J$34</f>
        <v>46.440000000000005</v>
      </c>
      <c r="AF8" s="35">
        <f>[4]Dezembro!$J$35</f>
        <v>27.36</v>
      </c>
      <c r="AG8" s="27">
        <f t="shared" si="1"/>
        <v>60.12</v>
      </c>
      <c r="AH8" s="2"/>
    </row>
    <row r="9" spans="1:34" ht="17.100000000000001" customHeight="1" x14ac:dyDescent="0.2">
      <c r="A9" s="31" t="s">
        <v>2</v>
      </c>
      <c r="B9" s="26">
        <f>[5]Dezembro!$J$5</f>
        <v>28.44</v>
      </c>
      <c r="C9" s="26">
        <f>[5]Dezembro!$J$6</f>
        <v>25.2</v>
      </c>
      <c r="D9" s="26">
        <f>[5]Dezembro!$J$7</f>
        <v>37.800000000000004</v>
      </c>
      <c r="E9" s="26">
        <f>[5]Dezembro!$J$8</f>
        <v>33.480000000000004</v>
      </c>
      <c r="F9" s="26">
        <f>[5]Dezembro!$J$9</f>
        <v>29.880000000000003</v>
      </c>
      <c r="G9" s="26">
        <f>[5]Dezembro!$J$10</f>
        <v>34.92</v>
      </c>
      <c r="H9" s="26">
        <f>[5]Dezembro!$J$11</f>
        <v>38.519999999999996</v>
      </c>
      <c r="I9" s="26">
        <f>[5]Dezembro!$J$12</f>
        <v>34.56</v>
      </c>
      <c r="J9" s="26">
        <f>[5]Dezembro!$J$13</f>
        <v>32.04</v>
      </c>
      <c r="K9" s="26">
        <f>[5]Dezembro!$J$14</f>
        <v>30.96</v>
      </c>
      <c r="L9" s="26">
        <f>[5]Dezembro!$J$15</f>
        <v>58.32</v>
      </c>
      <c r="M9" s="26">
        <f>[5]Dezembro!$J$16</f>
        <v>55.440000000000005</v>
      </c>
      <c r="N9" s="26">
        <f>[5]Dezembro!$J$17</f>
        <v>45.72</v>
      </c>
      <c r="O9" s="26">
        <f>[5]Dezembro!$J$18</f>
        <v>32.04</v>
      </c>
      <c r="P9" s="26">
        <f>[5]Dezembro!$J$19</f>
        <v>44.64</v>
      </c>
      <c r="Q9" s="26">
        <f>[5]Dezembro!$J$20</f>
        <v>45.72</v>
      </c>
      <c r="R9" s="26">
        <f>[5]Dezembro!$J$21</f>
        <v>57.6</v>
      </c>
      <c r="S9" s="26">
        <f>[5]Dezembro!$J$22</f>
        <v>38.519999999999996</v>
      </c>
      <c r="T9" s="26">
        <f>[5]Dezembro!$J$23</f>
        <v>45.36</v>
      </c>
      <c r="U9" s="26">
        <f>[5]Dezembro!$J$24</f>
        <v>39.6</v>
      </c>
      <c r="V9" s="26">
        <f>[5]Dezembro!$J$25</f>
        <v>34.200000000000003</v>
      </c>
      <c r="W9" s="26">
        <f>[5]Dezembro!$J$26</f>
        <v>40.32</v>
      </c>
      <c r="X9" s="26">
        <f>[5]Dezembro!$J$27</f>
        <v>41.04</v>
      </c>
      <c r="Y9" s="26">
        <f>[5]Dezembro!$J$28</f>
        <v>30.6</v>
      </c>
      <c r="Z9" s="26">
        <f>[5]Dezembro!$J$29</f>
        <v>40.32</v>
      </c>
      <c r="AA9" s="26">
        <f>[5]Dezembro!$J$30</f>
        <v>38.519999999999996</v>
      </c>
      <c r="AB9" s="26">
        <f>[5]Dezembro!$J$31</f>
        <v>75.239999999999995</v>
      </c>
      <c r="AC9" s="26">
        <f>[5]Dezembro!$J$32</f>
        <v>27.720000000000002</v>
      </c>
      <c r="AD9" s="26">
        <f>[5]Dezembro!$J$33</f>
        <v>41.4</v>
      </c>
      <c r="AE9" s="26">
        <f>[5]Dezembro!$J$34</f>
        <v>55.440000000000005</v>
      </c>
      <c r="AF9" s="26">
        <f>[5]Dezembro!$J$35</f>
        <v>29.16</v>
      </c>
      <c r="AG9" s="27">
        <f t="shared" si="1"/>
        <v>75.239999999999995</v>
      </c>
      <c r="AH9" s="2"/>
    </row>
    <row r="10" spans="1:34" ht="17.100000000000001" customHeight="1" x14ac:dyDescent="0.2">
      <c r="A10" s="31" t="s">
        <v>3</v>
      </c>
      <c r="B10" s="26">
        <f>[6]Dezembro!$J$5</f>
        <v>47.519999999999996</v>
      </c>
      <c r="C10" s="26">
        <f>[6]Dezembro!$J$6</f>
        <v>27.36</v>
      </c>
      <c r="D10" s="26">
        <f>[6]Dezembro!$J$7</f>
        <v>32.76</v>
      </c>
      <c r="E10" s="26">
        <f>[6]Dezembro!$J$8</f>
        <v>49.32</v>
      </c>
      <c r="F10" s="26">
        <f>[6]Dezembro!$J$9</f>
        <v>28.44</v>
      </c>
      <c r="G10" s="26">
        <f>[6]Dezembro!$J$10</f>
        <v>35.28</v>
      </c>
      <c r="H10" s="26">
        <f>[6]Dezembro!$J$11</f>
        <v>32.76</v>
      </c>
      <c r="I10" s="26">
        <f>[6]Dezembro!$J$12</f>
        <v>22.68</v>
      </c>
      <c r="J10" s="26">
        <f>[6]Dezembro!$J$13</f>
        <v>43.92</v>
      </c>
      <c r="K10" s="26">
        <f>[6]Dezembro!$J$14</f>
        <v>50.76</v>
      </c>
      <c r="L10" s="26">
        <f>[6]Dezembro!$J$15</f>
        <v>29.880000000000003</v>
      </c>
      <c r="M10" s="26">
        <f>[6]Dezembro!$J$16</f>
        <v>33.119999999999997</v>
      </c>
      <c r="N10" s="26">
        <f>[6]Dezembro!$J$17</f>
        <v>44.28</v>
      </c>
      <c r="O10" s="26">
        <f>[6]Dezembro!$J$18</f>
        <v>34.200000000000003</v>
      </c>
      <c r="P10" s="26">
        <f>[6]Dezembro!$J$19</f>
        <v>38.880000000000003</v>
      </c>
      <c r="Q10" s="26">
        <f>[6]Dezembro!$J$20</f>
        <v>35.64</v>
      </c>
      <c r="R10" s="26">
        <f>[6]Dezembro!$J$21</f>
        <v>40.32</v>
      </c>
      <c r="S10" s="26">
        <f>[6]Dezembro!$J$22</f>
        <v>44.64</v>
      </c>
      <c r="T10" s="26">
        <f>[6]Dezembro!$J$23</f>
        <v>49.680000000000007</v>
      </c>
      <c r="U10" s="26">
        <f>[6]Dezembro!$J$24</f>
        <v>23.400000000000002</v>
      </c>
      <c r="V10" s="26">
        <f>[6]Dezembro!$J$25</f>
        <v>33.840000000000003</v>
      </c>
      <c r="W10" s="26">
        <f>[6]Dezembro!$J$26</f>
        <v>20.52</v>
      </c>
      <c r="X10" s="26">
        <f>[6]Dezembro!$J$27</f>
        <v>29.880000000000003</v>
      </c>
      <c r="Y10" s="26">
        <f>[6]Dezembro!$J$28</f>
        <v>21.96</v>
      </c>
      <c r="Z10" s="26">
        <f>[6]Dezembro!$J$29</f>
        <v>32.04</v>
      </c>
      <c r="AA10" s="26">
        <f>[6]Dezembro!$J$30</f>
        <v>24.12</v>
      </c>
      <c r="AB10" s="26">
        <f>[6]Dezembro!$J$31</f>
        <v>41.76</v>
      </c>
      <c r="AC10" s="26">
        <f>[6]Dezembro!$J$32</f>
        <v>39.6</v>
      </c>
      <c r="AD10" s="26">
        <f>[6]Dezembro!$J$33</f>
        <v>22.68</v>
      </c>
      <c r="AE10" s="26">
        <f>[6]Dezembro!$J$34</f>
        <v>33.480000000000004</v>
      </c>
      <c r="AF10" s="26">
        <f>[6]Dezembro!$J$35</f>
        <v>23.759999999999998</v>
      </c>
      <c r="AG10" s="27">
        <f>MAX(B10:AF10)</f>
        <v>50.76</v>
      </c>
      <c r="AH10" s="2"/>
    </row>
    <row r="11" spans="1:34" ht="17.100000000000001" customHeight="1" x14ac:dyDescent="0.2">
      <c r="A11" s="31" t="s">
        <v>4</v>
      </c>
      <c r="B11" s="26">
        <f>[7]Dezembro!$J$5</f>
        <v>47.519999999999996</v>
      </c>
      <c r="C11" s="26">
        <f>[7]Dezembro!$J$6</f>
        <v>27.36</v>
      </c>
      <c r="D11" s="26">
        <f>[7]Dezembro!$J$7</f>
        <v>32.76</v>
      </c>
      <c r="E11" s="26">
        <f>[7]Dezembro!$J$8</f>
        <v>49.32</v>
      </c>
      <c r="F11" s="26">
        <f>[7]Dezembro!$J$9</f>
        <v>28.44</v>
      </c>
      <c r="G11" s="26">
        <f>[7]Dezembro!$J$10</f>
        <v>35.28</v>
      </c>
      <c r="H11" s="26">
        <f>[7]Dezembro!$J$11</f>
        <v>32.76</v>
      </c>
      <c r="I11" s="26">
        <f>[7]Dezembro!$J$12</f>
        <v>22.68</v>
      </c>
      <c r="J11" s="26">
        <f>[7]Dezembro!$J$13</f>
        <v>43.92</v>
      </c>
      <c r="K11" s="26">
        <f>[7]Dezembro!$J$14</f>
        <v>63.72</v>
      </c>
      <c r="L11" s="26">
        <f>[7]Dezembro!$J$15</f>
        <v>37.080000000000005</v>
      </c>
      <c r="M11" s="26">
        <f>[7]Dezembro!$J$16</f>
        <v>40.32</v>
      </c>
      <c r="N11" s="26">
        <f>[7]Dezembro!$J$17</f>
        <v>48.6</v>
      </c>
      <c r="O11" s="26">
        <f>[7]Dezembro!$J$18</f>
        <v>41.76</v>
      </c>
      <c r="P11" s="26">
        <f>[7]Dezembro!$J$19</f>
        <v>45.36</v>
      </c>
      <c r="Q11" s="26">
        <f>[7]Dezembro!$J$20</f>
        <v>51.84</v>
      </c>
      <c r="R11" s="26">
        <f>[7]Dezembro!$J$21</f>
        <v>45.36</v>
      </c>
      <c r="S11" s="26">
        <f>[7]Dezembro!$J$22</f>
        <v>53.28</v>
      </c>
      <c r="T11" s="26">
        <f>[7]Dezembro!$J$23</f>
        <v>44.64</v>
      </c>
      <c r="U11" s="26">
        <f>[7]Dezembro!$J$24</f>
        <v>30.96</v>
      </c>
      <c r="V11" s="26">
        <f>[7]Dezembro!$J$25</f>
        <v>31.680000000000003</v>
      </c>
      <c r="W11" s="26">
        <f>[7]Dezembro!$J$26</f>
        <v>33.840000000000003</v>
      </c>
      <c r="X11" s="26">
        <f>[7]Dezembro!$J$27</f>
        <v>39.24</v>
      </c>
      <c r="Y11" s="26">
        <f>[7]Dezembro!$J$28</f>
        <v>35.64</v>
      </c>
      <c r="Z11" s="26">
        <f>[7]Dezembro!$J$29</f>
        <v>49.680000000000007</v>
      </c>
      <c r="AA11" s="26">
        <f>[7]Dezembro!$J$30</f>
        <v>34.92</v>
      </c>
      <c r="AB11" s="26">
        <f>[7]Dezembro!$J$31</f>
        <v>39.6</v>
      </c>
      <c r="AC11" s="26">
        <f>[7]Dezembro!$J$32</f>
        <v>57.6</v>
      </c>
      <c r="AD11" s="26">
        <f>[7]Dezembro!$J$33</f>
        <v>31.319999999999997</v>
      </c>
      <c r="AE11" s="26">
        <f>[7]Dezembro!$J$34</f>
        <v>30.240000000000002</v>
      </c>
      <c r="AF11" s="26">
        <f>[7]Dezembro!$J$35</f>
        <v>28.8</v>
      </c>
      <c r="AG11" s="27">
        <f t="shared" si="1"/>
        <v>63.72</v>
      </c>
      <c r="AH11" s="2"/>
    </row>
    <row r="12" spans="1:34" ht="17.100000000000001" customHeight="1" x14ac:dyDescent="0.2">
      <c r="A12" s="31" t="s">
        <v>5</v>
      </c>
      <c r="B12" s="26">
        <f>[8]Dezembro!$J$5</f>
        <v>17.64</v>
      </c>
      <c r="C12" s="26">
        <f>[8]Dezembro!$J$6</f>
        <v>23.400000000000002</v>
      </c>
      <c r="D12" s="26">
        <f>[8]Dezembro!$J$7</f>
        <v>23.759999999999998</v>
      </c>
      <c r="E12" s="26">
        <f>[8]Dezembro!$J$8</f>
        <v>40.32</v>
      </c>
      <c r="F12" s="26">
        <f>[8]Dezembro!$J$9</f>
        <v>39.96</v>
      </c>
      <c r="G12" s="26">
        <f>[8]Dezembro!$J$10</f>
        <v>42.84</v>
      </c>
      <c r="H12" s="26">
        <f>[8]Dezembro!$J$11</f>
        <v>33.840000000000003</v>
      </c>
      <c r="I12" s="26">
        <f>[8]Dezembro!$J$12</f>
        <v>46.800000000000004</v>
      </c>
      <c r="J12" s="26">
        <f>[8]Dezembro!$J$13</f>
        <v>24.48</v>
      </c>
      <c r="K12" s="26">
        <f>[8]Dezembro!$J$14</f>
        <v>46.080000000000005</v>
      </c>
      <c r="L12" s="26">
        <f>[8]Dezembro!$J$15</f>
        <v>32.76</v>
      </c>
      <c r="M12" s="26">
        <f>[8]Dezembro!$J$16</f>
        <v>35.28</v>
      </c>
      <c r="N12" s="26">
        <f>[8]Dezembro!$J$17</f>
        <v>49.680000000000007</v>
      </c>
      <c r="O12" s="26">
        <f>[8]Dezembro!$J$18</f>
        <v>24.12</v>
      </c>
      <c r="P12" s="26">
        <f>[8]Dezembro!$J$19</f>
        <v>32.76</v>
      </c>
      <c r="Q12" s="26">
        <f>[8]Dezembro!$J$20</f>
        <v>36.72</v>
      </c>
      <c r="R12" s="26">
        <f>[8]Dezembro!$J$21</f>
        <v>36.36</v>
      </c>
      <c r="S12" s="26">
        <f>[8]Dezembro!$J$22</f>
        <v>52.92</v>
      </c>
      <c r="T12" s="26">
        <f>[8]Dezembro!$J$23</f>
        <v>38.880000000000003</v>
      </c>
      <c r="U12" s="26">
        <f>[8]Dezembro!$J$24</f>
        <v>41.76</v>
      </c>
      <c r="V12" s="26">
        <f>[8]Dezembro!$J$25</f>
        <v>26.64</v>
      </c>
      <c r="W12" s="26">
        <f>[8]Dezembro!$J$26</f>
        <v>49.32</v>
      </c>
      <c r="X12" s="26">
        <f>[8]Dezembro!$J$27</f>
        <v>31.680000000000003</v>
      </c>
      <c r="Y12" s="26">
        <f>[8]Dezembro!$J$28</f>
        <v>43.2</v>
      </c>
      <c r="Z12" s="26">
        <f>[8]Dezembro!$J$29</f>
        <v>48.6</v>
      </c>
      <c r="AA12" s="26">
        <f>[8]Dezembro!$J$30</f>
        <v>39.24</v>
      </c>
      <c r="AB12" s="26">
        <f>[8]Dezembro!$J$31</f>
        <v>45</v>
      </c>
      <c r="AC12" s="26">
        <f>[8]Dezembro!$J$32</f>
        <v>25.2</v>
      </c>
      <c r="AD12" s="26">
        <f>[8]Dezembro!$J$33</f>
        <v>35.64</v>
      </c>
      <c r="AE12" s="26">
        <f>[8]Dezembro!$J$34</f>
        <v>28.08</v>
      </c>
      <c r="AF12" s="26">
        <f>[8]Dezembro!$J$35</f>
        <v>36</v>
      </c>
      <c r="AG12" s="27">
        <f t="shared" si="1"/>
        <v>52.92</v>
      </c>
      <c r="AH12" s="2"/>
    </row>
    <row r="13" spans="1:34" ht="17.100000000000001" customHeight="1" x14ac:dyDescent="0.2">
      <c r="A13" s="31" t="s">
        <v>51</v>
      </c>
      <c r="B13" s="26" t="str">
        <f>[9]Dezembro!$J$5</f>
        <v>**</v>
      </c>
      <c r="C13" s="26" t="str">
        <f>[9]Dezembro!$J$6</f>
        <v>**</v>
      </c>
      <c r="D13" s="26" t="str">
        <f>[9]Dezembro!$J$7</f>
        <v>**</v>
      </c>
      <c r="E13" s="26">
        <f>[9]Dezembro!$J$8</f>
        <v>41.04</v>
      </c>
      <c r="F13" s="26">
        <f>[9]Dezembro!$J$9</f>
        <v>37.800000000000004</v>
      </c>
      <c r="G13" s="26">
        <f>[9]Dezembro!$J$10</f>
        <v>42.480000000000004</v>
      </c>
      <c r="H13" s="26">
        <f>[9]Dezembro!$J$11</f>
        <v>52.92</v>
      </c>
      <c r="I13" s="26">
        <f>[9]Dezembro!$J$12</f>
        <v>31.319999999999997</v>
      </c>
      <c r="J13" s="26">
        <f>[9]Dezembro!$J$13</f>
        <v>66.600000000000009</v>
      </c>
      <c r="K13" s="26">
        <f>[9]Dezembro!$J$14</f>
        <v>43.92</v>
      </c>
      <c r="L13" s="26">
        <f>[9]Dezembro!$J$15</f>
        <v>41.76</v>
      </c>
      <c r="M13" s="26">
        <f>[9]Dezembro!$J$16</f>
        <v>37.080000000000005</v>
      </c>
      <c r="N13" s="26">
        <f>[9]Dezembro!$J$17</f>
        <v>50.04</v>
      </c>
      <c r="O13" s="26">
        <f>[9]Dezembro!$J$18</f>
        <v>38.159999999999997</v>
      </c>
      <c r="P13" s="26">
        <f>[9]Dezembro!$J$19</f>
        <v>42.12</v>
      </c>
      <c r="Q13" s="26">
        <f>[9]Dezembro!$J$20</f>
        <v>48.96</v>
      </c>
      <c r="R13" s="26">
        <f>[9]Dezembro!$J$21</f>
        <v>47.519999999999996</v>
      </c>
      <c r="S13" s="26">
        <f>[9]Dezembro!$J$22</f>
        <v>59.760000000000005</v>
      </c>
      <c r="T13" s="26">
        <f>[9]Dezembro!$J$23</f>
        <v>39.96</v>
      </c>
      <c r="U13" s="26">
        <f>[9]Dezembro!$J$24</f>
        <v>50.76</v>
      </c>
      <c r="V13" s="26">
        <f>[9]Dezembro!$J$25</f>
        <v>81.360000000000014</v>
      </c>
      <c r="W13" s="26">
        <f>[9]Dezembro!$J$26</f>
        <v>44.64</v>
      </c>
      <c r="X13" s="26">
        <f>[9]Dezembro!$J$27</f>
        <v>70.2</v>
      </c>
      <c r="Y13" s="26">
        <f>[9]Dezembro!$J$28</f>
        <v>61.560000000000009</v>
      </c>
      <c r="Z13" s="26">
        <f>[9]Dezembro!$J$29</f>
        <v>45.36</v>
      </c>
      <c r="AA13" s="26">
        <f>[9]Dezembro!$J$30</f>
        <v>34.200000000000003</v>
      </c>
      <c r="AB13" s="26">
        <f>[9]Dezembro!$J$31</f>
        <v>76.680000000000007</v>
      </c>
      <c r="AC13" s="26">
        <f>[9]Dezembro!$J$32</f>
        <v>62.639999999999993</v>
      </c>
      <c r="AD13" s="26">
        <f>[9]Dezembro!$J$33</f>
        <v>25.2</v>
      </c>
      <c r="AE13" s="26">
        <f>[9]Dezembro!$J$34</f>
        <v>44.28</v>
      </c>
      <c r="AF13" s="26">
        <f>[9]Dezembro!$J$35</f>
        <v>41.04</v>
      </c>
      <c r="AG13" s="27">
        <f>MAX(B13:AF13)</f>
        <v>81.360000000000014</v>
      </c>
      <c r="AH13" s="2"/>
    </row>
    <row r="14" spans="1:34" ht="17.100000000000001" customHeight="1" x14ac:dyDescent="0.2">
      <c r="A14" s="31" t="s">
        <v>6</v>
      </c>
      <c r="B14" s="26">
        <f>[10]Dezembro!$J$5</f>
        <v>31.680000000000003</v>
      </c>
      <c r="C14" s="26">
        <f>[10]Dezembro!$J$6</f>
        <v>23.400000000000002</v>
      </c>
      <c r="D14" s="26">
        <f>[10]Dezembro!$J$7</f>
        <v>25.2</v>
      </c>
      <c r="E14" s="26">
        <f>[10]Dezembro!$J$8</f>
        <v>29.16</v>
      </c>
      <c r="F14" s="26">
        <f>[10]Dezembro!$J$9</f>
        <v>28.08</v>
      </c>
      <c r="G14" s="26">
        <f>[10]Dezembro!$J$10</f>
        <v>30.240000000000002</v>
      </c>
      <c r="H14" s="26">
        <f>[10]Dezembro!$J$11</f>
        <v>28.08</v>
      </c>
      <c r="I14" s="26">
        <f>[10]Dezembro!$J$12</f>
        <v>29.880000000000003</v>
      </c>
      <c r="J14" s="26">
        <f>[10]Dezembro!$J$13</f>
        <v>39.24</v>
      </c>
      <c r="K14" s="26">
        <f>[10]Dezembro!$J$14</f>
        <v>54</v>
      </c>
      <c r="L14" s="26">
        <f>[10]Dezembro!$J$15</f>
        <v>40.32</v>
      </c>
      <c r="M14" s="26">
        <f>[10]Dezembro!$J$16</f>
        <v>36</v>
      </c>
      <c r="N14" s="26">
        <f>[10]Dezembro!$J$17</f>
        <v>41.76</v>
      </c>
      <c r="O14" s="26">
        <f>[10]Dezembro!$J$18</f>
        <v>32.04</v>
      </c>
      <c r="P14" s="26">
        <f>[10]Dezembro!$J$19</f>
        <v>45.72</v>
      </c>
      <c r="Q14" s="26">
        <f>[10]Dezembro!$J$20</f>
        <v>51.84</v>
      </c>
      <c r="R14" s="26">
        <f>[10]Dezembro!$J$21</f>
        <v>22.32</v>
      </c>
      <c r="S14" s="26">
        <f>[10]Dezembro!$J$22</f>
        <v>32.04</v>
      </c>
      <c r="T14" s="26">
        <f>[10]Dezembro!$J$23</f>
        <v>31.680000000000003</v>
      </c>
      <c r="U14" s="26">
        <f>[10]Dezembro!$J$24</f>
        <v>29.52</v>
      </c>
      <c r="V14" s="26">
        <f>[10]Dezembro!$J$25</f>
        <v>48.6</v>
      </c>
      <c r="W14" s="26">
        <f>[10]Dezembro!$J$26</f>
        <v>39.24</v>
      </c>
      <c r="X14" s="26">
        <f>[10]Dezembro!$J$27</f>
        <v>19.440000000000001</v>
      </c>
      <c r="Y14" s="26">
        <f>[10]Dezembro!$J$28</f>
        <v>36.72</v>
      </c>
      <c r="Z14" s="26">
        <f>[10]Dezembro!$J$29</f>
        <v>35.64</v>
      </c>
      <c r="AA14" s="26">
        <f>[10]Dezembro!$J$30</f>
        <v>41.76</v>
      </c>
      <c r="AB14" s="26">
        <f>[10]Dezembro!$J$31</f>
        <v>38.880000000000003</v>
      </c>
      <c r="AC14" s="26">
        <f>[10]Dezembro!$J$32</f>
        <v>50.76</v>
      </c>
      <c r="AD14" s="26">
        <f>[10]Dezembro!$J$33</f>
        <v>25.92</v>
      </c>
      <c r="AE14" s="26">
        <f>[10]Dezembro!$J$34</f>
        <v>50.4</v>
      </c>
      <c r="AF14" s="26">
        <f>[10]Dezembro!$J$35</f>
        <v>36</v>
      </c>
      <c r="AG14" s="27">
        <f t="shared" si="1"/>
        <v>54</v>
      </c>
      <c r="AH14" s="2"/>
    </row>
    <row r="15" spans="1:34" ht="17.100000000000001" customHeight="1" x14ac:dyDescent="0.2">
      <c r="A15" s="31" t="s">
        <v>7</v>
      </c>
      <c r="B15" s="26">
        <f>[11]Dezembro!$J$5</f>
        <v>23.759999999999998</v>
      </c>
      <c r="C15" s="26">
        <f>[11]Dezembro!$J$6</f>
        <v>34.56</v>
      </c>
      <c r="D15" s="26">
        <f>[11]Dezembro!$J$7</f>
        <v>29.52</v>
      </c>
      <c r="E15" s="26">
        <f>[11]Dezembro!$J$8</f>
        <v>43.56</v>
      </c>
      <c r="F15" s="26">
        <f>[11]Dezembro!$J$9</f>
        <v>39.6</v>
      </c>
      <c r="G15" s="26">
        <f>[11]Dezembro!$J$10</f>
        <v>37.800000000000004</v>
      </c>
      <c r="H15" s="26">
        <f>[11]Dezembro!$J$11</f>
        <v>36.36</v>
      </c>
      <c r="I15" s="26">
        <f>[11]Dezembro!$J$12</f>
        <v>36</v>
      </c>
      <c r="J15" s="26">
        <f>[11]Dezembro!$J$13</f>
        <v>24.12</v>
      </c>
      <c r="K15" s="26">
        <f>[11]Dezembro!$J$14</f>
        <v>33.480000000000004</v>
      </c>
      <c r="L15" s="26">
        <f>[11]Dezembro!$J$15</f>
        <v>39.6</v>
      </c>
      <c r="M15" s="26">
        <f>[11]Dezembro!$J$16</f>
        <v>35.28</v>
      </c>
      <c r="N15" s="26">
        <f>[11]Dezembro!$J$17</f>
        <v>52.2</v>
      </c>
      <c r="O15" s="26">
        <f>[11]Dezembro!$J$18</f>
        <v>29.880000000000003</v>
      </c>
      <c r="P15" s="26">
        <f>[11]Dezembro!$J$19</f>
        <v>34.56</v>
      </c>
      <c r="Q15" s="26">
        <f>[11]Dezembro!$J$20</f>
        <v>43.56</v>
      </c>
      <c r="R15" s="26">
        <f>[11]Dezembro!$J$21</f>
        <v>42.12</v>
      </c>
      <c r="S15" s="26">
        <f>[11]Dezembro!$J$22</f>
        <v>38.519999999999996</v>
      </c>
      <c r="T15" s="26">
        <f>[11]Dezembro!$J$23</f>
        <v>41.76</v>
      </c>
      <c r="U15" s="26">
        <f>[11]Dezembro!$J$24</f>
        <v>42.12</v>
      </c>
      <c r="V15" s="26">
        <f>[11]Dezembro!$J$25</f>
        <v>35.28</v>
      </c>
      <c r="W15" s="26">
        <f>[11]Dezembro!$J$26</f>
        <v>36.72</v>
      </c>
      <c r="X15" s="26">
        <f>[11]Dezembro!$J$27</f>
        <v>35.64</v>
      </c>
      <c r="Y15" s="26">
        <f>[11]Dezembro!$J$28</f>
        <v>39.24</v>
      </c>
      <c r="Z15" s="26">
        <f>[11]Dezembro!$J$29</f>
        <v>43.56</v>
      </c>
      <c r="AA15" s="26">
        <f>[11]Dezembro!$J$30</f>
        <v>56.16</v>
      </c>
      <c r="AB15" s="26">
        <f>[11]Dezembro!$J$31</f>
        <v>46.080000000000005</v>
      </c>
      <c r="AC15" s="26">
        <f>[11]Dezembro!$J$32</f>
        <v>36.36</v>
      </c>
      <c r="AD15" s="26">
        <f>[11]Dezembro!$J$33</f>
        <v>27.36</v>
      </c>
      <c r="AE15" s="26">
        <f>[11]Dezembro!$J$34</f>
        <v>29.16</v>
      </c>
      <c r="AF15" s="26">
        <f>[11]Dezembro!$J$35</f>
        <v>30.6</v>
      </c>
      <c r="AG15" s="27">
        <f t="shared" si="1"/>
        <v>56.16</v>
      </c>
      <c r="AH15" s="2"/>
    </row>
    <row r="16" spans="1:34" ht="17.100000000000001" customHeight="1" x14ac:dyDescent="0.2">
      <c r="A16" s="31" t="s">
        <v>8</v>
      </c>
      <c r="B16" s="26">
        <f>[12]Dezembro!$J$5</f>
        <v>24.48</v>
      </c>
      <c r="C16" s="26">
        <f>[12]Dezembro!$J$6</f>
        <v>27.36</v>
      </c>
      <c r="D16" s="26">
        <f>[12]Dezembro!$J$7</f>
        <v>28.8</v>
      </c>
      <c r="E16" s="26">
        <f>[12]Dezembro!$J$8</f>
        <v>39.24</v>
      </c>
      <c r="F16" s="26">
        <f>[12]Dezembro!$J$9</f>
        <v>38.159999999999997</v>
      </c>
      <c r="G16" s="26">
        <f>[12]Dezembro!$J$10</f>
        <v>32.04</v>
      </c>
      <c r="H16" s="26">
        <f>[12]Dezembro!$J$11</f>
        <v>41.04</v>
      </c>
      <c r="I16" s="26">
        <f>[12]Dezembro!$J$12</f>
        <v>59.04</v>
      </c>
      <c r="J16" s="26">
        <f>[12]Dezembro!$J$13</f>
        <v>46.800000000000004</v>
      </c>
      <c r="K16" s="26">
        <f>[12]Dezembro!$J$14</f>
        <v>30.240000000000002</v>
      </c>
      <c r="L16" s="26">
        <f>[12]Dezembro!$J$15</f>
        <v>37.440000000000005</v>
      </c>
      <c r="M16" s="26">
        <f>[12]Dezembro!$J$16</f>
        <v>36.72</v>
      </c>
      <c r="N16" s="26">
        <f>[12]Dezembro!$J$17</f>
        <v>67.680000000000007</v>
      </c>
      <c r="O16" s="26">
        <f>[12]Dezembro!$J$18</f>
        <v>28.44</v>
      </c>
      <c r="P16" s="26">
        <f>[12]Dezembro!$J$19</f>
        <v>36.36</v>
      </c>
      <c r="Q16" s="26">
        <f>[12]Dezembro!$J$20</f>
        <v>42.480000000000004</v>
      </c>
      <c r="R16" s="26">
        <f>[12]Dezembro!$J$21</f>
        <v>39.6</v>
      </c>
      <c r="S16" s="26">
        <f>[12]Dezembro!$J$22</f>
        <v>39.6</v>
      </c>
      <c r="T16" s="26">
        <f>[12]Dezembro!$J$23</f>
        <v>49.680000000000007</v>
      </c>
      <c r="U16" s="26">
        <f>[12]Dezembro!$J$24</f>
        <v>74.52</v>
      </c>
      <c r="V16" s="26">
        <f>[12]Dezembro!$J$25</f>
        <v>51.480000000000004</v>
      </c>
      <c r="W16" s="26">
        <f>[12]Dezembro!$J$26</f>
        <v>49.32</v>
      </c>
      <c r="X16" s="26">
        <f>[12]Dezembro!$J$27</f>
        <v>43.2</v>
      </c>
      <c r="Y16" s="26">
        <f>[12]Dezembro!$J$28</f>
        <v>37.800000000000004</v>
      </c>
      <c r="Z16" s="26">
        <f>[12]Dezembro!$J$29</f>
        <v>50.04</v>
      </c>
      <c r="AA16" s="26">
        <f>[12]Dezembro!$J$30</f>
        <v>49.680000000000007</v>
      </c>
      <c r="AB16" s="26">
        <f>[12]Dezembro!$J$31</f>
        <v>51.84</v>
      </c>
      <c r="AC16" s="26">
        <f>[12]Dezembro!$J$32</f>
        <v>37.440000000000005</v>
      </c>
      <c r="AD16" s="26">
        <f>[12]Dezembro!$J$33</f>
        <v>34.92</v>
      </c>
      <c r="AE16" s="26">
        <f>[12]Dezembro!$J$34</f>
        <v>36.72</v>
      </c>
      <c r="AF16" s="26">
        <f>[12]Dezembro!$J$35</f>
        <v>34.56</v>
      </c>
      <c r="AG16" s="27">
        <f t="shared" si="1"/>
        <v>74.52</v>
      </c>
      <c r="AH16" s="2"/>
    </row>
    <row r="17" spans="1:34" ht="17.100000000000001" customHeight="1" x14ac:dyDescent="0.2">
      <c r="A17" s="31" t="s">
        <v>9</v>
      </c>
      <c r="B17" s="26">
        <f>[13]Dezembro!$J$5</f>
        <v>22.68</v>
      </c>
      <c r="C17" s="26">
        <f>[13]Dezembro!$J$6</f>
        <v>26.64</v>
      </c>
      <c r="D17" s="26">
        <f>[13]Dezembro!$J$7</f>
        <v>29.880000000000003</v>
      </c>
      <c r="E17" s="26">
        <f>[13]Dezembro!$J$8</f>
        <v>32.76</v>
      </c>
      <c r="F17" s="26">
        <f>[13]Dezembro!$J$9</f>
        <v>42.480000000000004</v>
      </c>
      <c r="G17" s="26">
        <f>[13]Dezembro!$J$10</f>
        <v>33.480000000000004</v>
      </c>
      <c r="H17" s="26">
        <f>[13]Dezembro!$J$11</f>
        <v>41.04</v>
      </c>
      <c r="I17" s="26">
        <f>[13]Dezembro!$J$12</f>
        <v>47.16</v>
      </c>
      <c r="J17" s="26">
        <f>[13]Dezembro!$J$13</f>
        <v>26.64</v>
      </c>
      <c r="K17" s="26">
        <f>[13]Dezembro!$J$14</f>
        <v>38.519999999999996</v>
      </c>
      <c r="L17" s="26">
        <f>[13]Dezembro!$J$15</f>
        <v>38.159999999999997</v>
      </c>
      <c r="M17" s="26">
        <f>[13]Dezembro!$J$16</f>
        <v>61.2</v>
      </c>
      <c r="N17" s="26">
        <f>[13]Dezembro!$J$17</f>
        <v>39.24</v>
      </c>
      <c r="O17" s="26">
        <f>[13]Dezembro!$J$18</f>
        <v>32.76</v>
      </c>
      <c r="P17" s="26">
        <f>[13]Dezembro!$J$19</f>
        <v>45.36</v>
      </c>
      <c r="Q17" s="26">
        <f>[13]Dezembro!$J$20</f>
        <v>44.28</v>
      </c>
      <c r="R17" s="26">
        <f>[13]Dezembro!$J$21</f>
        <v>48.24</v>
      </c>
      <c r="S17" s="26">
        <f>[13]Dezembro!$J$22</f>
        <v>47.16</v>
      </c>
      <c r="T17" s="26">
        <f>[13]Dezembro!$J$23</f>
        <v>59.04</v>
      </c>
      <c r="U17" s="26">
        <f>[13]Dezembro!$J$24</f>
        <v>45.72</v>
      </c>
      <c r="V17" s="26">
        <f>[13]Dezembro!$J$25</f>
        <v>46.080000000000005</v>
      </c>
      <c r="W17" s="26">
        <f>[13]Dezembro!$J$26</f>
        <v>45.72</v>
      </c>
      <c r="X17" s="26">
        <f>[13]Dezembro!$J$27</f>
        <v>38.159999999999997</v>
      </c>
      <c r="Y17" s="26">
        <f>[13]Dezembro!$J$28</f>
        <v>51.12</v>
      </c>
      <c r="Z17" s="26">
        <f>[13]Dezembro!$J$29</f>
        <v>39.24</v>
      </c>
      <c r="AA17" s="26">
        <f>[13]Dezembro!$J$30</f>
        <v>40.680000000000007</v>
      </c>
      <c r="AB17" s="26">
        <f>[13]Dezembro!$J$31</f>
        <v>58.680000000000007</v>
      </c>
      <c r="AC17" s="26">
        <f>[13]Dezembro!$J$32</f>
        <v>88.56</v>
      </c>
      <c r="AD17" s="26">
        <f>[13]Dezembro!$J$33</f>
        <v>31.319999999999997</v>
      </c>
      <c r="AE17" s="26">
        <f>[13]Dezembro!$J$34</f>
        <v>49.32</v>
      </c>
      <c r="AF17" s="26">
        <f>[13]Dezembro!$J$35</f>
        <v>27.36</v>
      </c>
      <c r="AG17" s="27">
        <f t="shared" ref="AG17:AG24" si="2">MAX(B17:AF17)</f>
        <v>88.56</v>
      </c>
      <c r="AH17" s="2"/>
    </row>
    <row r="18" spans="1:34" ht="17.100000000000001" customHeight="1" x14ac:dyDescent="0.2">
      <c r="A18" s="31" t="s">
        <v>49</v>
      </c>
      <c r="B18" s="26">
        <f>[14]Dezembro!$J$5</f>
        <v>16.920000000000002</v>
      </c>
      <c r="C18" s="26">
        <f>[14]Dezembro!$J$6</f>
        <v>20.16</v>
      </c>
      <c r="D18" s="26">
        <f>[14]Dezembro!$J$7</f>
        <v>29.880000000000003</v>
      </c>
      <c r="E18" s="26">
        <f>[14]Dezembro!$J$8</f>
        <v>31.319999999999997</v>
      </c>
      <c r="F18" s="26">
        <f>[14]Dezembro!$J$9</f>
        <v>33.119999999999997</v>
      </c>
      <c r="G18" s="26">
        <f>[14]Dezembro!$J$10</f>
        <v>43.2</v>
      </c>
      <c r="H18" s="26">
        <f>[14]Dezembro!$J$11</f>
        <v>38.880000000000003</v>
      </c>
      <c r="I18" s="26">
        <f>[14]Dezembro!$J$12</f>
        <v>43.2</v>
      </c>
      <c r="J18" s="26">
        <f>[14]Dezembro!$J$13</f>
        <v>23.759999999999998</v>
      </c>
      <c r="K18" s="26">
        <f>[14]Dezembro!$J$14</f>
        <v>32.4</v>
      </c>
      <c r="L18" s="26">
        <f>[14]Dezembro!$J$15</f>
        <v>33.480000000000004</v>
      </c>
      <c r="M18" s="26">
        <f>[14]Dezembro!$J$16</f>
        <v>45.36</v>
      </c>
      <c r="N18" s="26">
        <f>[14]Dezembro!$J$17</f>
        <v>36.72</v>
      </c>
      <c r="O18" s="26">
        <f>[14]Dezembro!$J$18</f>
        <v>18.720000000000002</v>
      </c>
      <c r="P18" s="26">
        <f>[14]Dezembro!$J$19</f>
        <v>32.76</v>
      </c>
      <c r="Q18" s="26">
        <f>[14]Dezembro!$J$20</f>
        <v>39.6</v>
      </c>
      <c r="R18" s="26">
        <f>[14]Dezembro!$J$21</f>
        <v>38.880000000000003</v>
      </c>
      <c r="S18" s="26">
        <f>[14]Dezembro!$J$22</f>
        <v>38.519999999999996</v>
      </c>
      <c r="T18" s="26">
        <f>[14]Dezembro!$J$23</f>
        <v>48.96</v>
      </c>
      <c r="U18" s="26">
        <f>[14]Dezembro!$J$24</f>
        <v>55.800000000000004</v>
      </c>
      <c r="V18" s="26">
        <f>[14]Dezembro!$J$25</f>
        <v>32.4</v>
      </c>
      <c r="W18" s="26">
        <f>[14]Dezembro!$J$26</f>
        <v>40.32</v>
      </c>
      <c r="X18" s="26">
        <f>[14]Dezembro!$J$27</f>
        <v>33.480000000000004</v>
      </c>
      <c r="Y18" s="26">
        <f>[14]Dezembro!$J$28</f>
        <v>35.64</v>
      </c>
      <c r="Z18" s="26">
        <f>[14]Dezembro!$J$29</f>
        <v>60.839999999999996</v>
      </c>
      <c r="AA18" s="26">
        <f>[14]Dezembro!$J$30</f>
        <v>45.36</v>
      </c>
      <c r="AB18" s="26">
        <f>[14]Dezembro!$J$31</f>
        <v>33.480000000000004</v>
      </c>
      <c r="AC18" s="26">
        <f>[14]Dezembro!$J$32</f>
        <v>29.16</v>
      </c>
      <c r="AD18" s="26">
        <f>[14]Dezembro!$J$33</f>
        <v>23.040000000000003</v>
      </c>
      <c r="AE18" s="26">
        <f>[14]Dezembro!$J$34</f>
        <v>37.440000000000005</v>
      </c>
      <c r="AF18" s="26">
        <f>[14]Dezembro!$J$35</f>
        <v>29.52</v>
      </c>
      <c r="AG18" s="27">
        <f t="shared" si="2"/>
        <v>60.839999999999996</v>
      </c>
      <c r="AH18" s="2"/>
    </row>
    <row r="19" spans="1:34" ht="17.100000000000001" customHeight="1" x14ac:dyDescent="0.2">
      <c r="A19" s="31" t="s">
        <v>10</v>
      </c>
      <c r="B19" s="26">
        <f>[15]Dezembro!$J$5</f>
        <v>25.92</v>
      </c>
      <c r="C19" s="26">
        <f>[15]Dezembro!$J$6</f>
        <v>24.840000000000003</v>
      </c>
      <c r="D19" s="26">
        <f>[15]Dezembro!$J$7</f>
        <v>41.76</v>
      </c>
      <c r="E19" s="26">
        <f>[15]Dezembro!$J$8</f>
        <v>28.44</v>
      </c>
      <c r="F19" s="26">
        <f>[15]Dezembro!$J$9</f>
        <v>59.4</v>
      </c>
      <c r="G19" s="26">
        <f>[15]Dezembro!$J$10</f>
        <v>32.4</v>
      </c>
      <c r="H19" s="26">
        <f>[15]Dezembro!$J$11</f>
        <v>38.880000000000003</v>
      </c>
      <c r="I19" s="26">
        <f>[15]Dezembro!$J$12</f>
        <v>49.680000000000007</v>
      </c>
      <c r="J19" s="26">
        <f>[15]Dezembro!$J$13</f>
        <v>22.68</v>
      </c>
      <c r="K19" s="26">
        <f>[15]Dezembro!$J$14</f>
        <v>27.720000000000002</v>
      </c>
      <c r="L19" s="26">
        <f>[15]Dezembro!$J$15</f>
        <v>35.64</v>
      </c>
      <c r="M19" s="26">
        <f>[15]Dezembro!$J$16</f>
        <v>31.680000000000003</v>
      </c>
      <c r="N19" s="26">
        <f>[15]Dezembro!$J$17</f>
        <v>49.680000000000007</v>
      </c>
      <c r="O19" s="26">
        <f>[15]Dezembro!$J$18</f>
        <v>29.880000000000003</v>
      </c>
      <c r="P19" s="26">
        <f>[15]Dezembro!$J$19</f>
        <v>37.440000000000005</v>
      </c>
      <c r="Q19" s="26">
        <f>[15]Dezembro!$J$20</f>
        <v>32.04</v>
      </c>
      <c r="R19" s="26">
        <f>[15]Dezembro!$J$21</f>
        <v>36.36</v>
      </c>
      <c r="S19" s="26">
        <f>[15]Dezembro!$J$22</f>
        <v>36.72</v>
      </c>
      <c r="T19" s="26">
        <f>[15]Dezembro!$J$23</f>
        <v>35.64</v>
      </c>
      <c r="U19" s="26">
        <f>[15]Dezembro!$J$24</f>
        <v>37.800000000000004</v>
      </c>
      <c r="V19" s="26">
        <f>[15]Dezembro!$J$25</f>
        <v>38.519999999999996</v>
      </c>
      <c r="W19" s="26">
        <f>[15]Dezembro!$J$26</f>
        <v>47.519999999999996</v>
      </c>
      <c r="X19" s="26">
        <f>[15]Dezembro!$J$27</f>
        <v>34.56</v>
      </c>
      <c r="Y19" s="26">
        <f>[15]Dezembro!$J$28</f>
        <v>34.92</v>
      </c>
      <c r="Z19" s="26">
        <f>[15]Dezembro!$J$29</f>
        <v>45.36</v>
      </c>
      <c r="AA19" s="26">
        <f>[15]Dezembro!$J$30</f>
        <v>36</v>
      </c>
      <c r="AB19" s="26">
        <f>[15]Dezembro!$J$31</f>
        <v>53.28</v>
      </c>
      <c r="AC19" s="26">
        <f>[15]Dezembro!$J$32</f>
        <v>34.56</v>
      </c>
      <c r="AD19" s="26">
        <f>[15]Dezembro!$J$33</f>
        <v>30.240000000000002</v>
      </c>
      <c r="AE19" s="26">
        <f>[15]Dezembro!$J$34</f>
        <v>24.840000000000003</v>
      </c>
      <c r="AF19" s="26">
        <f>[15]Dezembro!$J$35</f>
        <v>30.240000000000002</v>
      </c>
      <c r="AG19" s="27">
        <f t="shared" si="2"/>
        <v>59.4</v>
      </c>
      <c r="AH19" s="2"/>
    </row>
    <row r="20" spans="1:34" ht="17.100000000000001" customHeight="1" x14ac:dyDescent="0.2">
      <c r="A20" s="31" t="s">
        <v>11</v>
      </c>
      <c r="B20" s="26">
        <f>[16]Dezembro!$J$5</f>
        <v>16.2</v>
      </c>
      <c r="C20" s="26">
        <f>[16]Dezembro!$J$6</f>
        <v>23.400000000000002</v>
      </c>
      <c r="D20" s="26">
        <f>[16]Dezembro!$J$7</f>
        <v>26.64</v>
      </c>
      <c r="E20" s="26">
        <f>[16]Dezembro!$J$8</f>
        <v>27.36</v>
      </c>
      <c r="F20" s="26">
        <f>[16]Dezembro!$J$9</f>
        <v>29.52</v>
      </c>
      <c r="G20" s="26">
        <f>[16]Dezembro!$J$10</f>
        <v>30.240000000000002</v>
      </c>
      <c r="H20" s="26">
        <f>[16]Dezembro!$J$11</f>
        <v>29.880000000000003</v>
      </c>
      <c r="I20" s="26">
        <f>[16]Dezembro!$J$12</f>
        <v>32.04</v>
      </c>
      <c r="J20" s="26">
        <f>[16]Dezembro!$J$13</f>
        <v>24.840000000000003</v>
      </c>
      <c r="K20" s="26">
        <f>[16]Dezembro!$J$14</f>
        <v>30.240000000000002</v>
      </c>
      <c r="L20" s="26">
        <f>[16]Dezembro!$J$15</f>
        <v>42.12</v>
      </c>
      <c r="M20" s="26">
        <f>[16]Dezembro!$J$16</f>
        <v>36.36</v>
      </c>
      <c r="N20" s="26">
        <f>[16]Dezembro!$J$17</f>
        <v>42.480000000000004</v>
      </c>
      <c r="O20" s="26">
        <f>[16]Dezembro!$J$18</f>
        <v>32.4</v>
      </c>
      <c r="P20" s="26">
        <f>[16]Dezembro!$J$19</f>
        <v>31.680000000000003</v>
      </c>
      <c r="Q20" s="26">
        <f>[16]Dezembro!$J$20</f>
        <v>36</v>
      </c>
      <c r="R20" s="26">
        <f>[16]Dezembro!$J$21</f>
        <v>34.200000000000003</v>
      </c>
      <c r="S20" s="26">
        <f>[16]Dezembro!$J$22</f>
        <v>29.880000000000003</v>
      </c>
      <c r="T20" s="26">
        <f>[16]Dezembro!$J$23</f>
        <v>41.76</v>
      </c>
      <c r="U20" s="26">
        <f>[16]Dezembro!$J$24</f>
        <v>34.56</v>
      </c>
      <c r="V20" s="26">
        <f>[16]Dezembro!$J$25</f>
        <v>27.720000000000002</v>
      </c>
      <c r="W20" s="26">
        <f>[16]Dezembro!$J$26</f>
        <v>36.72</v>
      </c>
      <c r="X20" s="26">
        <f>[16]Dezembro!$J$27</f>
        <v>28.8</v>
      </c>
      <c r="Y20" s="26">
        <f>[16]Dezembro!$J$28</f>
        <v>23.400000000000002</v>
      </c>
      <c r="Z20" s="26">
        <f>[16]Dezembro!$J$29</f>
        <v>39.6</v>
      </c>
      <c r="AA20" s="26">
        <f>[16]Dezembro!$J$30</f>
        <v>54.72</v>
      </c>
      <c r="AB20" s="26">
        <f>[16]Dezembro!$J$31</f>
        <v>33.480000000000004</v>
      </c>
      <c r="AC20" s="26">
        <f>[16]Dezembro!$J$32</f>
        <v>34.200000000000003</v>
      </c>
      <c r="AD20" s="26">
        <f>[16]Dezembro!$J$33</f>
        <v>32.4</v>
      </c>
      <c r="AE20" s="26">
        <f>[16]Dezembro!$J$34</f>
        <v>35.64</v>
      </c>
      <c r="AF20" s="26">
        <f>[16]Dezembro!$J$35</f>
        <v>24.840000000000003</v>
      </c>
      <c r="AG20" s="27">
        <f t="shared" si="2"/>
        <v>54.72</v>
      </c>
      <c r="AH20" s="2"/>
    </row>
    <row r="21" spans="1:34" ht="17.100000000000001" customHeight="1" x14ac:dyDescent="0.2">
      <c r="A21" s="31" t="s">
        <v>12</v>
      </c>
      <c r="B21" s="26">
        <f>[17]Dezembro!$J$5</f>
        <v>25.2</v>
      </c>
      <c r="C21" s="26">
        <f>[17]Dezembro!$J$6</f>
        <v>20.16</v>
      </c>
      <c r="D21" s="26">
        <f>[17]Dezembro!$J$7</f>
        <v>26.64</v>
      </c>
      <c r="E21" s="26">
        <f>[17]Dezembro!$J$8</f>
        <v>31.680000000000003</v>
      </c>
      <c r="F21" s="26">
        <f>[17]Dezembro!$J$9</f>
        <v>29.52</v>
      </c>
      <c r="G21" s="26">
        <f>[17]Dezembro!$J$10</f>
        <v>34.200000000000003</v>
      </c>
      <c r="H21" s="26">
        <f>[17]Dezembro!$J$11</f>
        <v>33.119999999999997</v>
      </c>
      <c r="I21" s="26">
        <f>[17]Dezembro!$J$12</f>
        <v>41.4</v>
      </c>
      <c r="J21" s="26">
        <f>[17]Dezembro!$J$13</f>
        <v>24.12</v>
      </c>
      <c r="K21" s="26">
        <f>[17]Dezembro!$J$14</f>
        <v>50.04</v>
      </c>
      <c r="L21" s="26">
        <f>[17]Dezembro!$J$15</f>
        <v>30.6</v>
      </c>
      <c r="M21" s="26">
        <f>[17]Dezembro!$J$16</f>
        <v>44.28</v>
      </c>
      <c r="N21" s="26">
        <f>[17]Dezembro!$J$17</f>
        <v>50.04</v>
      </c>
      <c r="O21" s="26">
        <f>[17]Dezembro!$J$18</f>
        <v>17.28</v>
      </c>
      <c r="P21" s="26">
        <f>[17]Dezembro!$J$19</f>
        <v>32.76</v>
      </c>
      <c r="Q21" s="26">
        <f>[17]Dezembro!$J$20</f>
        <v>33.480000000000004</v>
      </c>
      <c r="R21" s="26">
        <f>[17]Dezembro!$J$21</f>
        <v>32.4</v>
      </c>
      <c r="S21" s="26">
        <f>[17]Dezembro!$J$22</f>
        <v>33.840000000000003</v>
      </c>
      <c r="T21" s="26">
        <f>[17]Dezembro!$J$23</f>
        <v>38.880000000000003</v>
      </c>
      <c r="U21" s="26">
        <f>[17]Dezembro!$J$24</f>
        <v>37.080000000000005</v>
      </c>
      <c r="V21" s="26">
        <f>[17]Dezembro!$J$25</f>
        <v>28.8</v>
      </c>
      <c r="W21" s="26">
        <f>[17]Dezembro!$J$26</f>
        <v>24.48</v>
      </c>
      <c r="X21" s="26">
        <f>[17]Dezembro!$J$27</f>
        <v>28.8</v>
      </c>
      <c r="Y21" s="26">
        <f>[17]Dezembro!$J$28</f>
        <v>26.28</v>
      </c>
      <c r="Z21" s="26">
        <f>[17]Dezembro!$J$29</f>
        <v>39.96</v>
      </c>
      <c r="AA21" s="26">
        <f>[17]Dezembro!$J$30</f>
        <v>38.159999999999997</v>
      </c>
      <c r="AB21" s="26">
        <f>[17]Dezembro!$J$31</f>
        <v>31.680000000000003</v>
      </c>
      <c r="AC21" s="26">
        <f>[17]Dezembro!$J$32</f>
        <v>33.840000000000003</v>
      </c>
      <c r="AD21" s="26">
        <f>[17]Dezembro!$J$33</f>
        <v>32.04</v>
      </c>
      <c r="AE21" s="26">
        <f>[17]Dezembro!$J$34</f>
        <v>28.08</v>
      </c>
      <c r="AF21" s="26">
        <f>[17]Dezembro!$J$35</f>
        <v>27</v>
      </c>
      <c r="AG21" s="27">
        <f t="shared" si="2"/>
        <v>50.04</v>
      </c>
      <c r="AH21" s="2"/>
    </row>
    <row r="22" spans="1:34" ht="17.100000000000001" customHeight="1" x14ac:dyDescent="0.2">
      <c r="A22" s="31" t="s">
        <v>13</v>
      </c>
      <c r="B22" s="26">
        <f>[18]Dezembro!$J$5</f>
        <v>25.2</v>
      </c>
      <c r="C22" s="26">
        <f>[18]Dezembro!$J$6</f>
        <v>20.16</v>
      </c>
      <c r="D22" s="26">
        <f>[18]Dezembro!$J$7</f>
        <v>26.64</v>
      </c>
      <c r="E22" s="26">
        <f>[18]Dezembro!$J$8</f>
        <v>31.680000000000003</v>
      </c>
      <c r="F22" s="26">
        <f>[18]Dezembro!$J$9</f>
        <v>29.52</v>
      </c>
      <c r="G22" s="26">
        <f>[18]Dezembro!$J$10</f>
        <v>34.200000000000003</v>
      </c>
      <c r="H22" s="26">
        <f>[18]Dezembro!$J$11</f>
        <v>33.119999999999997</v>
      </c>
      <c r="I22" s="26">
        <f>[18]Dezembro!$J$12</f>
        <v>41.4</v>
      </c>
      <c r="J22" s="26">
        <f>[18]Dezembro!$J$13</f>
        <v>24.12</v>
      </c>
      <c r="K22" s="26">
        <f>[18]Dezembro!$J$14</f>
        <v>50.4</v>
      </c>
      <c r="L22" s="26">
        <f>[18]Dezembro!$J$15</f>
        <v>41.76</v>
      </c>
      <c r="M22" s="26">
        <f>[18]Dezembro!$J$16</f>
        <v>44.28</v>
      </c>
      <c r="N22" s="26">
        <f>[18]Dezembro!$J$17</f>
        <v>57.960000000000008</v>
      </c>
      <c r="O22" s="26">
        <f>[18]Dezembro!$J$18</f>
        <v>32.04</v>
      </c>
      <c r="P22" s="26">
        <f>[18]Dezembro!$J$19</f>
        <v>35.64</v>
      </c>
      <c r="Q22" s="26">
        <f>[18]Dezembro!$J$20</f>
        <v>42.12</v>
      </c>
      <c r="R22" s="26">
        <f>[18]Dezembro!$J$21</f>
        <v>36.72</v>
      </c>
      <c r="S22" s="26">
        <f>[18]Dezembro!$J$22</f>
        <v>42.480000000000004</v>
      </c>
      <c r="T22" s="26">
        <f>[18]Dezembro!$J$23</f>
        <v>47.88</v>
      </c>
      <c r="U22" s="26">
        <f>[18]Dezembro!$J$24</f>
        <v>43.2</v>
      </c>
      <c r="V22" s="26">
        <f>[18]Dezembro!$J$25</f>
        <v>31.319999999999997</v>
      </c>
      <c r="W22" s="26">
        <f>[18]Dezembro!$J$26</f>
        <v>34.200000000000003</v>
      </c>
      <c r="X22" s="26">
        <f>[18]Dezembro!$J$27</f>
        <v>36.36</v>
      </c>
      <c r="Y22" s="26">
        <f>[18]Dezembro!$J$28</f>
        <v>58.32</v>
      </c>
      <c r="Z22" s="26">
        <f>[18]Dezembro!$J$29</f>
        <v>51.84</v>
      </c>
      <c r="AA22" s="26">
        <f>[18]Dezembro!$J$30</f>
        <v>44.64</v>
      </c>
      <c r="AB22" s="26">
        <f>[18]Dezembro!$J$31</f>
        <v>31.680000000000003</v>
      </c>
      <c r="AC22" s="26">
        <f>[18]Dezembro!$J$32</f>
        <v>47.16</v>
      </c>
      <c r="AD22" s="26">
        <f>[18]Dezembro!$J$33</f>
        <v>31.319999999999997</v>
      </c>
      <c r="AE22" s="26">
        <f>[18]Dezembro!$J$34</f>
        <v>31.319999999999997</v>
      </c>
      <c r="AF22" s="26">
        <f>[18]Dezembro!$J$35</f>
        <v>31.319999999999997</v>
      </c>
      <c r="AG22" s="27">
        <f t="shared" si="2"/>
        <v>58.32</v>
      </c>
      <c r="AH22" s="2"/>
    </row>
    <row r="23" spans="1:34" ht="17.100000000000001" customHeight="1" x14ac:dyDescent="0.2">
      <c r="A23" s="31" t="s">
        <v>14</v>
      </c>
      <c r="B23" s="26">
        <f>[19]Dezembro!$J$5</f>
        <v>68.400000000000006</v>
      </c>
      <c r="C23" s="26">
        <f>[19]Dezembro!$J$6</f>
        <v>32.4</v>
      </c>
      <c r="D23" s="26">
        <f>[19]Dezembro!$J$7</f>
        <v>34.92</v>
      </c>
      <c r="E23" s="26">
        <f>[19]Dezembro!$J$8</f>
        <v>29.880000000000003</v>
      </c>
      <c r="F23" s="26">
        <f>[19]Dezembro!$J$9</f>
        <v>28.08</v>
      </c>
      <c r="G23" s="26">
        <f>[19]Dezembro!$J$10</f>
        <v>44.28</v>
      </c>
      <c r="H23" s="26">
        <f>[19]Dezembro!$J$11</f>
        <v>41.04</v>
      </c>
      <c r="I23" s="26">
        <f>[19]Dezembro!$J$12</f>
        <v>33.480000000000004</v>
      </c>
      <c r="J23" s="26">
        <f>[19]Dezembro!$J$13</f>
        <v>43.2</v>
      </c>
      <c r="K23" s="26">
        <f>[19]Dezembro!$J$14</f>
        <v>42.12</v>
      </c>
      <c r="L23" s="26">
        <f>[19]Dezembro!$J$15</f>
        <v>54.72</v>
      </c>
      <c r="M23" s="26">
        <f>[19]Dezembro!$J$16</f>
        <v>35.64</v>
      </c>
      <c r="N23" s="26">
        <f>[19]Dezembro!$J$17</f>
        <v>55.800000000000004</v>
      </c>
      <c r="O23" s="26">
        <f>[19]Dezembro!$J$18</f>
        <v>36.36</v>
      </c>
      <c r="P23" s="26">
        <f>[19]Dezembro!$J$19</f>
        <v>60.12</v>
      </c>
      <c r="Q23" s="26">
        <f>[19]Dezembro!$J$20</f>
        <v>57.6</v>
      </c>
      <c r="R23" s="26">
        <f>[19]Dezembro!$J$21</f>
        <v>63</v>
      </c>
      <c r="S23" s="26">
        <f>[19]Dezembro!$J$22</f>
        <v>32.4</v>
      </c>
      <c r="T23" s="26">
        <f>[19]Dezembro!$J$23</f>
        <v>56.519999999999996</v>
      </c>
      <c r="U23" s="26">
        <f>[19]Dezembro!$J$24</f>
        <v>23.759999999999998</v>
      </c>
      <c r="V23" s="26">
        <f>[19]Dezembro!$J$25</f>
        <v>54</v>
      </c>
      <c r="W23" s="26">
        <f>[19]Dezembro!$J$26</f>
        <v>41.76</v>
      </c>
      <c r="X23" s="26">
        <f>[19]Dezembro!$J$27</f>
        <v>29.52</v>
      </c>
      <c r="Y23" s="26">
        <f>[19]Dezembro!$J$28</f>
        <v>28.44</v>
      </c>
      <c r="Z23" s="26">
        <f>[19]Dezembro!$J$29</f>
        <v>34.92</v>
      </c>
      <c r="AA23" s="26">
        <f>[19]Dezembro!$J$30</f>
        <v>47.16</v>
      </c>
      <c r="AB23" s="26">
        <f>[19]Dezembro!$J$31</f>
        <v>54</v>
      </c>
      <c r="AC23" s="26">
        <f>[19]Dezembro!$J$32</f>
        <v>53.64</v>
      </c>
      <c r="AD23" s="26">
        <f>[19]Dezembro!$J$33</f>
        <v>27.720000000000002</v>
      </c>
      <c r="AE23" s="26">
        <f>[19]Dezembro!$J$34</f>
        <v>43.2</v>
      </c>
      <c r="AF23" s="26">
        <f>[19]Dezembro!$J$35</f>
        <v>28.44</v>
      </c>
      <c r="AG23" s="27">
        <f t="shared" si="2"/>
        <v>68.400000000000006</v>
      </c>
      <c r="AH23" s="2"/>
    </row>
    <row r="24" spans="1:34" ht="17.100000000000001" customHeight="1" x14ac:dyDescent="0.2">
      <c r="A24" s="31" t="s">
        <v>15</v>
      </c>
      <c r="B24" s="26">
        <f>[20]Dezembro!$J$5</f>
        <v>24.840000000000003</v>
      </c>
      <c r="C24" s="26">
        <f>[20]Dezembro!$J$6</f>
        <v>27.36</v>
      </c>
      <c r="D24" s="26">
        <f>[20]Dezembro!$J$7</f>
        <v>32.76</v>
      </c>
      <c r="E24" s="26">
        <f>[20]Dezembro!$J$8</f>
        <v>29.52</v>
      </c>
      <c r="F24" s="26">
        <f>[20]Dezembro!$J$9</f>
        <v>39.24</v>
      </c>
      <c r="G24" s="26">
        <f>[20]Dezembro!$J$10</f>
        <v>39.6</v>
      </c>
      <c r="H24" s="26">
        <f>[20]Dezembro!$J$11</f>
        <v>37.080000000000005</v>
      </c>
      <c r="I24" s="26">
        <f>[20]Dezembro!$J$12</f>
        <v>39.96</v>
      </c>
      <c r="J24" s="26">
        <f>[20]Dezembro!$J$13</f>
        <v>46.800000000000004</v>
      </c>
      <c r="K24" s="26">
        <f>[20]Dezembro!$J$14</f>
        <v>33.480000000000004</v>
      </c>
      <c r="L24" s="26">
        <f>[20]Dezembro!$J$15</f>
        <v>43.56</v>
      </c>
      <c r="M24" s="26">
        <f>[20]Dezembro!$J$16</f>
        <v>34.200000000000003</v>
      </c>
      <c r="N24" s="26">
        <f>[20]Dezembro!$J$17</f>
        <v>56.519999999999996</v>
      </c>
      <c r="O24" s="26">
        <f>[20]Dezembro!$J$18</f>
        <v>31.680000000000003</v>
      </c>
      <c r="P24" s="26">
        <f>[20]Dezembro!$J$19</f>
        <v>31.680000000000003</v>
      </c>
      <c r="Q24" s="26">
        <f>[20]Dezembro!$J$20</f>
        <v>31.319999999999997</v>
      </c>
      <c r="R24" s="26">
        <f>[20]Dezembro!$J$21</f>
        <v>38.159999999999997</v>
      </c>
      <c r="S24" s="26">
        <f>[20]Dezembro!$J$22</f>
        <v>38.159999999999997</v>
      </c>
      <c r="T24" s="26">
        <f>[20]Dezembro!$J$23</f>
        <v>47.88</v>
      </c>
      <c r="U24" s="26">
        <f>[20]Dezembro!$J$24</f>
        <v>48.24</v>
      </c>
      <c r="V24" s="26">
        <f>[20]Dezembro!$J$25</f>
        <v>54.36</v>
      </c>
      <c r="W24" s="26">
        <f>[20]Dezembro!$J$26</f>
        <v>35.64</v>
      </c>
      <c r="X24" s="26">
        <f>[20]Dezembro!$J$27</f>
        <v>44.28</v>
      </c>
      <c r="Y24" s="26">
        <f>[20]Dezembro!$J$28</f>
        <v>37.080000000000005</v>
      </c>
      <c r="Z24" s="26">
        <f>[20]Dezembro!$J$29</f>
        <v>57.6</v>
      </c>
      <c r="AA24" s="26">
        <f>[20]Dezembro!$J$30</f>
        <v>39.6</v>
      </c>
      <c r="AB24" s="26">
        <f>[20]Dezembro!$J$31</f>
        <v>41.76</v>
      </c>
      <c r="AC24" s="26">
        <f>[20]Dezembro!$J$32</f>
        <v>27.36</v>
      </c>
      <c r="AD24" s="26">
        <f>[20]Dezembro!$J$33</f>
        <v>32.76</v>
      </c>
      <c r="AE24" s="26">
        <f>[20]Dezembro!$J$34</f>
        <v>34.56</v>
      </c>
      <c r="AF24" s="26">
        <f>[20]Dezembro!$J$35</f>
        <v>32.04</v>
      </c>
      <c r="AG24" s="27">
        <f t="shared" si="2"/>
        <v>57.6</v>
      </c>
      <c r="AH24" s="2"/>
    </row>
    <row r="25" spans="1:34" ht="17.100000000000001" customHeight="1" x14ac:dyDescent="0.2">
      <c r="A25" s="31" t="s">
        <v>16</v>
      </c>
      <c r="B25" s="26">
        <f>[21]Dezembro!$J$5</f>
        <v>13.32</v>
      </c>
      <c r="C25" s="26">
        <f>[21]Dezembro!$J$6</f>
        <v>13.68</v>
      </c>
      <c r="D25" s="26">
        <f>[21]Dezembro!$J$7</f>
        <v>25.2</v>
      </c>
      <c r="E25" s="26">
        <f>[21]Dezembro!$J$8</f>
        <v>36</v>
      </c>
      <c r="F25" s="26">
        <f>[21]Dezembro!$J$9</f>
        <v>33.480000000000004</v>
      </c>
      <c r="G25" s="26">
        <f>[21]Dezembro!$J$10</f>
        <v>38.159999999999997</v>
      </c>
      <c r="H25" s="26">
        <f>[21]Dezembro!$J$11</f>
        <v>32.04</v>
      </c>
      <c r="I25" s="26">
        <f>[21]Dezembro!$J$12</f>
        <v>38.519999999999996</v>
      </c>
      <c r="J25" s="26">
        <f>[21]Dezembro!$J$13</f>
        <v>36.72</v>
      </c>
      <c r="K25" s="26">
        <f>[21]Dezembro!$J$14</f>
        <v>30.240000000000002</v>
      </c>
      <c r="L25" s="26">
        <f>[21]Dezembro!$J$15</f>
        <v>33.119999999999997</v>
      </c>
      <c r="M25" s="26">
        <f>[21]Dezembro!$J$16</f>
        <v>39.24</v>
      </c>
      <c r="N25" s="26">
        <f>[21]Dezembro!$J$17</f>
        <v>75.239999999999995</v>
      </c>
      <c r="O25" s="26">
        <f>[21]Dezembro!$J$18</f>
        <v>32.4</v>
      </c>
      <c r="P25" s="26">
        <f>[21]Dezembro!$J$19</f>
        <v>22.68</v>
      </c>
      <c r="Q25" s="26">
        <f>[21]Dezembro!$J$20</f>
        <v>30.6</v>
      </c>
      <c r="R25" s="26">
        <f>[21]Dezembro!$J$21</f>
        <v>38.880000000000003</v>
      </c>
      <c r="S25" s="26">
        <f>[21]Dezembro!$J$22</f>
        <v>49.32</v>
      </c>
      <c r="T25" s="26">
        <f>[21]Dezembro!$J$23</f>
        <v>61.2</v>
      </c>
      <c r="U25" s="26">
        <f>[21]Dezembro!$J$24</f>
        <v>52.92</v>
      </c>
      <c r="V25" s="26">
        <f>[21]Dezembro!$J$25</f>
        <v>46.440000000000005</v>
      </c>
      <c r="W25" s="26">
        <f>[21]Dezembro!$J$26</f>
        <v>38.519999999999996</v>
      </c>
      <c r="X25" s="26">
        <f>[21]Dezembro!$J$27</f>
        <v>34.92</v>
      </c>
      <c r="Y25" s="26">
        <f>[21]Dezembro!$J$28</f>
        <v>43.56</v>
      </c>
      <c r="Z25" s="26">
        <f>[21]Dezembro!$J$29</f>
        <v>53.28</v>
      </c>
      <c r="AA25" s="26">
        <f>[21]Dezembro!$J$30</f>
        <v>56.88</v>
      </c>
      <c r="AB25" s="26">
        <f>[21]Dezembro!$J$31</f>
        <v>28.44</v>
      </c>
      <c r="AC25" s="26">
        <f>[21]Dezembro!$J$32</f>
        <v>22.68</v>
      </c>
      <c r="AD25" s="26">
        <f>[21]Dezembro!$J$33</f>
        <v>28.44</v>
      </c>
      <c r="AE25" s="26">
        <f>[21]Dezembro!$J$34</f>
        <v>44.64</v>
      </c>
      <c r="AF25" s="26">
        <f>[21]Dezembro!$J$35</f>
        <v>47.16</v>
      </c>
      <c r="AG25" s="27">
        <f t="shared" ref="AG25:AG31" si="3">MAX(B25:AF25)</f>
        <v>75.239999999999995</v>
      </c>
      <c r="AH25" s="2"/>
    </row>
    <row r="26" spans="1:34" ht="17.100000000000001" customHeight="1" x14ac:dyDescent="0.2">
      <c r="A26" s="31" t="s">
        <v>17</v>
      </c>
      <c r="B26" s="26">
        <f>[22]Dezembro!$J$5</f>
        <v>20.16</v>
      </c>
      <c r="C26" s="26">
        <f>[22]Dezembro!$J$6</f>
        <v>29.880000000000003</v>
      </c>
      <c r="D26" s="26">
        <f>[22]Dezembro!$J$7</f>
        <v>26.28</v>
      </c>
      <c r="E26" s="26">
        <f>[22]Dezembro!$J$8</f>
        <v>73.08</v>
      </c>
      <c r="F26" s="26">
        <f>[22]Dezembro!$J$9</f>
        <v>77.760000000000005</v>
      </c>
      <c r="G26" s="26">
        <f>[22]Dezembro!$J$10</f>
        <v>33.840000000000003</v>
      </c>
      <c r="H26" s="26">
        <f>[22]Dezembro!$J$11</f>
        <v>30.96</v>
      </c>
      <c r="I26" s="26">
        <f>[22]Dezembro!$J$12</f>
        <v>66.960000000000008</v>
      </c>
      <c r="J26" s="26">
        <f>[22]Dezembro!$J$13</f>
        <v>29.16</v>
      </c>
      <c r="K26" s="26">
        <f>[22]Dezembro!$J$14</f>
        <v>36.36</v>
      </c>
      <c r="L26" s="26">
        <f>[22]Dezembro!$J$15</f>
        <v>34.92</v>
      </c>
      <c r="M26" s="26">
        <f>[22]Dezembro!$J$16</f>
        <v>58.32</v>
      </c>
      <c r="N26" s="26">
        <f>[22]Dezembro!$J$17</f>
        <v>58.32</v>
      </c>
      <c r="O26" s="26">
        <f>[22]Dezembro!$J$18</f>
        <v>27.36</v>
      </c>
      <c r="P26" s="26">
        <f>[22]Dezembro!$J$19</f>
        <v>47.88</v>
      </c>
      <c r="Q26" s="26">
        <f>[22]Dezembro!$J$20</f>
        <v>42.84</v>
      </c>
      <c r="R26" s="26">
        <f>[22]Dezembro!$J$21</f>
        <v>47.88</v>
      </c>
      <c r="S26" s="26">
        <f>[22]Dezembro!$J$22</f>
        <v>30.6</v>
      </c>
      <c r="T26" s="26">
        <f>[22]Dezembro!$J$23</f>
        <v>55.440000000000005</v>
      </c>
      <c r="U26" s="26">
        <f>[22]Dezembro!$J$24</f>
        <v>40.32</v>
      </c>
      <c r="V26" s="26">
        <f>[22]Dezembro!$J$25</f>
        <v>33.480000000000004</v>
      </c>
      <c r="W26" s="26">
        <f>[22]Dezembro!$J$26</f>
        <v>47.519999999999996</v>
      </c>
      <c r="X26" s="26">
        <f>[22]Dezembro!$J$27</f>
        <v>27.720000000000002</v>
      </c>
      <c r="Y26" s="26">
        <f>[22]Dezembro!$J$28</f>
        <v>82.44</v>
      </c>
      <c r="Z26" s="26">
        <f>[22]Dezembro!$J$29</f>
        <v>44.64</v>
      </c>
      <c r="AA26" s="26">
        <f>[22]Dezembro!$J$30</f>
        <v>36.72</v>
      </c>
      <c r="AB26" s="26">
        <f>[22]Dezembro!$J$31</f>
        <v>43.92</v>
      </c>
      <c r="AC26" s="26">
        <f>[22]Dezembro!$J$32</f>
        <v>49.32</v>
      </c>
      <c r="AD26" s="26">
        <f>[22]Dezembro!$J$33</f>
        <v>29.16</v>
      </c>
      <c r="AE26" s="26">
        <f>[22]Dezembro!$J$34</f>
        <v>42.12</v>
      </c>
      <c r="AF26" s="26">
        <f>[22]Dezembro!$J$35</f>
        <v>26.28</v>
      </c>
      <c r="AG26" s="27">
        <f t="shared" si="3"/>
        <v>82.44</v>
      </c>
      <c r="AH26" s="2"/>
    </row>
    <row r="27" spans="1:34" ht="17.100000000000001" customHeight="1" x14ac:dyDescent="0.2">
      <c r="A27" s="31" t="s">
        <v>18</v>
      </c>
      <c r="B27" s="26">
        <f>[23]Dezembro!$J$5</f>
        <v>29.880000000000003</v>
      </c>
      <c r="C27" s="26">
        <f>[23]Dezembro!$J$6</f>
        <v>28.8</v>
      </c>
      <c r="D27" s="26">
        <f>[23]Dezembro!$J$7</f>
        <v>23.759999999999998</v>
      </c>
      <c r="E27" s="26">
        <f>[23]Dezembro!$J$8</f>
        <v>64.08</v>
      </c>
      <c r="F27" s="26">
        <f>[23]Dezembro!$J$9</f>
        <v>28.08</v>
      </c>
      <c r="G27" s="26">
        <f>[23]Dezembro!$J$10</f>
        <v>32.76</v>
      </c>
      <c r="H27" s="26">
        <f>[23]Dezembro!$J$11</f>
        <v>37.440000000000005</v>
      </c>
      <c r="I27" s="26">
        <f>[23]Dezembro!$J$12</f>
        <v>33.480000000000004</v>
      </c>
      <c r="J27" s="26">
        <f>[23]Dezembro!$J$13</f>
        <v>46.440000000000005</v>
      </c>
      <c r="K27" s="26">
        <f>[23]Dezembro!$J$14</f>
        <v>45.72</v>
      </c>
      <c r="L27" s="26">
        <f>[23]Dezembro!$J$15</f>
        <v>43.92</v>
      </c>
      <c r="M27" s="26">
        <f>[23]Dezembro!$J$16</f>
        <v>46.440000000000005</v>
      </c>
      <c r="N27" s="26">
        <f>[23]Dezembro!$J$17</f>
        <v>51.84</v>
      </c>
      <c r="O27" s="26">
        <f>[23]Dezembro!$J$18</f>
        <v>41.04</v>
      </c>
      <c r="P27" s="26">
        <f>[23]Dezembro!$J$19</f>
        <v>46.800000000000004</v>
      </c>
      <c r="Q27" s="26">
        <f>[23]Dezembro!$J$20</f>
        <v>56.519999999999996</v>
      </c>
      <c r="R27" s="26">
        <f>[23]Dezembro!$J$21</f>
        <v>53.64</v>
      </c>
      <c r="S27" s="26">
        <f>[23]Dezembro!$J$22</f>
        <v>33.480000000000004</v>
      </c>
      <c r="T27" s="26">
        <f>[23]Dezembro!$J$23</f>
        <v>37.440000000000005</v>
      </c>
      <c r="U27" s="26">
        <f>[23]Dezembro!$J$24</f>
        <v>39.96</v>
      </c>
      <c r="V27" s="26">
        <f>[23]Dezembro!$J$25</f>
        <v>31.680000000000003</v>
      </c>
      <c r="W27" s="26">
        <f>[23]Dezembro!$J$26</f>
        <v>71.64</v>
      </c>
      <c r="X27" s="26">
        <f>[23]Dezembro!$J$27</f>
        <v>38.159999999999997</v>
      </c>
      <c r="Y27" s="26">
        <f>[23]Dezembro!$J$28</f>
        <v>82.08</v>
      </c>
      <c r="Z27" s="26">
        <f>[23]Dezembro!$J$29</f>
        <v>39.96</v>
      </c>
      <c r="AA27" s="26">
        <f>[23]Dezembro!$J$30</f>
        <v>34.56</v>
      </c>
      <c r="AB27" s="26">
        <f>[23]Dezembro!$J$31</f>
        <v>32.04</v>
      </c>
      <c r="AC27" s="26">
        <f>[23]Dezembro!$J$32</f>
        <v>55.080000000000005</v>
      </c>
      <c r="AD27" s="26">
        <f>[23]Dezembro!$J$33</f>
        <v>28.44</v>
      </c>
      <c r="AE27" s="26">
        <f>[23]Dezembro!$J$34</f>
        <v>41.4</v>
      </c>
      <c r="AF27" s="26">
        <f>[23]Dezembro!$J$35</f>
        <v>43.56</v>
      </c>
      <c r="AG27" s="27">
        <f t="shared" si="3"/>
        <v>82.08</v>
      </c>
      <c r="AH27" s="2"/>
    </row>
    <row r="28" spans="1:34" ht="17.100000000000001" customHeight="1" x14ac:dyDescent="0.2">
      <c r="A28" s="31" t="s">
        <v>19</v>
      </c>
      <c r="B28" s="26">
        <f>[24]Dezembro!$J$5</f>
        <v>26.64</v>
      </c>
      <c r="C28" s="26">
        <f>[24]Dezembro!$J$6</f>
        <v>25.2</v>
      </c>
      <c r="D28" s="26">
        <f>[24]Dezembro!$J$7</f>
        <v>47.16</v>
      </c>
      <c r="E28" s="26">
        <f>[24]Dezembro!$J$8</f>
        <v>30.6</v>
      </c>
      <c r="F28" s="26">
        <f>[24]Dezembro!$J$9</f>
        <v>48.24</v>
      </c>
      <c r="G28" s="26">
        <f>[24]Dezembro!$J$10</f>
        <v>34.56</v>
      </c>
      <c r="H28" s="26">
        <f>[24]Dezembro!$J$11</f>
        <v>36.36</v>
      </c>
      <c r="I28" s="26">
        <f>[24]Dezembro!$J$12</f>
        <v>60.12</v>
      </c>
      <c r="J28" s="26">
        <f>[24]Dezembro!$J$13</f>
        <v>36.36</v>
      </c>
      <c r="K28" s="26">
        <f>[24]Dezembro!$J$14</f>
        <v>36</v>
      </c>
      <c r="L28" s="26">
        <f>[24]Dezembro!$J$15</f>
        <v>38.519999999999996</v>
      </c>
      <c r="M28" s="26">
        <f>[24]Dezembro!$J$16</f>
        <v>41.04</v>
      </c>
      <c r="N28" s="26">
        <f>[24]Dezembro!$J$17</f>
        <v>59.04</v>
      </c>
      <c r="O28" s="26">
        <f>[24]Dezembro!$J$18</f>
        <v>27.720000000000002</v>
      </c>
      <c r="P28" s="26">
        <f>[24]Dezembro!$J$19</f>
        <v>26.64</v>
      </c>
      <c r="Q28" s="26">
        <f>[24]Dezembro!$J$20</f>
        <v>32.4</v>
      </c>
      <c r="R28" s="26">
        <f>[24]Dezembro!$J$21</f>
        <v>60.480000000000004</v>
      </c>
      <c r="S28" s="26">
        <f>[24]Dezembro!$J$22</f>
        <v>42.84</v>
      </c>
      <c r="T28" s="26">
        <f>[24]Dezembro!$J$23</f>
        <v>58.32</v>
      </c>
      <c r="U28" s="26">
        <f>[24]Dezembro!$J$24</f>
        <v>43.2</v>
      </c>
      <c r="V28" s="26">
        <f>[24]Dezembro!$J$25</f>
        <v>59.4</v>
      </c>
      <c r="W28" s="26">
        <f>[24]Dezembro!$J$26</f>
        <v>45.72</v>
      </c>
      <c r="X28" s="26">
        <f>[24]Dezembro!$J$27</f>
        <v>42.84</v>
      </c>
      <c r="Y28" s="26">
        <f>[24]Dezembro!$J$28</f>
        <v>40.32</v>
      </c>
      <c r="Z28" s="26">
        <f>[24]Dezembro!$J$29</f>
        <v>44.64</v>
      </c>
      <c r="AA28" s="26">
        <f>[24]Dezembro!$J$30</f>
        <v>51.480000000000004</v>
      </c>
      <c r="AB28" s="26">
        <f>[24]Dezembro!$J$31</f>
        <v>28.8</v>
      </c>
      <c r="AC28" s="26">
        <f>[24]Dezembro!$J$32</f>
        <v>27.720000000000002</v>
      </c>
      <c r="AD28" s="26">
        <f>[24]Dezembro!$J$33</f>
        <v>21.6</v>
      </c>
      <c r="AE28" s="26">
        <f>[24]Dezembro!$J$34</f>
        <v>30.96</v>
      </c>
      <c r="AF28" s="26">
        <f>[24]Dezembro!$J$35</f>
        <v>38.159999999999997</v>
      </c>
      <c r="AG28" s="27">
        <f t="shared" si="3"/>
        <v>60.480000000000004</v>
      </c>
      <c r="AH28" s="2"/>
    </row>
    <row r="29" spans="1:34" ht="17.100000000000001" customHeight="1" x14ac:dyDescent="0.2">
      <c r="A29" s="31" t="s">
        <v>31</v>
      </c>
      <c r="B29" s="26">
        <f>[25]Dezembro!$J$5</f>
        <v>24.840000000000003</v>
      </c>
      <c r="C29" s="26">
        <f>[25]Dezembro!$J$6</f>
        <v>26.28</v>
      </c>
      <c r="D29" s="26">
        <f>[25]Dezembro!$J$7</f>
        <v>28.8</v>
      </c>
      <c r="E29" s="26">
        <f>[25]Dezembro!$J$8</f>
        <v>33.119999999999997</v>
      </c>
      <c r="F29" s="26">
        <f>[25]Dezembro!$J$9</f>
        <v>30.96</v>
      </c>
      <c r="G29" s="26">
        <f>[25]Dezembro!$J$10</f>
        <v>39.6</v>
      </c>
      <c r="H29" s="26">
        <f>[25]Dezembro!$J$11</f>
        <v>39.6</v>
      </c>
      <c r="I29" s="26">
        <f>[25]Dezembro!$J$12</f>
        <v>54.36</v>
      </c>
      <c r="J29" s="26">
        <f>[25]Dezembro!$J$13</f>
        <v>32.04</v>
      </c>
      <c r="K29" s="26">
        <f>[25]Dezembro!$J$14</f>
        <v>29.52</v>
      </c>
      <c r="L29" s="26">
        <f>[25]Dezembro!$J$15</f>
        <v>38.519999999999996</v>
      </c>
      <c r="M29" s="26">
        <f>[25]Dezembro!$J$16</f>
        <v>47.88</v>
      </c>
      <c r="N29" s="26">
        <f>[25]Dezembro!$J$17</f>
        <v>39.24</v>
      </c>
      <c r="O29" s="26">
        <f>[25]Dezembro!$J$18</f>
        <v>36</v>
      </c>
      <c r="P29" s="26">
        <f>[25]Dezembro!$J$19</f>
        <v>37.440000000000005</v>
      </c>
      <c r="Q29" s="26">
        <f>[25]Dezembro!$J$20</f>
        <v>43.56</v>
      </c>
      <c r="R29" s="26">
        <f>[25]Dezembro!$J$21</f>
        <v>44.28</v>
      </c>
      <c r="S29" s="26">
        <f>[25]Dezembro!$J$22</f>
        <v>39.24</v>
      </c>
      <c r="T29" s="26">
        <f>[25]Dezembro!$J$23</f>
        <v>41.76</v>
      </c>
      <c r="U29" s="26">
        <f>[25]Dezembro!$J$24</f>
        <v>41.4</v>
      </c>
      <c r="V29" s="26">
        <f>[25]Dezembro!$J$25</f>
        <v>35.28</v>
      </c>
      <c r="W29" s="26">
        <f>[25]Dezembro!$J$26</f>
        <v>40.680000000000007</v>
      </c>
      <c r="X29" s="26">
        <f>[25]Dezembro!$J$27</f>
        <v>40.680000000000007</v>
      </c>
      <c r="Y29" s="26">
        <f>[25]Dezembro!$J$28</f>
        <v>30.96</v>
      </c>
      <c r="Z29" s="26">
        <f>[25]Dezembro!$J$29</f>
        <v>46.800000000000004</v>
      </c>
      <c r="AA29" s="26">
        <f>[25]Dezembro!$J$30</f>
        <v>40.32</v>
      </c>
      <c r="AB29" s="26">
        <f>[25]Dezembro!$J$31</f>
        <v>38.159999999999997</v>
      </c>
      <c r="AC29" s="26">
        <f>[25]Dezembro!$J$32</f>
        <v>54.72</v>
      </c>
      <c r="AD29" s="26">
        <f>[25]Dezembro!$J$33</f>
        <v>34.56</v>
      </c>
      <c r="AE29" s="26">
        <f>[25]Dezembro!$J$34</f>
        <v>38.880000000000003</v>
      </c>
      <c r="AF29" s="26">
        <f>[25]Dezembro!$J$35</f>
        <v>45</v>
      </c>
      <c r="AG29" s="27">
        <f t="shared" si="3"/>
        <v>54.72</v>
      </c>
      <c r="AH29" s="2"/>
    </row>
    <row r="30" spans="1:34" ht="17.100000000000001" customHeight="1" x14ac:dyDescent="0.2">
      <c r="A30" s="31" t="s">
        <v>52</v>
      </c>
      <c r="B30" s="26">
        <f>[26]Dezembro!$J$5</f>
        <v>45.36</v>
      </c>
      <c r="C30" s="26">
        <f>[26]Dezembro!$J$6</f>
        <v>36.36</v>
      </c>
      <c r="D30" s="26">
        <f>[26]Dezembro!$J$7</f>
        <v>37.800000000000004</v>
      </c>
      <c r="E30" s="26">
        <f>[26]Dezembro!$J$8</f>
        <v>45</v>
      </c>
      <c r="F30" s="26">
        <f>[26]Dezembro!$J$9</f>
        <v>41.4</v>
      </c>
      <c r="G30" s="26">
        <f>[26]Dezembro!$J$10</f>
        <v>42.84</v>
      </c>
      <c r="H30" s="26">
        <f>[26]Dezembro!$J$11</f>
        <v>37.440000000000005</v>
      </c>
      <c r="I30" s="26">
        <f>[26]Dezembro!$J$12</f>
        <v>33.840000000000003</v>
      </c>
      <c r="J30" s="26">
        <f>[26]Dezembro!$J$13</f>
        <v>37.800000000000004</v>
      </c>
      <c r="K30" s="26">
        <f>[26]Dezembro!$J$14</f>
        <v>53.64</v>
      </c>
      <c r="L30" s="26">
        <f>[26]Dezembro!$J$15</f>
        <v>53.64</v>
      </c>
      <c r="M30" s="26">
        <f>[26]Dezembro!$J$16</f>
        <v>36.72</v>
      </c>
      <c r="N30" s="26">
        <f>[26]Dezembro!$J$17</f>
        <v>45.36</v>
      </c>
      <c r="O30" s="26">
        <f>[26]Dezembro!$J$18</f>
        <v>38.159999999999997</v>
      </c>
      <c r="P30" s="26">
        <f>[26]Dezembro!$J$19</f>
        <v>33.480000000000004</v>
      </c>
      <c r="Q30" s="26">
        <f>[26]Dezembro!$J$20</f>
        <v>53.64</v>
      </c>
      <c r="R30" s="26">
        <f>[26]Dezembro!$J$21</f>
        <v>36.72</v>
      </c>
      <c r="S30" s="26">
        <f>[26]Dezembro!$J$22</f>
        <v>39.96</v>
      </c>
      <c r="T30" s="26">
        <f>[26]Dezembro!$J$23</f>
        <v>30.240000000000002</v>
      </c>
      <c r="U30" s="26">
        <f>[26]Dezembro!$J$24</f>
        <v>37.080000000000005</v>
      </c>
      <c r="V30" s="26">
        <f>[26]Dezembro!$J$25</f>
        <v>32.04</v>
      </c>
      <c r="W30" s="26">
        <f>[26]Dezembro!$J$26</f>
        <v>61.560000000000009</v>
      </c>
      <c r="X30" s="26">
        <f>[26]Dezembro!$J$27</f>
        <v>36.72</v>
      </c>
      <c r="Y30" s="26">
        <f>[26]Dezembro!$J$28</f>
        <v>71.28</v>
      </c>
      <c r="Z30" s="26">
        <f>[26]Dezembro!$J$29</f>
        <v>68.400000000000006</v>
      </c>
      <c r="AA30" s="26">
        <f>[26]Dezembro!$J$30</f>
        <v>32.04</v>
      </c>
      <c r="AB30" s="26">
        <f>[26]Dezembro!$J$31</f>
        <v>22.32</v>
      </c>
      <c r="AC30" s="26">
        <f>[26]Dezembro!$J$32</f>
        <v>81</v>
      </c>
      <c r="AD30" s="26">
        <f>[26]Dezembro!$J$33</f>
        <v>20.52</v>
      </c>
      <c r="AE30" s="26">
        <f>[26]Dezembro!$J$34</f>
        <v>51.84</v>
      </c>
      <c r="AF30" s="26">
        <f>[26]Dezembro!$J$35</f>
        <v>48.96</v>
      </c>
      <c r="AG30" s="27">
        <f>MAX(B30:AF30)</f>
        <v>81</v>
      </c>
      <c r="AH30" s="2"/>
    </row>
    <row r="31" spans="1:34" ht="17.100000000000001" customHeight="1" x14ac:dyDescent="0.2">
      <c r="A31" s="31" t="s">
        <v>20</v>
      </c>
      <c r="B31" s="26">
        <f>[27]Dezembro!$J$5</f>
        <v>30.240000000000002</v>
      </c>
      <c r="C31" s="26">
        <f>[27]Dezembro!$J$6</f>
        <v>33.119999999999997</v>
      </c>
      <c r="D31" s="26">
        <f>[27]Dezembro!$J$7</f>
        <v>24.48</v>
      </c>
      <c r="E31" s="26">
        <f>[27]Dezembro!$J$8</f>
        <v>30.240000000000002</v>
      </c>
      <c r="F31" s="26">
        <f>[27]Dezembro!$J$9</f>
        <v>25.92</v>
      </c>
      <c r="G31" s="26">
        <f>[27]Dezembro!$J$10</f>
        <v>37.800000000000004</v>
      </c>
      <c r="H31" s="26">
        <f>[27]Dezembro!$J$11</f>
        <v>33.119999999999997</v>
      </c>
      <c r="I31" s="26">
        <f>[27]Dezembro!$J$12</f>
        <v>29.52</v>
      </c>
      <c r="J31" s="26">
        <f>[27]Dezembro!$J$13</f>
        <v>34.56</v>
      </c>
      <c r="K31" s="26">
        <f>[27]Dezembro!$J$14</f>
        <v>42.12</v>
      </c>
      <c r="L31" s="26">
        <f>[27]Dezembro!$J$15</f>
        <v>39.96</v>
      </c>
      <c r="M31" s="26">
        <f>[27]Dezembro!$J$16</f>
        <v>25.2</v>
      </c>
      <c r="N31" s="26">
        <f>[27]Dezembro!$J$17</f>
        <v>41.04</v>
      </c>
      <c r="O31" s="26">
        <f>[27]Dezembro!$J$18</f>
        <v>25.92</v>
      </c>
      <c r="P31" s="26">
        <f>[27]Dezembro!$J$19</f>
        <v>37.440000000000005</v>
      </c>
      <c r="Q31" s="26">
        <f>[27]Dezembro!$J$20</f>
        <v>40.32</v>
      </c>
      <c r="R31" s="26">
        <f>[27]Dezembro!$J$21</f>
        <v>49.32</v>
      </c>
      <c r="S31" s="26">
        <f>[27]Dezembro!$J$22</f>
        <v>28.44</v>
      </c>
      <c r="T31" s="26">
        <f>[27]Dezembro!$J$23</f>
        <v>20.88</v>
      </c>
      <c r="U31" s="26">
        <f>[27]Dezembro!$J$24</f>
        <v>48.96</v>
      </c>
      <c r="V31" s="26">
        <f>[27]Dezembro!$J$25</f>
        <v>39.6</v>
      </c>
      <c r="W31" s="26">
        <f>[27]Dezembro!$J$26</f>
        <v>33.480000000000004</v>
      </c>
      <c r="X31" s="26">
        <f>[27]Dezembro!$J$27</f>
        <v>41.4</v>
      </c>
      <c r="Y31" s="26">
        <f>[27]Dezembro!$J$28</f>
        <v>58.32</v>
      </c>
      <c r="Z31" s="26">
        <f>[27]Dezembro!$J$29</f>
        <v>52.2</v>
      </c>
      <c r="AA31" s="26">
        <f>[27]Dezembro!$J$30</f>
        <v>59.760000000000005</v>
      </c>
      <c r="AB31" s="26">
        <f>[27]Dezembro!$J$31</f>
        <v>37.080000000000005</v>
      </c>
      <c r="AC31" s="26">
        <f>[27]Dezembro!$J$32</f>
        <v>33.480000000000004</v>
      </c>
      <c r="AD31" s="26">
        <f>[27]Dezembro!$J$33</f>
        <v>30.240000000000002</v>
      </c>
      <c r="AE31" s="26">
        <f>[27]Dezembro!$J$34</f>
        <v>36.36</v>
      </c>
      <c r="AF31" s="26">
        <f>[27]Dezembro!$J$35</f>
        <v>22.68</v>
      </c>
      <c r="AG31" s="27">
        <f t="shared" si="3"/>
        <v>59.760000000000005</v>
      </c>
      <c r="AH31" s="2"/>
    </row>
    <row r="32" spans="1:34" s="5" customFormat="1" ht="17.100000000000001" customHeight="1" x14ac:dyDescent="0.2">
      <c r="A32" s="42" t="s">
        <v>33</v>
      </c>
      <c r="B32" s="29">
        <f t="shared" ref="B32:AG32" si="4">MAX(B5:B31)</f>
        <v>68.400000000000006</v>
      </c>
      <c r="C32" s="29">
        <f t="shared" si="4"/>
        <v>48.96</v>
      </c>
      <c r="D32" s="29">
        <f t="shared" si="4"/>
        <v>47.16</v>
      </c>
      <c r="E32" s="29">
        <f t="shared" si="4"/>
        <v>73.08</v>
      </c>
      <c r="F32" s="29">
        <f t="shared" si="4"/>
        <v>77.760000000000005</v>
      </c>
      <c r="G32" s="29">
        <f t="shared" si="4"/>
        <v>59.4</v>
      </c>
      <c r="H32" s="29">
        <f t="shared" si="4"/>
        <v>52.92</v>
      </c>
      <c r="I32" s="29">
        <f t="shared" si="4"/>
        <v>66.960000000000008</v>
      </c>
      <c r="J32" s="29">
        <f t="shared" si="4"/>
        <v>66.600000000000009</v>
      </c>
      <c r="K32" s="29">
        <f t="shared" si="4"/>
        <v>63.72</v>
      </c>
      <c r="L32" s="29">
        <f t="shared" si="4"/>
        <v>58.32</v>
      </c>
      <c r="M32" s="29">
        <f t="shared" si="4"/>
        <v>61.2</v>
      </c>
      <c r="N32" s="29">
        <f t="shared" si="4"/>
        <v>87.84</v>
      </c>
      <c r="O32" s="29">
        <f t="shared" si="4"/>
        <v>41.76</v>
      </c>
      <c r="P32" s="29">
        <f t="shared" si="4"/>
        <v>60.12</v>
      </c>
      <c r="Q32" s="29">
        <f t="shared" si="4"/>
        <v>57.6</v>
      </c>
      <c r="R32" s="29">
        <f t="shared" si="4"/>
        <v>63</v>
      </c>
      <c r="S32" s="29">
        <f t="shared" si="4"/>
        <v>59.760000000000005</v>
      </c>
      <c r="T32" s="29">
        <f t="shared" si="4"/>
        <v>61.2</v>
      </c>
      <c r="U32" s="29">
        <f t="shared" si="4"/>
        <v>74.52</v>
      </c>
      <c r="V32" s="29">
        <f t="shared" si="4"/>
        <v>81.360000000000014</v>
      </c>
      <c r="W32" s="29">
        <f t="shared" si="4"/>
        <v>71.64</v>
      </c>
      <c r="X32" s="29">
        <f t="shared" si="4"/>
        <v>70.2</v>
      </c>
      <c r="Y32" s="29">
        <f t="shared" si="4"/>
        <v>87.84</v>
      </c>
      <c r="Z32" s="29">
        <f t="shared" si="4"/>
        <v>68.400000000000006</v>
      </c>
      <c r="AA32" s="29">
        <f t="shared" si="4"/>
        <v>59.760000000000005</v>
      </c>
      <c r="AB32" s="29">
        <f t="shared" si="4"/>
        <v>76.680000000000007</v>
      </c>
      <c r="AC32" s="29">
        <f t="shared" si="4"/>
        <v>88.56</v>
      </c>
      <c r="AD32" s="29">
        <f t="shared" si="4"/>
        <v>54.36</v>
      </c>
      <c r="AE32" s="29">
        <f t="shared" si="4"/>
        <v>55.440000000000005</v>
      </c>
      <c r="AF32" s="29">
        <f t="shared" si="4"/>
        <v>56.16</v>
      </c>
      <c r="AG32" s="24">
        <f t="shared" si="4"/>
        <v>88.56</v>
      </c>
      <c r="AH32" s="10"/>
    </row>
    <row r="33" spans="1:34" x14ac:dyDescent="0.2">
      <c r="AG33" s="9"/>
      <c r="AH33" s="2"/>
    </row>
    <row r="34" spans="1:34" x14ac:dyDescent="0.2">
      <c r="A34" s="9"/>
      <c r="B34" s="21" t="s">
        <v>59</v>
      </c>
      <c r="C34" s="21"/>
      <c r="D34" s="21"/>
      <c r="E34" s="21"/>
      <c r="L34" s="2" t="s">
        <v>60</v>
      </c>
      <c r="W34" s="2" t="s">
        <v>62</v>
      </c>
      <c r="AG34" s="9"/>
      <c r="AH34" s="2"/>
    </row>
    <row r="35" spans="1:34" x14ac:dyDescent="0.2">
      <c r="I35" s="9"/>
      <c r="J35" s="9"/>
      <c r="K35" s="9"/>
      <c r="L35" s="9" t="s">
        <v>61</v>
      </c>
      <c r="M35" s="9"/>
      <c r="N35" s="9"/>
      <c r="O35" s="9"/>
      <c r="T35" s="9"/>
      <c r="U35" s="9"/>
      <c r="V35" s="9"/>
      <c r="W35" s="9" t="s">
        <v>63</v>
      </c>
      <c r="X35" s="9"/>
      <c r="Y35" s="9"/>
      <c r="AG35" s="9"/>
      <c r="AH35" s="2"/>
    </row>
    <row r="36" spans="1:34" x14ac:dyDescent="0.2">
      <c r="AG36" s="9"/>
      <c r="AH36" s="2"/>
    </row>
    <row r="37" spans="1:34" x14ac:dyDescent="0.2">
      <c r="AG37" s="9"/>
      <c r="AH37" s="2"/>
    </row>
    <row r="41" spans="1:34" x14ac:dyDescent="0.2">
      <c r="K41" s="2" t="s">
        <v>64</v>
      </c>
      <c r="N41" s="2" t="s">
        <v>64</v>
      </c>
    </row>
    <row r="42" spans="1:34" x14ac:dyDescent="0.2">
      <c r="V42" s="2" t="s">
        <v>64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69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2013-01-29T14:46:30Z</cp:lastPrinted>
  <dcterms:created xsi:type="dcterms:W3CDTF">2008-08-15T13:32:29Z</dcterms:created>
  <dcterms:modified xsi:type="dcterms:W3CDTF">2022-03-10T17:12:35Z</dcterms:modified>
</cp:coreProperties>
</file>