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5180" windowHeight="8835" tabRatio="874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calcPr calcId="145621"/>
</workbook>
</file>

<file path=xl/calcChain.xml><?xml version="1.0" encoding="utf-8"?>
<calcChain xmlns="http://schemas.openxmlformats.org/spreadsheetml/2006/main">
  <c r="AD29" i="4" l="1"/>
  <c r="AD28" i="4"/>
  <c r="AD27" i="4"/>
  <c r="AD26" i="4"/>
  <c r="AD25" i="4"/>
  <c r="AD24" i="4"/>
  <c r="AD23" i="4"/>
  <c r="AD22" i="4"/>
  <c r="AD21" i="4"/>
  <c r="AD20" i="4"/>
  <c r="AD19" i="4"/>
  <c r="AD18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5" i="4"/>
  <c r="AD29" i="5"/>
  <c r="AD28" i="5"/>
  <c r="AD27" i="5"/>
  <c r="AD26" i="5"/>
  <c r="AD25" i="5"/>
  <c r="AD24" i="5"/>
  <c r="AD23" i="5"/>
  <c r="AD22" i="5"/>
  <c r="AD21" i="5"/>
  <c r="AD20" i="5"/>
  <c r="AD19" i="5"/>
  <c r="AD18" i="5"/>
  <c r="AD17" i="5"/>
  <c r="AD16" i="5"/>
  <c r="AD15" i="5"/>
  <c r="AD14" i="5"/>
  <c r="AD13" i="5"/>
  <c r="AD12" i="5"/>
  <c r="AD11" i="5"/>
  <c r="AD10" i="5"/>
  <c r="AD9" i="5"/>
  <c r="AD8" i="5"/>
  <c r="AD7" i="5"/>
  <c r="AD6" i="5"/>
  <c r="AD5" i="5"/>
  <c r="AD30" i="5" s="1"/>
  <c r="AD29" i="6"/>
  <c r="AD28" i="6"/>
  <c r="AD27" i="6"/>
  <c r="AD26" i="6"/>
  <c r="AD25" i="6"/>
  <c r="AD24" i="6"/>
  <c r="AD23" i="6"/>
  <c r="AD22" i="6"/>
  <c r="AD21" i="6"/>
  <c r="AD20" i="6"/>
  <c r="AD19" i="6"/>
  <c r="AD18" i="6"/>
  <c r="AD17" i="6"/>
  <c r="AD16" i="6"/>
  <c r="AD15" i="6"/>
  <c r="AD14" i="6"/>
  <c r="AD13" i="6"/>
  <c r="AD12" i="6"/>
  <c r="AD11" i="6"/>
  <c r="AD10" i="6"/>
  <c r="AD9" i="6"/>
  <c r="AD8" i="6"/>
  <c r="AD7" i="6"/>
  <c r="AD6" i="6"/>
  <c r="AD5" i="6"/>
  <c r="AD29" i="7"/>
  <c r="AD28" i="7"/>
  <c r="AD27" i="7"/>
  <c r="AD26" i="7"/>
  <c r="AD25" i="7"/>
  <c r="AD24" i="7"/>
  <c r="AD23" i="7"/>
  <c r="AD22" i="7"/>
  <c r="AD21" i="7"/>
  <c r="AD20" i="7"/>
  <c r="AD19" i="7"/>
  <c r="AD18" i="7"/>
  <c r="AD17" i="7"/>
  <c r="AD16" i="7"/>
  <c r="AD15" i="7"/>
  <c r="AD14" i="7"/>
  <c r="AD13" i="7"/>
  <c r="AD12" i="7"/>
  <c r="AD11" i="7"/>
  <c r="AD10" i="7"/>
  <c r="AD9" i="7"/>
  <c r="AD8" i="7"/>
  <c r="AD7" i="7"/>
  <c r="AD6" i="7"/>
  <c r="AD5" i="7"/>
  <c r="AD29" i="8"/>
  <c r="AD28" i="8"/>
  <c r="AD27" i="8"/>
  <c r="AD26" i="8"/>
  <c r="AD25" i="8"/>
  <c r="AD24" i="8"/>
  <c r="AD23" i="8"/>
  <c r="AD22" i="8"/>
  <c r="AD21" i="8"/>
  <c r="AD20" i="8"/>
  <c r="AD19" i="8"/>
  <c r="AD18" i="8"/>
  <c r="AD17" i="8"/>
  <c r="AD16" i="8"/>
  <c r="AD15" i="8"/>
  <c r="AD14" i="8"/>
  <c r="AD13" i="8"/>
  <c r="AD12" i="8"/>
  <c r="AD11" i="8"/>
  <c r="AD10" i="8"/>
  <c r="AD9" i="8"/>
  <c r="AD8" i="8"/>
  <c r="AD7" i="8"/>
  <c r="AD6" i="8"/>
  <c r="AD5" i="8"/>
  <c r="AD29" i="9"/>
  <c r="AD28" i="9"/>
  <c r="AD27" i="9"/>
  <c r="AD26" i="9"/>
  <c r="AD25" i="9"/>
  <c r="AD24" i="9"/>
  <c r="AD23" i="9"/>
  <c r="AD22" i="9"/>
  <c r="AD21" i="9"/>
  <c r="AD20" i="9"/>
  <c r="AD19" i="9"/>
  <c r="AD18" i="9"/>
  <c r="AD17" i="9"/>
  <c r="AD16" i="9"/>
  <c r="AD15" i="9"/>
  <c r="AD14" i="9"/>
  <c r="AD13" i="9"/>
  <c r="AD12" i="9"/>
  <c r="AD11" i="9"/>
  <c r="AD10" i="9"/>
  <c r="AD9" i="9"/>
  <c r="AD8" i="9"/>
  <c r="AD7" i="9"/>
  <c r="AD6" i="9"/>
  <c r="AD5" i="9"/>
  <c r="AD30" i="9" s="1"/>
  <c r="AD29" i="12"/>
  <c r="AD28" i="12"/>
  <c r="AD27" i="12"/>
  <c r="AD26" i="12"/>
  <c r="AD25" i="12"/>
  <c r="AD24" i="12"/>
  <c r="AD23" i="12"/>
  <c r="AD22" i="12"/>
  <c r="AD21" i="12"/>
  <c r="AD20" i="12"/>
  <c r="AD19" i="12"/>
  <c r="AD18" i="12"/>
  <c r="AD17" i="12"/>
  <c r="AD16" i="12"/>
  <c r="AD15" i="12"/>
  <c r="AD14" i="12"/>
  <c r="AD13" i="12"/>
  <c r="AD12" i="12"/>
  <c r="AD11" i="12"/>
  <c r="AD10" i="12"/>
  <c r="AD9" i="12"/>
  <c r="AD8" i="12"/>
  <c r="AD7" i="12"/>
  <c r="AD6" i="12"/>
  <c r="AD5" i="12"/>
  <c r="AD29" i="15"/>
  <c r="AD28" i="15"/>
  <c r="AD27" i="15"/>
  <c r="AD26" i="15"/>
  <c r="AD25" i="15"/>
  <c r="AD24" i="15"/>
  <c r="AD23" i="15"/>
  <c r="AD22" i="15"/>
  <c r="AD21" i="15"/>
  <c r="AD20" i="15"/>
  <c r="AD19" i="15"/>
  <c r="AD18" i="15"/>
  <c r="AD17" i="15"/>
  <c r="AD16" i="15"/>
  <c r="AD15" i="15"/>
  <c r="AD14" i="15"/>
  <c r="AD13" i="15"/>
  <c r="AD12" i="15"/>
  <c r="AD11" i="15"/>
  <c r="AD10" i="15"/>
  <c r="AD9" i="15"/>
  <c r="AD8" i="15"/>
  <c r="AD7" i="15"/>
  <c r="AD6" i="15"/>
  <c r="AD5" i="15"/>
  <c r="AD29" i="14"/>
  <c r="AD28" i="14"/>
  <c r="AD27" i="14"/>
  <c r="AD26" i="14"/>
  <c r="AD25" i="14"/>
  <c r="AD24" i="14"/>
  <c r="AD23" i="14"/>
  <c r="AD22" i="14"/>
  <c r="AD21" i="14"/>
  <c r="AD20" i="14"/>
  <c r="AD19" i="14"/>
  <c r="AD18" i="14"/>
  <c r="AD17" i="14"/>
  <c r="AD16" i="14"/>
  <c r="AD15" i="14"/>
  <c r="AD14" i="14"/>
  <c r="AD13" i="14"/>
  <c r="AD12" i="14"/>
  <c r="AD11" i="14"/>
  <c r="AD10" i="14"/>
  <c r="AD9" i="14"/>
  <c r="AD8" i="14"/>
  <c r="AD7" i="14"/>
  <c r="AD6" i="14"/>
  <c r="AD5" i="14"/>
  <c r="AD31" i="14" s="1"/>
  <c r="AD30" i="15" l="1"/>
  <c r="AD30" i="7"/>
  <c r="AD30" i="12"/>
  <c r="AD30" i="6"/>
  <c r="AD30" i="8"/>
  <c r="AD30" i="4"/>
  <c r="AD30" i="14"/>
  <c r="AE29" i="13"/>
  <c r="AE28" i="13"/>
  <c r="AE27" i="13"/>
  <c r="AE26" i="13"/>
  <c r="AE25" i="13"/>
  <c r="AE24" i="13"/>
  <c r="AE23" i="13"/>
  <c r="AE22" i="13"/>
  <c r="AE21" i="13"/>
  <c r="AE20" i="13"/>
  <c r="AE19" i="13"/>
  <c r="AE18" i="13"/>
  <c r="AE17" i="13"/>
  <c r="AE16" i="13"/>
  <c r="AE15" i="13"/>
  <c r="AE14" i="13"/>
  <c r="AE13" i="13"/>
  <c r="AE12" i="13"/>
  <c r="AE11" i="13"/>
  <c r="AE10" i="13"/>
  <c r="AE9" i="13"/>
  <c r="AE8" i="13"/>
  <c r="AE7" i="13"/>
  <c r="AE6" i="13"/>
  <c r="AE5" i="13"/>
  <c r="AD29" i="13"/>
  <c r="AD28" i="13"/>
  <c r="AD27" i="13"/>
  <c r="AD26" i="13"/>
  <c r="AD25" i="13"/>
  <c r="AD24" i="13"/>
  <c r="AD23" i="13"/>
  <c r="AD22" i="13"/>
  <c r="AD21" i="13"/>
  <c r="AD20" i="13"/>
  <c r="AD19" i="13"/>
  <c r="AD18" i="13"/>
  <c r="AD17" i="13"/>
  <c r="AD16" i="13"/>
  <c r="AD15" i="13"/>
  <c r="AD14" i="13"/>
  <c r="AD13" i="13"/>
  <c r="AD12" i="13"/>
  <c r="AD11" i="13"/>
  <c r="AD10" i="13"/>
  <c r="AD9" i="13"/>
  <c r="AD8" i="13"/>
  <c r="AD7" i="13"/>
  <c r="AD6" i="13"/>
  <c r="AD5" i="13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E8" i="12" l="1"/>
  <c r="AF8" i="9"/>
  <c r="AF8" i="8"/>
  <c r="AE8" i="6"/>
  <c r="AF8" i="5"/>
  <c r="AE8" i="4"/>
  <c r="AE8" i="14"/>
  <c r="AE17" i="15"/>
  <c r="AE17" i="12"/>
  <c r="AE17" i="9"/>
  <c r="AE17" i="8"/>
  <c r="AE17" i="7"/>
  <c r="AF17" i="6"/>
  <c r="AE17" i="5"/>
  <c r="AE17" i="4"/>
  <c r="AE8" i="15"/>
  <c r="AE8" i="7"/>
  <c r="AF17" i="14"/>
  <c r="AF17" i="9"/>
  <c r="AE17" i="6"/>
  <c r="AE17" i="14"/>
  <c r="AF17" i="5"/>
  <c r="AF17" i="8"/>
  <c r="AE8" i="5"/>
  <c r="AE8" i="8"/>
  <c r="AF8" i="6"/>
  <c r="AF8" i="14"/>
  <c r="AE8" i="9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C5" i="14"/>
  <c r="AB5" i="14"/>
  <c r="AB30" i="14" s="1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C5" i="15"/>
  <c r="AC30" i="15" s="1"/>
  <c r="AB5" i="15"/>
  <c r="AB30" i="15" s="1"/>
  <c r="AA5" i="15"/>
  <c r="AA30" i="15" s="1"/>
  <c r="Z5" i="15"/>
  <c r="Z30" i="15" s="1"/>
  <c r="Y5" i="15"/>
  <c r="Y30" i="15" s="1"/>
  <c r="X5" i="15"/>
  <c r="X30" i="15" s="1"/>
  <c r="W5" i="15"/>
  <c r="W30" i="15" s="1"/>
  <c r="V5" i="15"/>
  <c r="V30" i="15" s="1"/>
  <c r="U5" i="15"/>
  <c r="U30" i="15" s="1"/>
  <c r="T5" i="15"/>
  <c r="T30" i="15" s="1"/>
  <c r="S5" i="15"/>
  <c r="S30" i="15" s="1"/>
  <c r="R5" i="15"/>
  <c r="R30" i="15" s="1"/>
  <c r="Q5" i="15"/>
  <c r="Q30" i="15" s="1"/>
  <c r="P5" i="15"/>
  <c r="P30" i="15" s="1"/>
  <c r="O5" i="15"/>
  <c r="O30" i="15" s="1"/>
  <c r="N5" i="15"/>
  <c r="N30" i="15" s="1"/>
  <c r="M5" i="15"/>
  <c r="M30" i="15" s="1"/>
  <c r="L5" i="15"/>
  <c r="L30" i="15" s="1"/>
  <c r="K5" i="15"/>
  <c r="K30" i="15" s="1"/>
  <c r="J5" i="15"/>
  <c r="J30" i="15" s="1"/>
  <c r="I5" i="15"/>
  <c r="I30" i="15" s="1"/>
  <c r="H5" i="15"/>
  <c r="H30" i="15" s="1"/>
  <c r="G5" i="15"/>
  <c r="G30" i="15" s="1"/>
  <c r="F5" i="15"/>
  <c r="F30" i="15" s="1"/>
  <c r="E5" i="15"/>
  <c r="E30" i="15" s="1"/>
  <c r="D5" i="15"/>
  <c r="D30" i="15" s="1"/>
  <c r="C5" i="15"/>
  <c r="C30" i="15" s="1"/>
  <c r="B5" i="15"/>
  <c r="B30" i="15" s="1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C25" i="13"/>
  <c r="AB25" i="13"/>
  <c r="AA25" i="13"/>
  <c r="Z25" i="13"/>
  <c r="Y25" i="13"/>
  <c r="X25" i="13"/>
  <c r="W25" i="13"/>
  <c r="V25" i="13"/>
  <c r="U25" i="13"/>
  <c r="T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C5" i="12"/>
  <c r="AC30" i="12" s="1"/>
  <c r="AB5" i="12"/>
  <c r="AB30" i="12" s="1"/>
  <c r="AA5" i="12"/>
  <c r="AA30" i="12" s="1"/>
  <c r="Z5" i="12"/>
  <c r="Z30" i="12" s="1"/>
  <c r="Y5" i="12"/>
  <c r="Y30" i="12" s="1"/>
  <c r="X5" i="12"/>
  <c r="X30" i="12" s="1"/>
  <c r="W5" i="12"/>
  <c r="W30" i="12" s="1"/>
  <c r="V5" i="12"/>
  <c r="V30" i="12" s="1"/>
  <c r="U5" i="12"/>
  <c r="U30" i="12" s="1"/>
  <c r="T5" i="12"/>
  <c r="T30" i="12" s="1"/>
  <c r="S5" i="12"/>
  <c r="S30" i="12" s="1"/>
  <c r="R5" i="12"/>
  <c r="R30" i="12" s="1"/>
  <c r="Q5" i="12"/>
  <c r="Q30" i="12" s="1"/>
  <c r="P5" i="12"/>
  <c r="P30" i="12" s="1"/>
  <c r="O5" i="12"/>
  <c r="O30" i="12" s="1"/>
  <c r="N5" i="12"/>
  <c r="N30" i="12" s="1"/>
  <c r="M5" i="12"/>
  <c r="M30" i="12" s="1"/>
  <c r="L5" i="12"/>
  <c r="L30" i="12" s="1"/>
  <c r="K5" i="12"/>
  <c r="K30" i="12" s="1"/>
  <c r="J5" i="12"/>
  <c r="J30" i="12" s="1"/>
  <c r="I5" i="12"/>
  <c r="I30" i="12" s="1"/>
  <c r="H5" i="12"/>
  <c r="H30" i="12" s="1"/>
  <c r="G5" i="12"/>
  <c r="G30" i="12" s="1"/>
  <c r="F5" i="12"/>
  <c r="F30" i="12" s="1"/>
  <c r="E5" i="12"/>
  <c r="E30" i="12" s="1"/>
  <c r="D5" i="12"/>
  <c r="D30" i="12" s="1"/>
  <c r="C5" i="12"/>
  <c r="C30" i="12" s="1"/>
  <c r="B5" i="12"/>
  <c r="B30" i="12" s="1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C5" i="9"/>
  <c r="AC30" i="9" s="1"/>
  <c r="AB5" i="9"/>
  <c r="AB30" i="9" s="1"/>
  <c r="AA5" i="9"/>
  <c r="AA30" i="9" s="1"/>
  <c r="Z5" i="9"/>
  <c r="Z30" i="9" s="1"/>
  <c r="Y5" i="9"/>
  <c r="Y30" i="9" s="1"/>
  <c r="X5" i="9"/>
  <c r="X30" i="9" s="1"/>
  <c r="W5" i="9"/>
  <c r="W30" i="9" s="1"/>
  <c r="V5" i="9"/>
  <c r="V30" i="9" s="1"/>
  <c r="U5" i="9"/>
  <c r="U30" i="9" s="1"/>
  <c r="T5" i="9"/>
  <c r="T30" i="9" s="1"/>
  <c r="S5" i="9"/>
  <c r="S30" i="9" s="1"/>
  <c r="R5" i="9"/>
  <c r="R30" i="9" s="1"/>
  <c r="Q5" i="9"/>
  <c r="Q30" i="9" s="1"/>
  <c r="P5" i="9"/>
  <c r="P30" i="9" s="1"/>
  <c r="O5" i="9"/>
  <c r="O30" i="9" s="1"/>
  <c r="N5" i="9"/>
  <c r="N30" i="9" s="1"/>
  <c r="M5" i="9"/>
  <c r="M30" i="9" s="1"/>
  <c r="L5" i="9"/>
  <c r="L30" i="9" s="1"/>
  <c r="K5" i="9"/>
  <c r="K30" i="9" s="1"/>
  <c r="J5" i="9"/>
  <c r="J30" i="9" s="1"/>
  <c r="I5" i="9"/>
  <c r="I30" i="9" s="1"/>
  <c r="H5" i="9"/>
  <c r="H30" i="9" s="1"/>
  <c r="G5" i="9"/>
  <c r="G30" i="9" s="1"/>
  <c r="F5" i="9"/>
  <c r="F30" i="9" s="1"/>
  <c r="E5" i="9"/>
  <c r="E30" i="9" s="1"/>
  <c r="D5" i="9"/>
  <c r="D30" i="9" s="1"/>
  <c r="C5" i="9"/>
  <c r="C30" i="9" s="1"/>
  <c r="B5" i="9"/>
  <c r="B30" i="9" s="1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C5" i="8"/>
  <c r="AC30" i="8" s="1"/>
  <c r="AB5" i="8"/>
  <c r="AB30" i="8" s="1"/>
  <c r="AA5" i="8"/>
  <c r="AA30" i="8" s="1"/>
  <c r="Z5" i="8"/>
  <c r="Z30" i="8" s="1"/>
  <c r="Y5" i="8"/>
  <c r="Y30" i="8" s="1"/>
  <c r="X5" i="8"/>
  <c r="X30" i="8" s="1"/>
  <c r="W5" i="8"/>
  <c r="W30" i="8" s="1"/>
  <c r="V5" i="8"/>
  <c r="V30" i="8" s="1"/>
  <c r="U5" i="8"/>
  <c r="U30" i="8" s="1"/>
  <c r="T5" i="8"/>
  <c r="T30" i="8" s="1"/>
  <c r="S5" i="8"/>
  <c r="S30" i="8" s="1"/>
  <c r="R5" i="8"/>
  <c r="R30" i="8" s="1"/>
  <c r="Q5" i="8"/>
  <c r="Q30" i="8" s="1"/>
  <c r="P5" i="8"/>
  <c r="P30" i="8" s="1"/>
  <c r="O5" i="8"/>
  <c r="O30" i="8" s="1"/>
  <c r="N5" i="8"/>
  <c r="N30" i="8" s="1"/>
  <c r="M5" i="8"/>
  <c r="M30" i="8" s="1"/>
  <c r="L5" i="8"/>
  <c r="L30" i="8" s="1"/>
  <c r="K5" i="8"/>
  <c r="K30" i="8" s="1"/>
  <c r="J5" i="8"/>
  <c r="J30" i="8" s="1"/>
  <c r="I5" i="8"/>
  <c r="I30" i="8" s="1"/>
  <c r="H5" i="8"/>
  <c r="H30" i="8" s="1"/>
  <c r="G5" i="8"/>
  <c r="G30" i="8" s="1"/>
  <c r="F5" i="8"/>
  <c r="F30" i="8" s="1"/>
  <c r="E5" i="8"/>
  <c r="E30" i="8" s="1"/>
  <c r="D5" i="8"/>
  <c r="D30" i="8" s="1"/>
  <c r="C5" i="8"/>
  <c r="C30" i="8" s="1"/>
  <c r="B5" i="8"/>
  <c r="B30" i="8" s="1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C5" i="7"/>
  <c r="AC30" i="7" s="1"/>
  <c r="AB5" i="7"/>
  <c r="AB30" i="7" s="1"/>
  <c r="AA5" i="7"/>
  <c r="AA30" i="7" s="1"/>
  <c r="Z5" i="7"/>
  <c r="Z30" i="7" s="1"/>
  <c r="Y5" i="7"/>
  <c r="Y30" i="7" s="1"/>
  <c r="X5" i="7"/>
  <c r="X30" i="7" s="1"/>
  <c r="W5" i="7"/>
  <c r="W30" i="7" s="1"/>
  <c r="V5" i="7"/>
  <c r="V30" i="7" s="1"/>
  <c r="U5" i="7"/>
  <c r="U30" i="7" s="1"/>
  <c r="T5" i="7"/>
  <c r="T30" i="7" s="1"/>
  <c r="S5" i="7"/>
  <c r="S30" i="7" s="1"/>
  <c r="R5" i="7"/>
  <c r="R30" i="7" s="1"/>
  <c r="Q5" i="7"/>
  <c r="Q30" i="7" s="1"/>
  <c r="P5" i="7"/>
  <c r="P30" i="7" s="1"/>
  <c r="O5" i="7"/>
  <c r="O30" i="7" s="1"/>
  <c r="N5" i="7"/>
  <c r="N30" i="7" s="1"/>
  <c r="M5" i="7"/>
  <c r="M30" i="7" s="1"/>
  <c r="L5" i="7"/>
  <c r="L30" i="7" s="1"/>
  <c r="K5" i="7"/>
  <c r="K30" i="7" s="1"/>
  <c r="J5" i="7"/>
  <c r="J30" i="7" s="1"/>
  <c r="I5" i="7"/>
  <c r="I30" i="7" s="1"/>
  <c r="H5" i="7"/>
  <c r="H30" i="7" s="1"/>
  <c r="G5" i="7"/>
  <c r="G30" i="7" s="1"/>
  <c r="F5" i="7"/>
  <c r="F30" i="7" s="1"/>
  <c r="E5" i="7"/>
  <c r="E30" i="7" s="1"/>
  <c r="D5" i="7"/>
  <c r="D30" i="7" s="1"/>
  <c r="C5" i="7"/>
  <c r="C30" i="7" s="1"/>
  <c r="B5" i="7"/>
  <c r="B30" i="7" s="1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C5" i="6"/>
  <c r="AC30" i="6" s="1"/>
  <c r="AB5" i="6"/>
  <c r="AB30" i="6" s="1"/>
  <c r="AA5" i="6"/>
  <c r="AA30" i="6" s="1"/>
  <c r="Z5" i="6"/>
  <c r="Z30" i="6" s="1"/>
  <c r="Y5" i="6"/>
  <c r="Y30" i="6" s="1"/>
  <c r="X5" i="6"/>
  <c r="X30" i="6" s="1"/>
  <c r="W5" i="6"/>
  <c r="W30" i="6" s="1"/>
  <c r="V5" i="6"/>
  <c r="V30" i="6" s="1"/>
  <c r="U5" i="6"/>
  <c r="U30" i="6" s="1"/>
  <c r="T5" i="6"/>
  <c r="T30" i="6" s="1"/>
  <c r="S5" i="6"/>
  <c r="S30" i="6" s="1"/>
  <c r="R5" i="6"/>
  <c r="R30" i="6" s="1"/>
  <c r="Q5" i="6"/>
  <c r="Q30" i="6" s="1"/>
  <c r="P5" i="6"/>
  <c r="P30" i="6" s="1"/>
  <c r="O5" i="6"/>
  <c r="O30" i="6" s="1"/>
  <c r="N5" i="6"/>
  <c r="N30" i="6" s="1"/>
  <c r="M5" i="6"/>
  <c r="M30" i="6" s="1"/>
  <c r="L5" i="6"/>
  <c r="L30" i="6" s="1"/>
  <c r="K5" i="6"/>
  <c r="K30" i="6" s="1"/>
  <c r="J5" i="6"/>
  <c r="J30" i="6" s="1"/>
  <c r="I5" i="6"/>
  <c r="I30" i="6" s="1"/>
  <c r="H5" i="6"/>
  <c r="H30" i="6" s="1"/>
  <c r="G5" i="6"/>
  <c r="G30" i="6" s="1"/>
  <c r="F5" i="6"/>
  <c r="F30" i="6" s="1"/>
  <c r="E5" i="6"/>
  <c r="E30" i="6" s="1"/>
  <c r="D5" i="6"/>
  <c r="D30" i="6" s="1"/>
  <c r="C5" i="6"/>
  <c r="C30" i="6" s="1"/>
  <c r="B5" i="6"/>
  <c r="B30" i="6" s="1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C5" i="5"/>
  <c r="AC30" i="5" s="1"/>
  <c r="AB5" i="5"/>
  <c r="AB30" i="5" s="1"/>
  <c r="AA5" i="5"/>
  <c r="AA30" i="5" s="1"/>
  <c r="Z5" i="5"/>
  <c r="Z30" i="5" s="1"/>
  <c r="Y5" i="5"/>
  <c r="Y30" i="5" s="1"/>
  <c r="X5" i="5"/>
  <c r="X30" i="5" s="1"/>
  <c r="W5" i="5"/>
  <c r="W30" i="5" s="1"/>
  <c r="V5" i="5"/>
  <c r="V30" i="5" s="1"/>
  <c r="U5" i="5"/>
  <c r="U30" i="5" s="1"/>
  <c r="T5" i="5"/>
  <c r="T30" i="5" s="1"/>
  <c r="S5" i="5"/>
  <c r="S30" i="5" s="1"/>
  <c r="R5" i="5"/>
  <c r="R30" i="5" s="1"/>
  <c r="Q5" i="5"/>
  <c r="Q30" i="5" s="1"/>
  <c r="P5" i="5"/>
  <c r="P30" i="5" s="1"/>
  <c r="O5" i="5"/>
  <c r="O30" i="5" s="1"/>
  <c r="N5" i="5"/>
  <c r="N30" i="5" s="1"/>
  <c r="M5" i="5"/>
  <c r="M30" i="5" s="1"/>
  <c r="L5" i="5"/>
  <c r="L30" i="5" s="1"/>
  <c r="K5" i="5"/>
  <c r="K30" i="5" s="1"/>
  <c r="J5" i="5"/>
  <c r="J30" i="5" s="1"/>
  <c r="I5" i="5"/>
  <c r="I30" i="5" s="1"/>
  <c r="H5" i="5"/>
  <c r="H30" i="5" s="1"/>
  <c r="G5" i="5"/>
  <c r="G30" i="5" s="1"/>
  <c r="F5" i="5"/>
  <c r="F30" i="5" s="1"/>
  <c r="E5" i="5"/>
  <c r="E30" i="5" s="1"/>
  <c r="D5" i="5"/>
  <c r="D30" i="5" s="1"/>
  <c r="C5" i="5"/>
  <c r="C30" i="5" s="1"/>
  <c r="B5" i="5"/>
  <c r="B30" i="5" s="1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C5" i="4"/>
  <c r="AC30" i="4" s="1"/>
  <c r="AB5" i="4"/>
  <c r="AB30" i="4" s="1"/>
  <c r="AA5" i="4"/>
  <c r="AA30" i="4" s="1"/>
  <c r="Z5" i="4"/>
  <c r="Z30" i="4" s="1"/>
  <c r="Y5" i="4"/>
  <c r="Y30" i="4" s="1"/>
  <c r="X5" i="4"/>
  <c r="X30" i="4" s="1"/>
  <c r="W5" i="4"/>
  <c r="W30" i="4" s="1"/>
  <c r="V5" i="4"/>
  <c r="V30" i="4" s="1"/>
  <c r="U5" i="4"/>
  <c r="U30" i="4" s="1"/>
  <c r="T5" i="4"/>
  <c r="T30" i="4" s="1"/>
  <c r="S5" i="4"/>
  <c r="S30" i="4" s="1"/>
  <c r="R5" i="4"/>
  <c r="R30" i="4" s="1"/>
  <c r="Q5" i="4"/>
  <c r="Q30" i="4" s="1"/>
  <c r="P5" i="4"/>
  <c r="P30" i="4" s="1"/>
  <c r="O5" i="4"/>
  <c r="O30" i="4" s="1"/>
  <c r="N5" i="4"/>
  <c r="N30" i="4" s="1"/>
  <c r="M5" i="4"/>
  <c r="M30" i="4" s="1"/>
  <c r="L5" i="4"/>
  <c r="L30" i="4" s="1"/>
  <c r="K5" i="4"/>
  <c r="K30" i="4" s="1"/>
  <c r="J5" i="4"/>
  <c r="J30" i="4" s="1"/>
  <c r="I5" i="4"/>
  <c r="I30" i="4" s="1"/>
  <c r="H5" i="4"/>
  <c r="H30" i="4" s="1"/>
  <c r="G5" i="4"/>
  <c r="G30" i="4" s="1"/>
  <c r="F5" i="4"/>
  <c r="F30" i="4" s="1"/>
  <c r="E5" i="4"/>
  <c r="E30" i="4" s="1"/>
  <c r="D5" i="4"/>
  <c r="D30" i="4" s="1"/>
  <c r="C5" i="4"/>
  <c r="C30" i="4" s="1"/>
  <c r="B5" i="4"/>
  <c r="B30" i="4" s="1"/>
  <c r="C31" i="14" l="1"/>
  <c r="C30" i="14"/>
  <c r="E31" i="14"/>
  <c r="E30" i="14"/>
  <c r="G31" i="14"/>
  <c r="G30" i="14"/>
  <c r="I31" i="14"/>
  <c r="I30" i="14"/>
  <c r="K31" i="14"/>
  <c r="K30" i="14"/>
  <c r="M31" i="14"/>
  <c r="M30" i="14"/>
  <c r="O31" i="14"/>
  <c r="O30" i="14"/>
  <c r="Q31" i="14"/>
  <c r="Q30" i="14"/>
  <c r="S31" i="14"/>
  <c r="S30" i="14"/>
  <c r="U31" i="14"/>
  <c r="U30" i="14"/>
  <c r="W31" i="14"/>
  <c r="W30" i="14"/>
  <c r="Y31" i="14"/>
  <c r="Y30" i="14"/>
  <c r="AA31" i="14"/>
  <c r="AA30" i="14"/>
  <c r="AC31" i="14"/>
  <c r="AC30" i="14"/>
  <c r="B31" i="14"/>
  <c r="B30" i="14"/>
  <c r="D31" i="14"/>
  <c r="D30" i="14"/>
  <c r="F31" i="14"/>
  <c r="F30" i="14"/>
  <c r="H31" i="14"/>
  <c r="H30" i="14"/>
  <c r="J31" i="14"/>
  <c r="J30" i="14"/>
  <c r="L31" i="14"/>
  <c r="L30" i="14"/>
  <c r="N31" i="14"/>
  <c r="N30" i="14"/>
  <c r="P31" i="14"/>
  <c r="P30" i="14"/>
  <c r="R31" i="14"/>
  <c r="R30" i="14"/>
  <c r="T31" i="14"/>
  <c r="T30" i="14"/>
  <c r="V31" i="14"/>
  <c r="V30" i="14"/>
  <c r="X31" i="14"/>
  <c r="X30" i="14"/>
  <c r="Z31" i="14"/>
  <c r="Z30" i="14"/>
  <c r="AB31" i="14"/>
  <c r="AE19" i="5"/>
  <c r="AF19" i="5"/>
  <c r="AF19" i="6"/>
  <c r="AE19" i="6"/>
  <c r="AF19" i="8"/>
  <c r="AE19" i="8"/>
  <c r="AE19" i="9"/>
  <c r="AF19" i="9"/>
  <c r="AF20" i="9"/>
  <c r="AE20" i="9"/>
  <c r="AE19" i="4"/>
  <c r="AE19" i="7"/>
  <c r="AE20" i="7"/>
  <c r="AE18" i="12"/>
  <c r="AE19" i="12"/>
  <c r="AE16" i="12"/>
  <c r="AF25" i="6"/>
  <c r="AF21" i="6"/>
  <c r="AE28" i="6"/>
  <c r="AE28" i="12"/>
  <c r="AE10" i="12"/>
  <c r="AE27" i="4"/>
  <c r="AE12" i="12"/>
  <c r="AE28" i="4"/>
  <c r="AE24" i="4"/>
  <c r="AE24" i="6"/>
  <c r="AE24" i="12"/>
  <c r="AE23" i="4"/>
  <c r="AE20" i="4"/>
  <c r="AE20" i="6"/>
  <c r="AE9" i="7"/>
  <c r="AF9" i="9"/>
  <c r="AE9" i="12"/>
  <c r="AE7" i="12"/>
  <c r="AE7" i="15"/>
  <c r="AE7" i="4"/>
  <c r="AE9" i="4"/>
  <c r="AE10" i="4"/>
  <c r="AE11" i="4"/>
  <c r="AE21" i="4"/>
  <c r="AE22" i="4"/>
  <c r="AE25" i="4"/>
  <c r="AE26" i="4"/>
  <c r="AE29" i="4"/>
  <c r="AE6" i="5"/>
  <c r="AF7" i="5"/>
  <c r="AF9" i="5"/>
  <c r="AF10" i="5"/>
  <c r="AE11" i="5"/>
  <c r="AF12" i="5"/>
  <c r="AF13" i="5"/>
  <c r="AF14" i="5"/>
  <c r="AE15" i="5"/>
  <c r="AF16" i="5"/>
  <c r="AF18" i="5"/>
  <c r="AF20" i="5"/>
  <c r="AE21" i="5"/>
  <c r="AF22" i="5"/>
  <c r="AF23" i="5"/>
  <c r="AF24" i="5"/>
  <c r="AE25" i="5"/>
  <c r="AF26" i="5"/>
  <c r="AF27" i="5"/>
  <c r="AF28" i="5"/>
  <c r="AE29" i="5"/>
  <c r="AE27" i="6"/>
  <c r="AE23" i="6"/>
  <c r="AF29" i="6"/>
  <c r="AE6" i="6"/>
  <c r="AE7" i="6"/>
  <c r="AF9" i="6"/>
  <c r="AE10" i="6"/>
  <c r="AE11" i="6"/>
  <c r="AE12" i="6"/>
  <c r="AF13" i="6"/>
  <c r="AE14" i="6"/>
  <c r="AE15" i="6"/>
  <c r="AE16" i="6"/>
  <c r="AF18" i="6"/>
  <c r="AE21" i="6"/>
  <c r="AE22" i="6"/>
  <c r="AF23" i="6"/>
  <c r="AE25" i="6"/>
  <c r="AE26" i="6"/>
  <c r="AF27" i="6"/>
  <c r="AE29" i="6"/>
  <c r="AE12" i="7"/>
  <c r="AE13" i="7"/>
  <c r="AE15" i="7"/>
  <c r="AE16" i="7"/>
  <c r="AE18" i="7"/>
  <c r="AE21" i="7"/>
  <c r="AE22" i="7"/>
  <c r="AE23" i="7"/>
  <c r="AE24" i="7"/>
  <c r="AE25" i="7"/>
  <c r="AE26" i="7"/>
  <c r="AE27" i="7"/>
  <c r="AE28" i="7"/>
  <c r="AE29" i="7"/>
  <c r="AE10" i="7"/>
  <c r="AE14" i="7"/>
  <c r="AE6" i="7"/>
  <c r="AE7" i="7"/>
  <c r="AE11" i="7"/>
  <c r="AE6" i="8"/>
  <c r="AF7" i="8"/>
  <c r="AE9" i="8"/>
  <c r="AE10" i="8"/>
  <c r="AE11" i="8"/>
  <c r="AF12" i="8"/>
  <c r="AE14" i="8"/>
  <c r="AE15" i="8"/>
  <c r="AF16" i="8"/>
  <c r="AE20" i="8"/>
  <c r="AE21" i="8"/>
  <c r="AF22" i="8"/>
  <c r="AF26" i="8"/>
  <c r="AE29" i="8"/>
  <c r="AE12" i="8"/>
  <c r="AE13" i="8"/>
  <c r="AF14" i="8"/>
  <c r="AE16" i="8"/>
  <c r="AE18" i="8"/>
  <c r="AF20" i="8"/>
  <c r="AE24" i="8"/>
  <c r="AF25" i="8"/>
  <c r="AE28" i="8"/>
  <c r="AF29" i="8"/>
  <c r="AE25" i="8"/>
  <c r="AE22" i="8"/>
  <c r="AE23" i="8"/>
  <c r="AF24" i="8"/>
  <c r="AE26" i="8"/>
  <c r="AE27" i="8"/>
  <c r="AF28" i="8"/>
  <c r="AE6" i="9"/>
  <c r="AE7" i="9"/>
  <c r="AE9" i="9"/>
  <c r="AF10" i="9"/>
  <c r="AE11" i="9"/>
  <c r="AE12" i="9"/>
  <c r="AE13" i="9"/>
  <c r="AF14" i="9"/>
  <c r="AE15" i="9"/>
  <c r="AE16" i="9"/>
  <c r="AE18" i="9"/>
  <c r="AE21" i="9"/>
  <c r="AE22" i="9"/>
  <c r="AE23" i="9"/>
  <c r="AF24" i="9"/>
  <c r="AE25" i="9"/>
  <c r="AE26" i="9"/>
  <c r="AE27" i="9"/>
  <c r="AF28" i="9"/>
  <c r="AE29" i="9"/>
  <c r="AE6" i="12"/>
  <c r="AE11" i="12"/>
  <c r="AE14" i="12"/>
  <c r="AE15" i="12"/>
  <c r="AE20" i="12"/>
  <c r="AE21" i="12"/>
  <c r="AE25" i="12"/>
  <c r="AE29" i="12"/>
  <c r="AE13" i="12"/>
  <c r="AE22" i="12"/>
  <c r="AE23" i="12"/>
  <c r="AE26" i="12"/>
  <c r="AE27" i="12"/>
  <c r="AE23" i="15"/>
  <c r="AE24" i="15"/>
  <c r="AE27" i="15"/>
  <c r="AE28" i="15"/>
  <c r="AE14" i="15"/>
  <c r="AE18" i="15"/>
  <c r="AE20" i="15"/>
  <c r="AE25" i="15"/>
  <c r="AE29" i="15"/>
  <c r="AE6" i="15"/>
  <c r="AE9" i="15"/>
  <c r="AE10" i="15"/>
  <c r="AE11" i="15"/>
  <c r="AE12" i="15"/>
  <c r="AE13" i="15"/>
  <c r="AE15" i="15"/>
  <c r="AE16" i="15"/>
  <c r="AE21" i="15"/>
  <c r="AE22" i="15"/>
  <c r="AE26" i="15"/>
  <c r="AE24" i="14"/>
  <c r="AF25" i="14"/>
  <c r="AF26" i="14"/>
  <c r="AE27" i="14"/>
  <c r="AE28" i="14"/>
  <c r="AF29" i="14"/>
  <c r="AF6" i="14"/>
  <c r="AE7" i="14"/>
  <c r="AE9" i="14"/>
  <c r="AF10" i="14"/>
  <c r="AF11" i="14"/>
  <c r="AE12" i="14"/>
  <c r="AE13" i="14"/>
  <c r="AF14" i="14"/>
  <c r="AF15" i="14"/>
  <c r="AE16" i="14"/>
  <c r="AE18" i="14"/>
  <c r="AF19" i="14"/>
  <c r="AF20" i="14"/>
  <c r="AE21" i="14"/>
  <c r="AE22" i="14"/>
  <c r="AF23" i="14"/>
  <c r="AF24" i="14"/>
  <c r="AE25" i="14"/>
  <c r="AE26" i="14"/>
  <c r="AF27" i="14"/>
  <c r="AF28" i="14"/>
  <c r="AE29" i="14"/>
  <c r="AF29" i="5"/>
  <c r="AF25" i="5"/>
  <c r="AF21" i="5"/>
  <c r="AF15" i="5"/>
  <c r="AF11" i="5"/>
  <c r="AF6" i="5"/>
  <c r="AE26" i="5"/>
  <c r="AE22" i="5"/>
  <c r="AE16" i="5"/>
  <c r="AE12" i="5"/>
  <c r="AE7" i="5"/>
  <c r="AE18" i="6"/>
  <c r="AE13" i="6"/>
  <c r="AE9" i="6"/>
  <c r="AF28" i="6"/>
  <c r="AF24" i="6"/>
  <c r="AF20" i="6"/>
  <c r="AF14" i="6"/>
  <c r="AF10" i="6"/>
  <c r="AE7" i="8"/>
  <c r="AF27" i="8"/>
  <c r="AF23" i="8"/>
  <c r="AF18" i="8"/>
  <c r="AF13" i="8"/>
  <c r="AF9" i="8"/>
  <c r="AE28" i="9"/>
  <c r="AE24" i="9"/>
  <c r="AE14" i="9"/>
  <c r="AE10" i="9"/>
  <c r="AF29" i="9"/>
  <c r="AF25" i="9"/>
  <c r="AF21" i="9"/>
  <c r="AF15" i="9"/>
  <c r="AF11" i="9"/>
  <c r="AF6" i="9"/>
  <c r="AE23" i="14"/>
  <c r="AE19" i="14"/>
  <c r="AE14" i="14"/>
  <c r="AE10" i="14"/>
  <c r="AF21" i="14"/>
  <c r="AF16" i="14"/>
  <c r="AF12" i="14"/>
  <c r="AF7" i="14"/>
  <c r="AE27" i="5"/>
  <c r="AE23" i="5"/>
  <c r="AE18" i="5"/>
  <c r="AE13" i="5"/>
  <c r="AE9" i="5"/>
  <c r="AF15" i="6"/>
  <c r="AF11" i="6"/>
  <c r="AF6" i="6"/>
  <c r="AF10" i="8"/>
  <c r="AF26" i="9"/>
  <c r="AF22" i="9"/>
  <c r="AF16" i="9"/>
  <c r="AF12" i="9"/>
  <c r="AF7" i="9"/>
  <c r="AE20" i="14"/>
  <c r="AE15" i="14"/>
  <c r="AE11" i="14"/>
  <c r="AE6" i="14"/>
  <c r="AF22" i="14"/>
  <c r="AF18" i="14"/>
  <c r="AF13" i="14"/>
  <c r="AF9" i="14"/>
  <c r="AE28" i="5"/>
  <c r="AE24" i="5"/>
  <c r="AE20" i="5"/>
  <c r="AE14" i="5"/>
  <c r="AE10" i="5"/>
  <c r="AF26" i="6"/>
  <c r="AF22" i="6"/>
  <c r="AF16" i="6"/>
  <c r="AF12" i="6"/>
  <c r="AF7" i="6"/>
  <c r="AF21" i="8"/>
  <c r="AF15" i="8"/>
  <c r="AF11" i="8"/>
  <c r="AF6" i="8"/>
  <c r="AF27" i="9"/>
  <c r="AF23" i="9"/>
  <c r="AF18" i="9"/>
  <c r="AF13" i="9"/>
  <c r="AE5" i="14"/>
  <c r="AE5" i="12"/>
  <c r="AE30" i="12" s="1"/>
  <c r="AE5" i="9"/>
  <c r="AE30" i="9" s="1"/>
  <c r="AE5" i="8"/>
  <c r="AE30" i="8" s="1"/>
  <c r="AE5" i="7"/>
  <c r="AE30" i="7" s="1"/>
  <c r="AF5" i="6"/>
  <c r="AF30" i="6" s="1"/>
  <c r="AE5" i="5"/>
  <c r="AE30" i="5" s="1"/>
  <c r="AE13" i="4"/>
  <c r="AE6" i="4"/>
  <c r="C3" i="14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C3" i="4"/>
  <c r="D3" i="4" s="1"/>
  <c r="E3" i="4" s="1"/>
  <c r="F3" i="4" s="1"/>
  <c r="G3" i="4" s="1"/>
  <c r="H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F5" i="14"/>
  <c r="AF30" i="14" s="1"/>
  <c r="AF5" i="5"/>
  <c r="AF30" i="5" s="1"/>
  <c r="AF5" i="9"/>
  <c r="AF30" i="9" s="1"/>
  <c r="AE18" i="4"/>
  <c r="AE5" i="15"/>
  <c r="AE30" i="15" s="1"/>
  <c r="AF5" i="8"/>
  <c r="AF30" i="8" s="1"/>
  <c r="AE12" i="4"/>
  <c r="AE15" i="4"/>
  <c r="AE14" i="4"/>
  <c r="AE5" i="6"/>
  <c r="AE30" i="6" s="1"/>
  <c r="AE5" i="4"/>
  <c r="AE31" i="14" l="1"/>
  <c r="AE30" i="14"/>
  <c r="AE16" i="4"/>
  <c r="AE30" i="4" s="1"/>
</calcChain>
</file>

<file path=xl/sharedStrings.xml><?xml version="1.0" encoding="utf-8"?>
<sst xmlns="http://schemas.openxmlformats.org/spreadsheetml/2006/main" count="370" uniqueCount="60">
  <si>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</si>
  <si>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</si>
  <si>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</si>
  <si>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</si>
  <si>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</si>
  <si>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</si>
  <si>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</si>
  <si>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</si>
  <si>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</si>
  <si>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</si>
  <si>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</si>
  <si>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</si>
  <si>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</si>
  <si>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</si>
  <si>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</si>
  <si>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</si>
  <si>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</si>
  <si>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</si>
  <si>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</si>
  <si>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</si>
  <si>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</si>
  <si>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</si>
  <si>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</si>
  <si>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</si>
  <si>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</si>
  <si>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</si>
  <si>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</si>
  <si>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</si>
  <si>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</si>
  <si>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</si>
  <si>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Chuva</t>
  </si>
  <si>
    <t>Sidrolândia</t>
  </si>
  <si>
    <t>**</t>
  </si>
  <si>
    <t>Rajada do Vento</t>
  </si>
  <si>
    <t>Máxima Registrada</t>
  </si>
  <si>
    <t>Média Registrada</t>
  </si>
  <si>
    <t>Mínima Registrada</t>
  </si>
  <si>
    <t>Acumulada</t>
  </si>
  <si>
    <t>Maior Ocorrência no dia</t>
  </si>
  <si>
    <t>Mês</t>
  </si>
  <si>
    <t>Média</t>
  </si>
  <si>
    <t>Máxima</t>
  </si>
  <si>
    <t>Més</t>
  </si>
  <si>
    <t>Mínima</t>
  </si>
  <si>
    <t>Maior Ocorrência</t>
  </si>
  <si>
    <t>Total</t>
  </si>
  <si>
    <t>quantos dias</t>
  </si>
  <si>
    <t>sem chuva?</t>
  </si>
  <si>
    <t>Água Clara</t>
  </si>
  <si>
    <t>NE</t>
  </si>
  <si>
    <t>Jardim</t>
  </si>
  <si>
    <t>Bela Vista</t>
  </si>
  <si>
    <t>Jarim</t>
  </si>
  <si>
    <t>Fevereiro/2012</t>
  </si>
  <si>
    <t>Jaridm</t>
  </si>
  <si>
    <t>N</t>
  </si>
  <si>
    <t>NO</t>
  </si>
  <si>
    <t>SO</t>
  </si>
  <si>
    <t>L</t>
  </si>
  <si>
    <t>CHOVEU 29/2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</si>
</sst>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6"/>
      <color indexed="8"/>
      <name val="Arial"/>
      <family val="2"/>
    </font>
    <font>
      <b/>
      <sz val="2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indexed="10"/>
      <name val="Arial"/>
      <family val="2"/>
    </font>
    <font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2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2" fontId="10" fillId="0" borderId="2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2" fontId="10" fillId="0" borderId="0" xfId="0" applyNumberFormat="1" applyFont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2" fontId="10" fillId="0" borderId="6" xfId="0" applyNumberFormat="1" applyFont="1" applyBorder="1" applyAlignment="1">
      <alignment horizontal="center" vertical="center"/>
    </xf>
    <xf numFmtId="0" fontId="2" fillId="0" borderId="0" xfId="0" applyFont="1"/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2" fontId="2" fillId="0" borderId="0" xfId="0" applyNumberFormat="1" applyFont="1" applyAlignment="1">
      <alignment vertical="center"/>
    </xf>
    <xf numFmtId="2" fontId="6" fillId="0" borderId="6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" fillId="1" borderId="2" xfId="0" applyFont="1" applyFill="1" applyBorder="1" applyAlignment="1">
      <alignment horizontal="center" vertical="center"/>
    </xf>
    <xf numFmtId="1" fontId="10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14" fontId="11" fillId="0" borderId="0" xfId="0" applyNumberFormat="1" applyFont="1"/>
    <xf numFmtId="1" fontId="12" fillId="0" borderId="0" xfId="0" applyNumberFormat="1" applyFont="1" applyBorder="1" applyAlignment="1">
      <alignment horizontal="center" vertical="center"/>
    </xf>
    <xf numFmtId="2" fontId="12" fillId="0" borderId="0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10" fillId="1" borderId="2" xfId="0" applyNumberFormat="1" applyFont="1" applyFill="1" applyBorder="1" applyAlignment="1">
      <alignment horizontal="center" vertical="center"/>
    </xf>
    <xf numFmtId="0" fontId="10" fillId="0" borderId="11" xfId="0" applyFont="1" applyBorder="1" applyAlignment="1">
      <alignment horizontal="right" vertical="center"/>
    </xf>
    <xf numFmtId="2" fontId="10" fillId="0" borderId="13" xfId="0" applyNumberFormat="1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1" fontId="10" fillId="0" borderId="12" xfId="0" applyNumberFormat="1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2" fontId="4" fillId="0" borderId="21" xfId="0" applyNumberFormat="1" applyFont="1" applyBorder="1" applyAlignment="1">
      <alignment horizontal="center" vertical="center"/>
    </xf>
    <xf numFmtId="2" fontId="10" fillId="0" borderId="5" xfId="0" applyNumberFormat="1" applyFont="1" applyBorder="1" applyAlignment="1">
      <alignment horizontal="center" vertical="center"/>
    </xf>
    <xf numFmtId="1" fontId="4" fillId="0" borderId="14" xfId="0" applyNumberFormat="1" applyFont="1" applyBorder="1" applyAlignment="1">
      <alignment horizontal="center" vertical="center"/>
    </xf>
    <xf numFmtId="1" fontId="4" fillId="0" borderId="15" xfId="0" applyNumberFormat="1" applyFont="1" applyBorder="1" applyAlignment="1">
      <alignment horizontal="center" vertical="center"/>
    </xf>
    <xf numFmtId="49" fontId="7" fillId="0" borderId="16" xfId="0" applyNumberFormat="1" applyFont="1" applyBorder="1" applyAlignment="1">
      <alignment horizontal="center" vertical="center"/>
    </xf>
    <xf numFmtId="49" fontId="7" fillId="0" borderId="17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10" fillId="0" borderId="11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externalLink" Target="externalLinks/externalLink16.xml"/><Relationship Id="rId39" Type="http://schemas.openxmlformats.org/officeDocument/2006/relationships/calcChain" Target="calcChain.xml"/><Relationship Id="rId21" Type="http://schemas.openxmlformats.org/officeDocument/2006/relationships/externalLink" Target="externalLinks/externalLink11.xml"/><Relationship Id="rId34" Type="http://schemas.openxmlformats.org/officeDocument/2006/relationships/externalLink" Target="externalLinks/externalLink2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externalLink" Target="externalLinks/externalLink15.xml"/><Relationship Id="rId33" Type="http://schemas.openxmlformats.org/officeDocument/2006/relationships/externalLink" Target="externalLinks/externalLink2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externalLink" Target="externalLinks/externalLink14.xml"/><Relationship Id="rId32" Type="http://schemas.openxmlformats.org/officeDocument/2006/relationships/externalLink" Target="externalLinks/externalLink2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31" Type="http://schemas.openxmlformats.org/officeDocument/2006/relationships/externalLink" Target="externalLinks/externalLink2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7.xml"/><Relationship Id="rId30" Type="http://schemas.openxmlformats.org/officeDocument/2006/relationships/externalLink" Target="externalLinks/externalLink20.xml"/><Relationship Id="rId35" Type="http://schemas.openxmlformats.org/officeDocument/2006/relationships/externalLink" Target="externalLinks/externalLink2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guaClara_201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Dourados_201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taquirai_2012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vinhema_2012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ardim_2012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uti_201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aracaju_2012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iranda_2012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Nhumirim_2012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aranaiba_2012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ntaPora_20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mambai_2012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rtoMurtinho_2012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RioBrilhante_2012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aoGabriel_2012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eteQuedas_2012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idrolandia_2012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TresLagoas_201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quidauana_201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elaVista_201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mpoGrande_201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ssilandia_201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hapadaoDoSul_201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rumba_201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xim_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26.008333333333329</v>
          </cell>
        </row>
      </sheetData>
      <sheetData sheetId="1">
        <row r="5">
          <cell r="B5">
            <v>26.995833333333334</v>
          </cell>
          <cell r="C5">
            <v>34.9</v>
          </cell>
          <cell r="D5">
            <v>19.899999999999999</v>
          </cell>
          <cell r="E5">
            <v>66.375</v>
          </cell>
          <cell r="F5">
            <v>95</v>
          </cell>
          <cell r="G5">
            <v>40</v>
          </cell>
          <cell r="H5">
            <v>3</v>
          </cell>
          <cell r="I5" t="str">
            <v>SE</v>
          </cell>
          <cell r="J5">
            <v>25.2</v>
          </cell>
          <cell r="K5">
            <v>0</v>
          </cell>
        </row>
        <row r="6">
          <cell r="B6">
            <v>27.620833333333334</v>
          </cell>
          <cell r="C6">
            <v>35.1</v>
          </cell>
          <cell r="D6">
            <v>21.9</v>
          </cell>
          <cell r="E6">
            <v>68.75</v>
          </cell>
          <cell r="F6">
            <v>95</v>
          </cell>
          <cell r="G6">
            <v>35</v>
          </cell>
          <cell r="H6">
            <v>3.1</v>
          </cell>
          <cell r="I6" t="str">
            <v>SE</v>
          </cell>
          <cell r="J6">
            <v>31.319999999999997</v>
          </cell>
          <cell r="K6">
            <v>0.4</v>
          </cell>
        </row>
        <row r="7">
          <cell r="B7">
            <v>27.470833333333335</v>
          </cell>
          <cell r="C7">
            <v>34.4</v>
          </cell>
          <cell r="D7">
            <v>21.4</v>
          </cell>
          <cell r="E7">
            <v>66.208333333333329</v>
          </cell>
          <cell r="F7">
            <v>93</v>
          </cell>
          <cell r="G7">
            <v>37</v>
          </cell>
          <cell r="H7">
            <v>2.2000000000000002</v>
          </cell>
          <cell r="I7" t="str">
            <v>SE</v>
          </cell>
          <cell r="J7">
            <v>31.319999999999997</v>
          </cell>
          <cell r="K7">
            <v>0</v>
          </cell>
        </row>
        <row r="8">
          <cell r="B8">
            <v>27.908333333333335</v>
          </cell>
          <cell r="C8">
            <v>35.5</v>
          </cell>
          <cell r="D8">
            <v>21.3</v>
          </cell>
          <cell r="E8">
            <v>67.333333333333329</v>
          </cell>
          <cell r="F8">
            <v>96</v>
          </cell>
          <cell r="G8">
            <v>33</v>
          </cell>
          <cell r="H8">
            <v>2.7</v>
          </cell>
          <cell r="I8" t="str">
            <v>SE</v>
          </cell>
          <cell r="J8">
            <v>24.840000000000003</v>
          </cell>
          <cell r="K8">
            <v>0</v>
          </cell>
        </row>
        <row r="9">
          <cell r="B9">
            <v>29.024999999999995</v>
          </cell>
          <cell r="C9">
            <v>36.4</v>
          </cell>
          <cell r="D9">
            <v>21.4</v>
          </cell>
          <cell r="E9">
            <v>54.166666666666664</v>
          </cell>
          <cell r="F9">
            <v>88</v>
          </cell>
          <cell r="G9">
            <v>24</v>
          </cell>
          <cell r="H9">
            <v>3.1</v>
          </cell>
          <cell r="I9" t="str">
            <v>S</v>
          </cell>
          <cell r="J9">
            <v>24.48</v>
          </cell>
          <cell r="K9">
            <v>0</v>
          </cell>
        </row>
        <row r="10">
          <cell r="B10">
            <v>28.166666666666668</v>
          </cell>
          <cell r="C10">
            <v>37</v>
          </cell>
          <cell r="D10">
            <v>20.6</v>
          </cell>
          <cell r="E10">
            <v>57.5</v>
          </cell>
          <cell r="F10">
            <v>90</v>
          </cell>
          <cell r="G10">
            <v>22</v>
          </cell>
          <cell r="H10">
            <v>2.6</v>
          </cell>
          <cell r="I10" t="str">
            <v>O</v>
          </cell>
          <cell r="J10">
            <v>23.040000000000003</v>
          </cell>
          <cell r="K10">
            <v>0</v>
          </cell>
        </row>
        <row r="11">
          <cell r="B11">
            <v>28.9375</v>
          </cell>
          <cell r="C11">
            <v>37.9</v>
          </cell>
          <cell r="D11">
            <v>21.7</v>
          </cell>
          <cell r="E11">
            <v>56.5</v>
          </cell>
          <cell r="F11">
            <v>89</v>
          </cell>
          <cell r="G11">
            <v>19</v>
          </cell>
          <cell r="H11">
            <v>2.7</v>
          </cell>
          <cell r="I11" t="str">
            <v>SE</v>
          </cell>
          <cell r="J11">
            <v>24.48</v>
          </cell>
          <cell r="K11">
            <v>0</v>
          </cell>
        </row>
        <row r="12">
          <cell r="B12">
            <v>29</v>
          </cell>
          <cell r="C12">
            <v>37.9</v>
          </cell>
          <cell r="D12">
            <v>21</v>
          </cell>
          <cell r="E12">
            <v>57.391304347826086</v>
          </cell>
          <cell r="F12">
            <v>93</v>
          </cell>
          <cell r="G12">
            <v>23</v>
          </cell>
          <cell r="H12">
            <v>2.8</v>
          </cell>
          <cell r="I12" t="str">
            <v>L</v>
          </cell>
          <cell r="J12">
            <v>27</v>
          </cell>
          <cell r="K12">
            <v>0</v>
          </cell>
        </row>
        <row r="13">
          <cell r="B13">
            <v>29.704166666666669</v>
          </cell>
          <cell r="C13">
            <v>37.6</v>
          </cell>
          <cell r="D13">
            <v>22.6</v>
          </cell>
          <cell r="E13">
            <v>57.458333333333336</v>
          </cell>
          <cell r="F13">
            <v>88</v>
          </cell>
          <cell r="G13">
            <v>26</v>
          </cell>
          <cell r="H13">
            <v>4</v>
          </cell>
          <cell r="I13" t="str">
            <v>NE</v>
          </cell>
          <cell r="J13">
            <v>44.28</v>
          </cell>
          <cell r="K13">
            <v>0</v>
          </cell>
        </row>
        <row r="14">
          <cell r="B14">
            <v>28.212500000000002</v>
          </cell>
          <cell r="C14">
            <v>36.1</v>
          </cell>
          <cell r="D14">
            <v>23.3</v>
          </cell>
          <cell r="E14">
            <v>65</v>
          </cell>
          <cell r="F14">
            <v>88</v>
          </cell>
          <cell r="G14">
            <v>34</v>
          </cell>
          <cell r="H14">
            <v>2.6</v>
          </cell>
          <cell r="I14" t="str">
            <v>NE</v>
          </cell>
          <cell r="J14">
            <v>33.119999999999997</v>
          </cell>
          <cell r="K14">
            <v>0.2</v>
          </cell>
        </row>
        <row r="15">
          <cell r="B15">
            <v>26.579166666666666</v>
          </cell>
          <cell r="C15">
            <v>35.700000000000003</v>
          </cell>
          <cell r="D15">
            <v>22.9</v>
          </cell>
          <cell r="E15">
            <v>71.958333333333329</v>
          </cell>
          <cell r="F15">
            <v>89</v>
          </cell>
          <cell r="G15">
            <v>33</v>
          </cell>
          <cell r="H15">
            <v>5.5</v>
          </cell>
          <cell r="I15" t="str">
            <v>NE</v>
          </cell>
          <cell r="J15">
            <v>50.04</v>
          </cell>
          <cell r="K15">
            <v>0.2</v>
          </cell>
        </row>
        <row r="16">
          <cell r="B16">
            <v>27.662499999999998</v>
          </cell>
          <cell r="C16">
            <v>34.5</v>
          </cell>
          <cell r="D16">
            <v>22.6</v>
          </cell>
          <cell r="E16">
            <v>66.25</v>
          </cell>
          <cell r="F16">
            <v>93</v>
          </cell>
          <cell r="G16">
            <v>31</v>
          </cell>
          <cell r="H16">
            <v>2.2999999999999998</v>
          </cell>
          <cell r="I16" t="str">
            <v>O</v>
          </cell>
          <cell r="J16">
            <v>19.440000000000001</v>
          </cell>
          <cell r="K16">
            <v>0</v>
          </cell>
        </row>
        <row r="17">
          <cell r="B17">
            <v>26.129166666666674</v>
          </cell>
          <cell r="C17">
            <v>32.700000000000003</v>
          </cell>
          <cell r="D17">
            <v>21.9</v>
          </cell>
          <cell r="E17">
            <v>74.708333333333329</v>
          </cell>
          <cell r="F17">
            <v>95</v>
          </cell>
          <cell r="G17">
            <v>49</v>
          </cell>
          <cell r="H17">
            <v>4.3</v>
          </cell>
          <cell r="I17" t="str">
            <v>O</v>
          </cell>
          <cell r="J17">
            <v>35.28</v>
          </cell>
          <cell r="K17">
            <v>31.599999999999998</v>
          </cell>
        </row>
        <row r="18">
          <cell r="B18">
            <v>26.604166666666661</v>
          </cell>
          <cell r="C18">
            <v>32.5</v>
          </cell>
          <cell r="D18">
            <v>23.7</v>
          </cell>
          <cell r="E18">
            <v>70.75</v>
          </cell>
          <cell r="F18">
            <v>86</v>
          </cell>
          <cell r="G18">
            <v>44</v>
          </cell>
          <cell r="H18">
            <v>5.2</v>
          </cell>
          <cell r="I18" t="str">
            <v>SE</v>
          </cell>
          <cell r="J18">
            <v>36.72</v>
          </cell>
          <cell r="K18">
            <v>0</v>
          </cell>
        </row>
        <row r="19">
          <cell r="B19">
            <v>25.795833333333338</v>
          </cell>
          <cell r="C19">
            <v>32.1</v>
          </cell>
          <cell r="D19">
            <v>21</v>
          </cell>
          <cell r="E19">
            <v>70.041666666666671</v>
          </cell>
          <cell r="F19">
            <v>94</v>
          </cell>
          <cell r="G19">
            <v>36</v>
          </cell>
          <cell r="H19">
            <v>4.7</v>
          </cell>
          <cell r="I19" t="str">
            <v>SE</v>
          </cell>
          <cell r="J19">
            <v>44.64</v>
          </cell>
          <cell r="K19">
            <v>0</v>
          </cell>
        </row>
        <row r="20">
          <cell r="B20">
            <v>27.108333333333331</v>
          </cell>
          <cell r="C20">
            <v>34.700000000000003</v>
          </cell>
          <cell r="D20">
            <v>20.7</v>
          </cell>
          <cell r="E20">
            <v>68.166666666666671</v>
          </cell>
          <cell r="F20">
            <v>96</v>
          </cell>
          <cell r="G20">
            <v>34</v>
          </cell>
          <cell r="H20">
            <v>2.4</v>
          </cell>
          <cell r="I20" t="str">
            <v>SO</v>
          </cell>
          <cell r="J20">
            <v>18.720000000000002</v>
          </cell>
          <cell r="K20">
            <v>0</v>
          </cell>
        </row>
        <row r="21">
          <cell r="B21">
            <v>25.925000000000001</v>
          </cell>
          <cell r="C21">
            <v>33.299999999999997</v>
          </cell>
          <cell r="D21">
            <v>20.9</v>
          </cell>
          <cell r="E21">
            <v>70.833333333333329</v>
          </cell>
          <cell r="F21">
            <v>93</v>
          </cell>
          <cell r="G21">
            <v>39</v>
          </cell>
          <cell r="H21">
            <v>3</v>
          </cell>
          <cell r="I21" t="str">
            <v>SO</v>
          </cell>
          <cell r="J21">
            <v>39.96</v>
          </cell>
          <cell r="K21">
            <v>0.8</v>
          </cell>
        </row>
        <row r="22">
          <cell r="B22">
            <v>27.670833333333345</v>
          </cell>
          <cell r="C22">
            <v>35.299999999999997</v>
          </cell>
          <cell r="D22">
            <v>21.4</v>
          </cell>
          <cell r="E22">
            <v>67.458333333333329</v>
          </cell>
          <cell r="F22">
            <v>96</v>
          </cell>
          <cell r="G22">
            <v>33</v>
          </cell>
          <cell r="H22">
            <v>4.4000000000000004</v>
          </cell>
          <cell r="I22" t="str">
            <v>O</v>
          </cell>
          <cell r="J22">
            <v>38.159999999999997</v>
          </cell>
          <cell r="K22">
            <v>0</v>
          </cell>
        </row>
        <row r="23">
          <cell r="B23">
            <v>27.075000000000003</v>
          </cell>
          <cell r="C23">
            <v>34.1</v>
          </cell>
          <cell r="D23">
            <v>21.5</v>
          </cell>
          <cell r="E23">
            <v>62.333333333333336</v>
          </cell>
          <cell r="F23">
            <v>85</v>
          </cell>
          <cell r="G23">
            <v>33</v>
          </cell>
          <cell r="H23">
            <v>3.1</v>
          </cell>
          <cell r="I23" t="str">
            <v>SE</v>
          </cell>
          <cell r="J23">
            <v>35.64</v>
          </cell>
          <cell r="K23">
            <v>0</v>
          </cell>
        </row>
        <row r="24">
          <cell r="B24">
            <v>27.183333333333334</v>
          </cell>
          <cell r="C24">
            <v>34.799999999999997</v>
          </cell>
          <cell r="D24">
            <v>20.6</v>
          </cell>
          <cell r="E24">
            <v>63.541666666666664</v>
          </cell>
          <cell r="F24">
            <v>93</v>
          </cell>
          <cell r="G24">
            <v>30</v>
          </cell>
          <cell r="H24">
            <v>3.9</v>
          </cell>
          <cell r="I24" t="str">
            <v>SE</v>
          </cell>
          <cell r="J24">
            <v>31.319999999999997</v>
          </cell>
          <cell r="K24">
            <v>0</v>
          </cell>
        </row>
        <row r="25">
          <cell r="B25">
            <v>26.029166666666672</v>
          </cell>
          <cell r="C25">
            <v>33</v>
          </cell>
          <cell r="D25">
            <v>21.6</v>
          </cell>
          <cell r="E25">
            <v>71.625</v>
          </cell>
          <cell r="F25">
            <v>89</v>
          </cell>
          <cell r="G25">
            <v>42</v>
          </cell>
          <cell r="H25">
            <v>6.3</v>
          </cell>
          <cell r="I25" t="str">
            <v>S</v>
          </cell>
          <cell r="J25">
            <v>56.88</v>
          </cell>
          <cell r="K25">
            <v>18.8</v>
          </cell>
        </row>
        <row r="26">
          <cell r="B26">
            <v>24.841666666666669</v>
          </cell>
          <cell r="C26">
            <v>29.4</v>
          </cell>
          <cell r="D26">
            <v>22.2</v>
          </cell>
          <cell r="E26">
            <v>81.041666666666671</v>
          </cell>
          <cell r="F26">
            <v>93</v>
          </cell>
          <cell r="G26">
            <v>57</v>
          </cell>
          <cell r="H26">
            <v>2.9</v>
          </cell>
          <cell r="I26" t="str">
            <v>L</v>
          </cell>
          <cell r="J26">
            <v>30.240000000000002</v>
          </cell>
          <cell r="K26">
            <v>3.2</v>
          </cell>
        </row>
        <row r="27">
          <cell r="B27">
            <v>24.900000000000002</v>
          </cell>
          <cell r="C27">
            <v>33.700000000000003</v>
          </cell>
          <cell r="D27">
            <v>21.4</v>
          </cell>
          <cell r="E27">
            <v>81.625</v>
          </cell>
          <cell r="F27">
            <v>97</v>
          </cell>
          <cell r="G27">
            <v>41</v>
          </cell>
          <cell r="H27">
            <v>5.6</v>
          </cell>
          <cell r="I27" t="str">
            <v>NE</v>
          </cell>
          <cell r="J27">
            <v>45.72</v>
          </cell>
          <cell r="K27">
            <v>0.4</v>
          </cell>
        </row>
        <row r="28">
          <cell r="B28">
            <v>25.054166666666674</v>
          </cell>
          <cell r="C28">
            <v>32.4</v>
          </cell>
          <cell r="D28">
            <v>21.8</v>
          </cell>
          <cell r="E28">
            <v>83.166666666666671</v>
          </cell>
          <cell r="F28">
            <v>97</v>
          </cell>
          <cell r="G28">
            <v>49</v>
          </cell>
          <cell r="H28">
            <v>2.7</v>
          </cell>
          <cell r="I28" t="str">
            <v>O</v>
          </cell>
          <cell r="J28">
            <v>36</v>
          </cell>
          <cell r="K28">
            <v>2</v>
          </cell>
        </row>
        <row r="29">
          <cell r="B29">
            <v>27.079166666666662</v>
          </cell>
          <cell r="C29">
            <v>33.5</v>
          </cell>
          <cell r="D29">
            <v>22.6</v>
          </cell>
          <cell r="E29">
            <v>74.958333333333329</v>
          </cell>
          <cell r="F29">
            <v>96</v>
          </cell>
          <cell r="G29">
            <v>44</v>
          </cell>
          <cell r="H29">
            <v>3</v>
          </cell>
          <cell r="I29" t="str">
            <v>NE</v>
          </cell>
          <cell r="J29">
            <v>23.759999999999998</v>
          </cell>
          <cell r="K29">
            <v>0</v>
          </cell>
        </row>
        <row r="30">
          <cell r="B30">
            <v>25.841666666666665</v>
          </cell>
          <cell r="C30">
            <v>32.200000000000003</v>
          </cell>
          <cell r="D30">
            <v>22.6</v>
          </cell>
          <cell r="E30">
            <v>78.25</v>
          </cell>
          <cell r="F30">
            <v>95</v>
          </cell>
          <cell r="G30">
            <v>48</v>
          </cell>
          <cell r="H30">
            <v>5.7</v>
          </cell>
          <cell r="I30" t="str">
            <v>NO</v>
          </cell>
          <cell r="J30">
            <v>47.16</v>
          </cell>
          <cell r="K30">
            <v>0.2</v>
          </cell>
        </row>
        <row r="31">
          <cell r="B31">
            <v>26.820833333333336</v>
          </cell>
          <cell r="C31">
            <v>34.9</v>
          </cell>
          <cell r="D31">
            <v>21.6</v>
          </cell>
          <cell r="E31">
            <v>71.875</v>
          </cell>
          <cell r="F31">
            <v>95</v>
          </cell>
          <cell r="G31">
            <v>34</v>
          </cell>
          <cell r="H31">
            <v>3.1</v>
          </cell>
          <cell r="I31" t="str">
            <v>SE</v>
          </cell>
          <cell r="J31">
            <v>35.28</v>
          </cell>
          <cell r="K31">
            <v>0</v>
          </cell>
        </row>
        <row r="32">
          <cell r="B32">
            <v>27.370833333333337</v>
          </cell>
          <cell r="C32">
            <v>36</v>
          </cell>
          <cell r="D32">
            <v>21.6</v>
          </cell>
          <cell r="E32">
            <v>70.083333333333329</v>
          </cell>
          <cell r="F32">
            <v>96</v>
          </cell>
          <cell r="G32">
            <v>30</v>
          </cell>
          <cell r="H32">
            <v>3</v>
          </cell>
          <cell r="I32" t="str">
            <v>S</v>
          </cell>
          <cell r="J32">
            <v>25.2</v>
          </cell>
          <cell r="K32">
            <v>0</v>
          </cell>
        </row>
        <row r="33">
          <cell r="B33">
            <v>27.033333333333331</v>
          </cell>
          <cell r="C33">
            <v>34.6</v>
          </cell>
          <cell r="D33">
            <v>22.2</v>
          </cell>
          <cell r="E33">
            <v>70.333333333333329</v>
          </cell>
          <cell r="F33">
            <v>95</v>
          </cell>
          <cell r="G33">
            <v>35</v>
          </cell>
          <cell r="H33">
            <v>4.4000000000000004</v>
          </cell>
          <cell r="I33" t="str">
            <v>NE</v>
          </cell>
          <cell r="J33">
            <v>63.72</v>
          </cell>
          <cell r="K33">
            <v>3</v>
          </cell>
        </row>
        <row r="34">
          <cell r="I34" t="str">
            <v>SE</v>
          </cell>
        </row>
      </sheetData>
      <sheetData sheetId="2">
        <row r="5">
          <cell r="B5">
            <v>26.787499999999991</v>
          </cell>
        </row>
      </sheetData>
      <sheetData sheetId="3">
        <row r="5">
          <cell r="B5">
            <v>25.625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24.708333333333332</v>
          </cell>
        </row>
      </sheetData>
      <sheetData sheetId="1">
        <row r="5">
          <cell r="B5">
            <v>26.25</v>
          </cell>
          <cell r="C5">
            <v>31.7</v>
          </cell>
          <cell r="D5">
            <v>20.8</v>
          </cell>
          <cell r="E5">
            <v>57.958333333333336</v>
          </cell>
          <cell r="F5">
            <v>82</v>
          </cell>
          <cell r="G5">
            <v>40</v>
          </cell>
          <cell r="H5">
            <v>23.400000000000002</v>
          </cell>
          <cell r="I5" t="str">
            <v>NE</v>
          </cell>
          <cell r="J5">
            <v>42.480000000000004</v>
          </cell>
          <cell r="K5">
            <v>0</v>
          </cell>
        </row>
        <row r="6">
          <cell r="B6">
            <v>25.670833333333334</v>
          </cell>
          <cell r="C6">
            <v>33.1</v>
          </cell>
          <cell r="D6">
            <v>20.2</v>
          </cell>
          <cell r="E6">
            <v>75</v>
          </cell>
          <cell r="F6">
            <v>95</v>
          </cell>
          <cell r="G6">
            <v>44</v>
          </cell>
          <cell r="H6">
            <v>11.16</v>
          </cell>
          <cell r="I6" t="str">
            <v>N</v>
          </cell>
          <cell r="J6">
            <v>29.16</v>
          </cell>
          <cell r="K6">
            <v>6</v>
          </cell>
        </row>
        <row r="7">
          <cell r="B7">
            <v>26.383333333333329</v>
          </cell>
          <cell r="C7">
            <v>32.9</v>
          </cell>
          <cell r="D7">
            <v>21.9</v>
          </cell>
          <cell r="E7">
            <v>71.083333333333329</v>
          </cell>
          <cell r="F7">
            <v>92</v>
          </cell>
          <cell r="G7">
            <v>43</v>
          </cell>
          <cell r="H7">
            <v>12.96</v>
          </cell>
          <cell r="I7" t="str">
            <v>N</v>
          </cell>
          <cell r="J7">
            <v>32.4</v>
          </cell>
          <cell r="K7">
            <v>0</v>
          </cell>
        </row>
        <row r="8">
          <cell r="B8">
            <v>26.587500000000002</v>
          </cell>
          <cell r="C8">
            <v>33</v>
          </cell>
          <cell r="D8">
            <v>22.4</v>
          </cell>
          <cell r="E8">
            <v>68.791666666666671</v>
          </cell>
          <cell r="F8">
            <v>88</v>
          </cell>
          <cell r="G8">
            <v>36</v>
          </cell>
          <cell r="H8">
            <v>20.52</v>
          </cell>
          <cell r="I8" t="str">
            <v>N</v>
          </cell>
          <cell r="J8">
            <v>47.16</v>
          </cell>
          <cell r="K8">
            <v>0</v>
          </cell>
        </row>
        <row r="9">
          <cell r="B9">
            <v>28.400000000000002</v>
          </cell>
          <cell r="C9">
            <v>34.5</v>
          </cell>
          <cell r="D9">
            <v>22.3</v>
          </cell>
          <cell r="E9">
            <v>60.458333333333336</v>
          </cell>
          <cell r="F9">
            <v>90</v>
          </cell>
          <cell r="G9">
            <v>32</v>
          </cell>
          <cell r="H9">
            <v>14.4</v>
          </cell>
          <cell r="I9" t="str">
            <v>NE</v>
          </cell>
          <cell r="J9">
            <v>34.92</v>
          </cell>
          <cell r="K9">
            <v>0</v>
          </cell>
        </row>
        <row r="10">
          <cell r="B10">
            <v>28.695833333333336</v>
          </cell>
          <cell r="C10">
            <v>35.4</v>
          </cell>
          <cell r="D10">
            <v>21.9</v>
          </cell>
          <cell r="E10">
            <v>46.25</v>
          </cell>
          <cell r="F10">
            <v>77</v>
          </cell>
          <cell r="G10">
            <v>24</v>
          </cell>
          <cell r="H10">
            <v>9.3600000000000012</v>
          </cell>
          <cell r="I10" t="str">
            <v>NE</v>
          </cell>
          <cell r="J10">
            <v>23.759999999999998</v>
          </cell>
          <cell r="K10">
            <v>0</v>
          </cell>
        </row>
        <row r="11">
          <cell r="B11">
            <v>29.508333333333329</v>
          </cell>
          <cell r="C11">
            <v>36.299999999999997</v>
          </cell>
          <cell r="D11">
            <v>22</v>
          </cell>
          <cell r="E11">
            <v>42.916666666666664</v>
          </cell>
          <cell r="F11">
            <v>68</v>
          </cell>
          <cell r="G11">
            <v>24</v>
          </cell>
          <cell r="H11">
            <v>10.8</v>
          </cell>
          <cell r="I11" t="str">
            <v>O</v>
          </cell>
          <cell r="J11">
            <v>25.56</v>
          </cell>
          <cell r="K11">
            <v>0</v>
          </cell>
        </row>
        <row r="12">
          <cell r="B12">
            <v>29.283333333333331</v>
          </cell>
          <cell r="C12">
            <v>36.299999999999997</v>
          </cell>
          <cell r="D12">
            <v>19.600000000000001</v>
          </cell>
          <cell r="E12">
            <v>50.791666666666664</v>
          </cell>
          <cell r="F12">
            <v>97</v>
          </cell>
          <cell r="G12">
            <v>28</v>
          </cell>
          <cell r="H12">
            <v>14.76</v>
          </cell>
          <cell r="I12" t="str">
            <v>N</v>
          </cell>
          <cell r="J12">
            <v>84.600000000000009</v>
          </cell>
          <cell r="K12">
            <v>36.4</v>
          </cell>
        </row>
        <row r="13">
          <cell r="B13">
            <v>25.570833333333329</v>
          </cell>
          <cell r="C13">
            <v>30.2</v>
          </cell>
          <cell r="D13">
            <v>21.6</v>
          </cell>
          <cell r="E13">
            <v>74.041666666666671</v>
          </cell>
          <cell r="F13">
            <v>93</v>
          </cell>
          <cell r="G13">
            <v>48</v>
          </cell>
          <cell r="H13">
            <v>12.6</v>
          </cell>
          <cell r="I13" t="str">
            <v>O</v>
          </cell>
          <cell r="J13">
            <v>28.44</v>
          </cell>
          <cell r="K13">
            <v>4</v>
          </cell>
        </row>
        <row r="14">
          <cell r="B14">
            <v>25.195833333333329</v>
          </cell>
          <cell r="C14">
            <v>31.2</v>
          </cell>
          <cell r="D14">
            <v>21.2</v>
          </cell>
          <cell r="E14">
            <v>74.708333333333329</v>
          </cell>
          <cell r="F14">
            <v>92</v>
          </cell>
          <cell r="G14">
            <v>47</v>
          </cell>
          <cell r="H14">
            <v>16.920000000000002</v>
          </cell>
          <cell r="I14" t="str">
            <v>SO</v>
          </cell>
          <cell r="J14">
            <v>33.840000000000003</v>
          </cell>
          <cell r="K14">
            <v>0</v>
          </cell>
        </row>
        <row r="15">
          <cell r="B15">
            <v>25.883333333333336</v>
          </cell>
          <cell r="C15">
            <v>32.799999999999997</v>
          </cell>
          <cell r="D15">
            <v>21.2</v>
          </cell>
          <cell r="E15">
            <v>63.416666666666664</v>
          </cell>
          <cell r="F15">
            <v>90</v>
          </cell>
          <cell r="G15">
            <v>28</v>
          </cell>
          <cell r="H15">
            <v>14.4</v>
          </cell>
          <cell r="I15" t="str">
            <v>SO</v>
          </cell>
          <cell r="J15">
            <v>32.04</v>
          </cell>
          <cell r="K15">
            <v>0</v>
          </cell>
        </row>
        <row r="16">
          <cell r="B16">
            <v>25.741666666666671</v>
          </cell>
          <cell r="C16">
            <v>33.799999999999997</v>
          </cell>
          <cell r="D16">
            <v>18.100000000000001</v>
          </cell>
          <cell r="E16">
            <v>50.291666666666664</v>
          </cell>
          <cell r="F16">
            <v>76</v>
          </cell>
          <cell r="G16">
            <v>26</v>
          </cell>
          <cell r="H16">
            <v>9.7200000000000006</v>
          </cell>
          <cell r="I16" t="str">
            <v>SO</v>
          </cell>
          <cell r="J16">
            <v>27.720000000000002</v>
          </cell>
          <cell r="K16">
            <v>0</v>
          </cell>
        </row>
        <row r="17">
          <cell r="B17">
            <v>26.083333333333339</v>
          </cell>
          <cell r="C17">
            <v>33</v>
          </cell>
          <cell r="D17">
            <v>19.5</v>
          </cell>
          <cell r="E17">
            <v>54.833333333333336</v>
          </cell>
          <cell r="F17">
            <v>79</v>
          </cell>
          <cell r="G17">
            <v>36</v>
          </cell>
          <cell r="H17">
            <v>16.559999999999999</v>
          </cell>
          <cell r="I17" t="str">
            <v>NE</v>
          </cell>
          <cell r="J17">
            <v>33.840000000000003</v>
          </cell>
          <cell r="K17">
            <v>0.4</v>
          </cell>
        </row>
        <row r="18">
          <cell r="B18">
            <v>25.070833333333329</v>
          </cell>
          <cell r="C18">
            <v>31.7</v>
          </cell>
          <cell r="D18">
            <v>19.5</v>
          </cell>
          <cell r="E18">
            <v>74.166666666666671</v>
          </cell>
          <cell r="F18">
            <v>90</v>
          </cell>
          <cell r="G18">
            <v>49</v>
          </cell>
          <cell r="H18">
            <v>14.04</v>
          </cell>
          <cell r="I18" t="str">
            <v>SE</v>
          </cell>
          <cell r="J18">
            <v>69.12</v>
          </cell>
          <cell r="K18">
            <v>10</v>
          </cell>
        </row>
        <row r="19">
          <cell r="B19">
            <v>23.533333333333331</v>
          </cell>
          <cell r="C19">
            <v>29.6</v>
          </cell>
          <cell r="D19">
            <v>20.6</v>
          </cell>
          <cell r="E19">
            <v>81.166666666666671</v>
          </cell>
          <cell r="F19">
            <v>96</v>
          </cell>
          <cell r="G19">
            <v>52</v>
          </cell>
          <cell r="H19">
            <v>13.68</v>
          </cell>
          <cell r="I19" t="str">
            <v>N</v>
          </cell>
          <cell r="J19">
            <v>51.480000000000004</v>
          </cell>
          <cell r="K19">
            <v>0.4</v>
          </cell>
        </row>
        <row r="20">
          <cell r="B20">
            <v>24.995833333333337</v>
          </cell>
          <cell r="C20">
            <v>33</v>
          </cell>
          <cell r="D20">
            <v>20</v>
          </cell>
          <cell r="E20">
            <v>72.25</v>
          </cell>
          <cell r="F20">
            <v>94</v>
          </cell>
          <cell r="G20">
            <v>34</v>
          </cell>
          <cell r="H20">
            <v>12.24</v>
          </cell>
          <cell r="I20" t="str">
            <v>NE</v>
          </cell>
          <cell r="J20">
            <v>29.52</v>
          </cell>
          <cell r="K20">
            <v>0.8</v>
          </cell>
        </row>
        <row r="21">
          <cell r="B21">
            <v>24.262499999999999</v>
          </cell>
          <cell r="C21">
            <v>33.6</v>
          </cell>
          <cell r="D21">
            <v>19.399999999999999</v>
          </cell>
          <cell r="E21">
            <v>72.833333333333329</v>
          </cell>
          <cell r="F21">
            <v>94</v>
          </cell>
          <cell r="G21">
            <v>34</v>
          </cell>
          <cell r="H21">
            <v>19.079999999999998</v>
          </cell>
          <cell r="I21" t="str">
            <v>SO</v>
          </cell>
          <cell r="J21">
            <v>52.56</v>
          </cell>
          <cell r="K21">
            <v>1.6</v>
          </cell>
        </row>
        <row r="22">
          <cell r="B22">
            <v>25.883333333333329</v>
          </cell>
          <cell r="C22">
            <v>33.9</v>
          </cell>
          <cell r="D22">
            <v>18.5</v>
          </cell>
          <cell r="E22">
            <v>65.125</v>
          </cell>
          <cell r="F22">
            <v>93</v>
          </cell>
          <cell r="G22">
            <v>31</v>
          </cell>
          <cell r="H22">
            <v>17.28</v>
          </cell>
          <cell r="I22" t="str">
            <v>NE</v>
          </cell>
          <cell r="J22">
            <v>43.2</v>
          </cell>
          <cell r="K22">
            <v>0</v>
          </cell>
        </row>
        <row r="23">
          <cell r="B23">
            <v>24.704166666666666</v>
          </cell>
          <cell r="C23">
            <v>31.7</v>
          </cell>
          <cell r="D23">
            <v>19.3</v>
          </cell>
          <cell r="E23">
            <v>71.791666666666671</v>
          </cell>
          <cell r="F23">
            <v>97</v>
          </cell>
          <cell r="G23">
            <v>36</v>
          </cell>
          <cell r="H23">
            <v>23.400000000000002</v>
          </cell>
          <cell r="I23" t="str">
            <v>N</v>
          </cell>
          <cell r="J23">
            <v>68.400000000000006</v>
          </cell>
          <cell r="K23">
            <v>0.8</v>
          </cell>
        </row>
        <row r="24">
          <cell r="B24">
            <v>25.729166666666661</v>
          </cell>
          <cell r="C24">
            <v>32.6</v>
          </cell>
          <cell r="D24">
            <v>21.5</v>
          </cell>
          <cell r="E24">
            <v>68.208333333333329</v>
          </cell>
          <cell r="F24">
            <v>88</v>
          </cell>
          <cell r="G24">
            <v>40</v>
          </cell>
          <cell r="H24">
            <v>14.04</v>
          </cell>
          <cell r="I24" t="str">
            <v>NE</v>
          </cell>
          <cell r="J24">
            <v>30.240000000000002</v>
          </cell>
          <cell r="K24">
            <v>0</v>
          </cell>
        </row>
        <row r="25">
          <cell r="B25">
            <v>26.304166666666664</v>
          </cell>
          <cell r="C25">
            <v>33.200000000000003</v>
          </cell>
          <cell r="D25">
            <v>21.6</v>
          </cell>
          <cell r="E25">
            <v>67.833333333333329</v>
          </cell>
          <cell r="F25">
            <v>90</v>
          </cell>
          <cell r="G25">
            <v>41</v>
          </cell>
          <cell r="H25">
            <v>16.559999999999999</v>
          </cell>
          <cell r="I25" t="str">
            <v>N</v>
          </cell>
          <cell r="J25">
            <v>38.159999999999997</v>
          </cell>
          <cell r="K25">
            <v>0.60000000000000009</v>
          </cell>
        </row>
        <row r="26">
          <cell r="B26">
            <v>22.466666666666669</v>
          </cell>
          <cell r="C26">
            <v>26.9</v>
          </cell>
          <cell r="D26">
            <v>20.3</v>
          </cell>
          <cell r="E26">
            <v>89.25</v>
          </cell>
          <cell r="F26">
            <v>97</v>
          </cell>
          <cell r="G26">
            <v>72</v>
          </cell>
          <cell r="H26">
            <v>24.48</v>
          </cell>
          <cell r="I26" t="str">
            <v>N</v>
          </cell>
          <cell r="J26">
            <v>50.76</v>
          </cell>
          <cell r="K26">
            <v>18.8</v>
          </cell>
        </row>
        <row r="27">
          <cell r="B27">
            <v>21.974999999999998</v>
          </cell>
          <cell r="C27">
            <v>26.7</v>
          </cell>
          <cell r="D27">
            <v>19.7</v>
          </cell>
          <cell r="E27">
            <v>91.875</v>
          </cell>
          <cell r="F27">
            <v>97</v>
          </cell>
          <cell r="G27">
            <v>75</v>
          </cell>
          <cell r="H27">
            <v>9</v>
          </cell>
          <cell r="I27" t="str">
            <v>N</v>
          </cell>
          <cell r="J27">
            <v>21.240000000000002</v>
          </cell>
          <cell r="K27">
            <v>8.4</v>
          </cell>
        </row>
        <row r="28">
          <cell r="B28">
            <v>23.433333333333337</v>
          </cell>
          <cell r="C28">
            <v>30.2</v>
          </cell>
          <cell r="D28">
            <v>20.2</v>
          </cell>
          <cell r="E28">
            <v>85.708333333333329</v>
          </cell>
          <cell r="F28">
            <v>96</v>
          </cell>
          <cell r="G28">
            <v>54</v>
          </cell>
          <cell r="H28">
            <v>20.52</v>
          </cell>
          <cell r="I28" t="str">
            <v>N</v>
          </cell>
          <cell r="J28">
            <v>52.92</v>
          </cell>
          <cell r="K28">
            <v>7.6000000000000005</v>
          </cell>
        </row>
        <row r="29">
          <cell r="B29">
            <v>24.937499999999996</v>
          </cell>
          <cell r="C29">
            <v>31</v>
          </cell>
          <cell r="D29">
            <v>21.9</v>
          </cell>
          <cell r="E29">
            <v>79.5</v>
          </cell>
          <cell r="F29">
            <v>93</v>
          </cell>
          <cell r="G29">
            <v>50</v>
          </cell>
          <cell r="H29">
            <v>21.96</v>
          </cell>
          <cell r="I29" t="str">
            <v>NE</v>
          </cell>
          <cell r="J29">
            <v>38.159999999999997</v>
          </cell>
          <cell r="K29">
            <v>0</v>
          </cell>
        </row>
        <row r="30">
          <cell r="B30">
            <v>23.400000000000002</v>
          </cell>
          <cell r="C30">
            <v>30.3</v>
          </cell>
          <cell r="D30">
            <v>20.7</v>
          </cell>
          <cell r="E30">
            <v>88.416666666666671</v>
          </cell>
          <cell r="F30">
            <v>96</v>
          </cell>
          <cell r="G30">
            <v>54</v>
          </cell>
          <cell r="H30">
            <v>18.36</v>
          </cell>
          <cell r="I30" t="str">
            <v>NE</v>
          </cell>
          <cell r="J30">
            <v>35.64</v>
          </cell>
          <cell r="K30">
            <v>5.4</v>
          </cell>
        </row>
        <row r="31">
          <cell r="B31">
            <v>23.066666666666666</v>
          </cell>
          <cell r="C31">
            <v>30.2</v>
          </cell>
          <cell r="D31">
            <v>20.399999999999999</v>
          </cell>
          <cell r="E31">
            <v>87.708333333333329</v>
          </cell>
          <cell r="F31">
            <v>97</v>
          </cell>
          <cell r="G31">
            <v>54</v>
          </cell>
          <cell r="H31">
            <v>16.920000000000002</v>
          </cell>
          <cell r="I31" t="str">
            <v>NE</v>
          </cell>
          <cell r="J31">
            <v>47.519999999999996</v>
          </cell>
          <cell r="K31">
            <v>23.999999999999996</v>
          </cell>
        </row>
        <row r="32">
          <cell r="B32">
            <v>22.904166666666669</v>
          </cell>
          <cell r="C32">
            <v>30.3</v>
          </cell>
          <cell r="D32">
            <v>20</v>
          </cell>
          <cell r="E32">
            <v>87.875</v>
          </cell>
          <cell r="F32">
            <v>98</v>
          </cell>
          <cell r="G32">
            <v>56</v>
          </cell>
          <cell r="H32">
            <v>24.840000000000003</v>
          </cell>
          <cell r="I32" t="str">
            <v>NE</v>
          </cell>
          <cell r="J32">
            <v>43.56</v>
          </cell>
          <cell r="K32">
            <v>7</v>
          </cell>
        </row>
        <row r="33">
          <cell r="B33">
            <v>25.120833333333337</v>
          </cell>
          <cell r="C33">
            <v>31.2</v>
          </cell>
          <cell r="D33">
            <v>20.8</v>
          </cell>
          <cell r="E33">
            <v>77.75</v>
          </cell>
          <cell r="F33">
            <v>95</v>
          </cell>
          <cell r="G33">
            <v>52</v>
          </cell>
          <cell r="H33">
            <v>21.6</v>
          </cell>
          <cell r="I33" t="str">
            <v>NE</v>
          </cell>
          <cell r="J33">
            <v>46.800000000000004</v>
          </cell>
          <cell r="K33">
            <v>0</v>
          </cell>
        </row>
        <row r="34">
          <cell r="I34" t="str">
            <v>NE</v>
          </cell>
        </row>
      </sheetData>
      <sheetData sheetId="2">
        <row r="5">
          <cell r="B5">
            <v>25.345833333333331</v>
          </cell>
        </row>
      </sheetData>
      <sheetData sheetId="3">
        <row r="5">
          <cell r="B5">
            <v>25.208333333333339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25.745833333333334</v>
          </cell>
        </row>
      </sheetData>
      <sheetData sheetId="1">
        <row r="5">
          <cell r="B5">
            <v>27.195833333333329</v>
          </cell>
          <cell r="C5">
            <v>34.299999999999997</v>
          </cell>
          <cell r="D5">
            <v>20.3</v>
          </cell>
          <cell r="E5">
            <v>49.583333333333336</v>
          </cell>
          <cell r="F5">
            <v>76</v>
          </cell>
          <cell r="G5">
            <v>23</v>
          </cell>
          <cell r="H5">
            <v>18.720000000000002</v>
          </cell>
          <cell r="I5" t="str">
            <v>NE</v>
          </cell>
          <cell r="J5">
            <v>34.56</v>
          </cell>
          <cell r="K5">
            <v>0</v>
          </cell>
        </row>
        <row r="6">
          <cell r="B6">
            <v>27.395833333333329</v>
          </cell>
          <cell r="C6">
            <v>35.200000000000003</v>
          </cell>
          <cell r="D6">
            <v>19.3</v>
          </cell>
          <cell r="E6">
            <v>53.916666666666664</v>
          </cell>
          <cell r="F6">
            <v>84</v>
          </cell>
          <cell r="G6">
            <v>35</v>
          </cell>
          <cell r="H6">
            <v>14.4</v>
          </cell>
          <cell r="I6" t="str">
            <v>NE</v>
          </cell>
          <cell r="J6">
            <v>32.04</v>
          </cell>
          <cell r="K6">
            <v>0</v>
          </cell>
        </row>
        <row r="7">
          <cell r="B7">
            <v>27.870833333333337</v>
          </cell>
          <cell r="C7">
            <v>35.4</v>
          </cell>
          <cell r="D7">
            <v>21.9</v>
          </cell>
          <cell r="E7">
            <v>65.083333333333329</v>
          </cell>
          <cell r="F7">
            <v>90</v>
          </cell>
          <cell r="G7">
            <v>36</v>
          </cell>
          <cell r="H7">
            <v>16.920000000000002</v>
          </cell>
          <cell r="I7" t="str">
            <v>NE</v>
          </cell>
          <cell r="J7">
            <v>36.72</v>
          </cell>
          <cell r="K7">
            <v>0.8</v>
          </cell>
        </row>
        <row r="8">
          <cell r="B8">
            <v>26.995833333333334</v>
          </cell>
          <cell r="C8">
            <v>34.6</v>
          </cell>
          <cell r="D8">
            <v>21.5</v>
          </cell>
          <cell r="E8">
            <v>70.166666666666671</v>
          </cell>
          <cell r="F8">
            <v>93</v>
          </cell>
          <cell r="G8">
            <v>38</v>
          </cell>
          <cell r="H8">
            <v>24.840000000000003</v>
          </cell>
          <cell r="I8" t="str">
            <v>N</v>
          </cell>
          <cell r="J8">
            <v>45.36</v>
          </cell>
          <cell r="K8">
            <v>1.4000000000000001</v>
          </cell>
        </row>
        <row r="9">
          <cell r="B9">
            <v>28.754166666666663</v>
          </cell>
          <cell r="C9">
            <v>36.9</v>
          </cell>
          <cell r="D9">
            <v>22.3</v>
          </cell>
          <cell r="E9">
            <v>58.125</v>
          </cell>
          <cell r="F9">
            <v>92</v>
          </cell>
          <cell r="G9">
            <v>20</v>
          </cell>
          <cell r="H9">
            <v>23.400000000000002</v>
          </cell>
          <cell r="I9" t="str">
            <v>NE</v>
          </cell>
          <cell r="J9">
            <v>41.4</v>
          </cell>
          <cell r="K9">
            <v>0</v>
          </cell>
        </row>
        <row r="10">
          <cell r="B10">
            <v>29.287499999999998</v>
          </cell>
          <cell r="C10">
            <v>36.4</v>
          </cell>
          <cell r="D10">
            <v>21.8</v>
          </cell>
          <cell r="E10">
            <v>44.75</v>
          </cell>
          <cell r="F10">
            <v>73</v>
          </cell>
          <cell r="G10">
            <v>23</v>
          </cell>
          <cell r="H10">
            <v>11.520000000000001</v>
          </cell>
          <cell r="I10" t="str">
            <v>NE</v>
          </cell>
          <cell r="J10">
            <v>33.840000000000003</v>
          </cell>
          <cell r="K10">
            <v>0</v>
          </cell>
        </row>
        <row r="11">
          <cell r="B11">
            <v>29.116666666666664</v>
          </cell>
          <cell r="C11">
            <v>37.700000000000003</v>
          </cell>
          <cell r="D11">
            <v>20.2</v>
          </cell>
          <cell r="E11">
            <v>46.333333333333336</v>
          </cell>
          <cell r="F11">
            <v>81</v>
          </cell>
          <cell r="G11">
            <v>21</v>
          </cell>
          <cell r="H11">
            <v>14.4</v>
          </cell>
          <cell r="I11" t="str">
            <v>NO</v>
          </cell>
          <cell r="J11">
            <v>30.240000000000002</v>
          </cell>
          <cell r="K11">
            <v>0</v>
          </cell>
        </row>
        <row r="12">
          <cell r="B12">
            <v>30.004166666666674</v>
          </cell>
          <cell r="C12">
            <v>39.299999999999997</v>
          </cell>
          <cell r="D12">
            <v>22</v>
          </cell>
          <cell r="E12">
            <v>47.916666666666664</v>
          </cell>
          <cell r="F12">
            <v>76</v>
          </cell>
          <cell r="G12">
            <v>23</v>
          </cell>
          <cell r="H12">
            <v>14.4</v>
          </cell>
          <cell r="I12" t="str">
            <v>NO</v>
          </cell>
          <cell r="J12">
            <v>34.200000000000003</v>
          </cell>
          <cell r="K12">
            <v>0</v>
          </cell>
        </row>
        <row r="13">
          <cell r="B13">
            <v>27.675000000000001</v>
          </cell>
          <cell r="C13">
            <v>34.299999999999997</v>
          </cell>
          <cell r="D13">
            <v>24.1</v>
          </cell>
          <cell r="E13">
            <v>62.583333333333336</v>
          </cell>
          <cell r="F13">
            <v>80</v>
          </cell>
          <cell r="G13">
            <v>40</v>
          </cell>
          <cell r="H13">
            <v>24.840000000000003</v>
          </cell>
          <cell r="I13" t="str">
            <v>NO</v>
          </cell>
          <cell r="J13">
            <v>45.36</v>
          </cell>
          <cell r="K13">
            <v>2.6</v>
          </cell>
        </row>
        <row r="14">
          <cell r="B14">
            <v>26.150000000000006</v>
          </cell>
          <cell r="C14">
            <v>33.4</v>
          </cell>
          <cell r="D14">
            <v>22.1</v>
          </cell>
          <cell r="E14">
            <v>73.458333333333329</v>
          </cell>
          <cell r="F14">
            <v>91</v>
          </cell>
          <cell r="G14">
            <v>45</v>
          </cell>
          <cell r="H14">
            <v>18</v>
          </cell>
          <cell r="I14" t="str">
            <v>SO</v>
          </cell>
          <cell r="J14">
            <v>38.159999999999997</v>
          </cell>
          <cell r="K14">
            <v>0</v>
          </cell>
        </row>
        <row r="15">
          <cell r="B15">
            <v>27.329166666666666</v>
          </cell>
          <cell r="C15">
            <v>35.6</v>
          </cell>
          <cell r="D15">
            <v>20.8</v>
          </cell>
          <cell r="E15">
            <v>56.583333333333336</v>
          </cell>
          <cell r="F15">
            <v>88</v>
          </cell>
          <cell r="G15">
            <v>24</v>
          </cell>
          <cell r="H15">
            <v>18</v>
          </cell>
          <cell r="I15" t="str">
            <v>SO</v>
          </cell>
          <cell r="J15">
            <v>31.680000000000003</v>
          </cell>
          <cell r="K15">
            <v>0</v>
          </cell>
        </row>
        <row r="16">
          <cell r="B16">
            <v>26.679166666666664</v>
          </cell>
          <cell r="C16">
            <v>35.9</v>
          </cell>
          <cell r="D16">
            <v>15.2</v>
          </cell>
          <cell r="E16">
            <v>43.75</v>
          </cell>
          <cell r="F16">
            <v>88</v>
          </cell>
          <cell r="G16">
            <v>20</v>
          </cell>
          <cell r="H16">
            <v>12.24</v>
          </cell>
          <cell r="I16" t="str">
            <v>S</v>
          </cell>
          <cell r="J16">
            <v>24.48</v>
          </cell>
          <cell r="K16">
            <v>0</v>
          </cell>
        </row>
        <row r="17">
          <cell r="B17">
            <v>27.141666666666669</v>
          </cell>
          <cell r="C17">
            <v>35.5</v>
          </cell>
          <cell r="D17">
            <v>19.100000000000001</v>
          </cell>
          <cell r="E17">
            <v>54.875</v>
          </cell>
          <cell r="F17">
            <v>82</v>
          </cell>
          <cell r="G17">
            <v>30</v>
          </cell>
          <cell r="H17">
            <v>21.6</v>
          </cell>
          <cell r="I17" t="str">
            <v>L</v>
          </cell>
          <cell r="J17">
            <v>36.36</v>
          </cell>
          <cell r="K17">
            <v>0</v>
          </cell>
        </row>
        <row r="18">
          <cell r="B18">
            <v>26.13333333333334</v>
          </cell>
          <cell r="C18">
            <v>33.299999999999997</v>
          </cell>
          <cell r="D18">
            <v>22.3</v>
          </cell>
          <cell r="E18">
            <v>70.208333333333329</v>
          </cell>
          <cell r="F18">
            <v>89</v>
          </cell>
          <cell r="G18">
            <v>47</v>
          </cell>
          <cell r="H18">
            <v>17.28</v>
          </cell>
          <cell r="I18" t="str">
            <v>NE</v>
          </cell>
          <cell r="J18">
            <v>38.159999999999997</v>
          </cell>
          <cell r="K18">
            <v>5.4</v>
          </cell>
        </row>
        <row r="19">
          <cell r="B19">
            <v>24.641666666666669</v>
          </cell>
          <cell r="C19">
            <v>32.799999999999997</v>
          </cell>
          <cell r="D19">
            <v>20.7</v>
          </cell>
          <cell r="E19">
            <v>77.791666666666671</v>
          </cell>
          <cell r="F19">
            <v>94</v>
          </cell>
          <cell r="G19">
            <v>43</v>
          </cell>
          <cell r="H19">
            <v>23.400000000000002</v>
          </cell>
          <cell r="I19" t="str">
            <v>NE</v>
          </cell>
          <cell r="J19">
            <v>40.680000000000007</v>
          </cell>
          <cell r="K19">
            <v>1.2</v>
          </cell>
        </row>
        <row r="20">
          <cell r="B20">
            <v>26.845833333333342</v>
          </cell>
          <cell r="C20">
            <v>34.9</v>
          </cell>
          <cell r="D20">
            <v>20.9</v>
          </cell>
          <cell r="E20">
            <v>69.083333333333329</v>
          </cell>
          <cell r="F20">
            <v>95</v>
          </cell>
          <cell r="G20">
            <v>34</v>
          </cell>
          <cell r="H20">
            <v>15.840000000000002</v>
          </cell>
          <cell r="I20" t="str">
            <v>L</v>
          </cell>
          <cell r="J20">
            <v>28.8</v>
          </cell>
          <cell r="K20">
            <v>0.2</v>
          </cell>
        </row>
        <row r="21">
          <cell r="B21">
            <v>27.908333333333328</v>
          </cell>
          <cell r="C21">
            <v>36.1</v>
          </cell>
          <cell r="D21">
            <v>21.3</v>
          </cell>
          <cell r="E21">
            <v>60.875</v>
          </cell>
          <cell r="F21">
            <v>92</v>
          </cell>
          <cell r="G21">
            <v>31</v>
          </cell>
          <cell r="H21">
            <v>14.04</v>
          </cell>
          <cell r="I21" t="str">
            <v>L</v>
          </cell>
          <cell r="J21">
            <v>54</v>
          </cell>
          <cell r="K21">
            <v>0</v>
          </cell>
        </row>
        <row r="22">
          <cell r="B22">
            <v>27.333333333333332</v>
          </cell>
          <cell r="C22">
            <v>36.6</v>
          </cell>
          <cell r="D22">
            <v>20.399999999999999</v>
          </cell>
          <cell r="E22">
            <v>64.291666666666671</v>
          </cell>
          <cell r="F22">
            <v>93</v>
          </cell>
          <cell r="G22">
            <v>28</v>
          </cell>
          <cell r="H22">
            <v>16.2</v>
          </cell>
          <cell r="I22" t="str">
            <v>L</v>
          </cell>
          <cell r="J22">
            <v>33.480000000000004</v>
          </cell>
          <cell r="K22">
            <v>1</v>
          </cell>
        </row>
        <row r="23">
          <cell r="B23">
            <v>27.112500000000001</v>
          </cell>
          <cell r="C23">
            <v>36.5</v>
          </cell>
          <cell r="D23">
            <v>20.8</v>
          </cell>
          <cell r="E23">
            <v>62.083333333333336</v>
          </cell>
          <cell r="F23">
            <v>88</v>
          </cell>
          <cell r="G23">
            <v>30</v>
          </cell>
          <cell r="H23">
            <v>23.400000000000002</v>
          </cell>
          <cell r="I23" t="str">
            <v>NO</v>
          </cell>
          <cell r="J23">
            <v>43.56</v>
          </cell>
          <cell r="K23">
            <v>0</v>
          </cell>
        </row>
        <row r="24">
          <cell r="B24">
            <v>26.320833333333329</v>
          </cell>
          <cell r="C24">
            <v>34.9</v>
          </cell>
          <cell r="D24">
            <v>21.8</v>
          </cell>
          <cell r="E24">
            <v>65.333333333333329</v>
          </cell>
          <cell r="F24">
            <v>87</v>
          </cell>
          <cell r="G24">
            <v>30</v>
          </cell>
          <cell r="H24">
            <v>20.16</v>
          </cell>
          <cell r="I24" t="str">
            <v>NE</v>
          </cell>
          <cell r="J24">
            <v>42.480000000000004</v>
          </cell>
          <cell r="K24">
            <v>0</v>
          </cell>
        </row>
        <row r="25">
          <cell r="B25">
            <v>26.887500000000003</v>
          </cell>
          <cell r="C25">
            <v>35.799999999999997</v>
          </cell>
          <cell r="D25">
            <v>22.5</v>
          </cell>
          <cell r="E25">
            <v>69.458333333333329</v>
          </cell>
          <cell r="F25">
            <v>94</v>
          </cell>
          <cell r="G25">
            <v>37</v>
          </cell>
          <cell r="H25">
            <v>18.720000000000002</v>
          </cell>
          <cell r="I25" t="str">
            <v>NO</v>
          </cell>
          <cell r="J25">
            <v>48.24</v>
          </cell>
          <cell r="K25">
            <v>14.4</v>
          </cell>
        </row>
        <row r="26">
          <cell r="B26">
            <v>23.945833333333329</v>
          </cell>
          <cell r="C26">
            <v>31.5</v>
          </cell>
          <cell r="D26">
            <v>20.399999999999999</v>
          </cell>
          <cell r="E26">
            <v>85.166666666666671</v>
          </cell>
          <cell r="F26">
            <v>97</v>
          </cell>
          <cell r="G26">
            <v>48</v>
          </cell>
          <cell r="H26">
            <v>23.400000000000002</v>
          </cell>
          <cell r="I26" t="str">
            <v>NO</v>
          </cell>
          <cell r="J26">
            <v>48.96</v>
          </cell>
          <cell r="K26">
            <v>33.799999999999997</v>
          </cell>
        </row>
        <row r="27">
          <cell r="B27">
            <v>24.441666666666666</v>
          </cell>
          <cell r="C27">
            <v>29.7</v>
          </cell>
          <cell r="D27">
            <v>21.4</v>
          </cell>
          <cell r="E27">
            <v>84.125</v>
          </cell>
          <cell r="F27">
            <v>96</v>
          </cell>
          <cell r="G27">
            <v>62</v>
          </cell>
          <cell r="H27">
            <v>11.879999999999999</v>
          </cell>
          <cell r="I27" t="str">
            <v>N</v>
          </cell>
          <cell r="J27">
            <v>32.04</v>
          </cell>
          <cell r="K27">
            <v>0.2</v>
          </cell>
        </row>
        <row r="28">
          <cell r="B28">
            <v>25.733333333333334</v>
          </cell>
          <cell r="C28">
            <v>32.5</v>
          </cell>
          <cell r="D28">
            <v>21.6</v>
          </cell>
          <cell r="E28">
            <v>78.791666666666671</v>
          </cell>
          <cell r="F28">
            <v>96</v>
          </cell>
          <cell r="G28">
            <v>47</v>
          </cell>
          <cell r="H28">
            <v>13.32</v>
          </cell>
          <cell r="I28" t="str">
            <v>N</v>
          </cell>
          <cell r="J28">
            <v>32.76</v>
          </cell>
          <cell r="K28">
            <v>0</v>
          </cell>
        </row>
        <row r="29">
          <cell r="B29">
            <v>24.856521739130436</v>
          </cell>
          <cell r="C29">
            <v>30.9</v>
          </cell>
          <cell r="D29">
            <v>21.8</v>
          </cell>
          <cell r="E29">
            <v>85.173913043478265</v>
          </cell>
          <cell r="F29">
            <v>95</v>
          </cell>
          <cell r="G29">
            <v>59</v>
          </cell>
          <cell r="H29">
            <v>18</v>
          </cell>
          <cell r="I29" t="str">
            <v>NE</v>
          </cell>
          <cell r="J29">
            <v>43.92</v>
          </cell>
          <cell r="K29">
            <v>2.2000000000000002</v>
          </cell>
        </row>
        <row r="30">
          <cell r="B30">
            <v>24.391304347826093</v>
          </cell>
          <cell r="C30">
            <v>32.799999999999997</v>
          </cell>
          <cell r="D30">
            <v>21.9</v>
          </cell>
          <cell r="E30">
            <v>87.391304347826093</v>
          </cell>
          <cell r="F30">
            <v>97</v>
          </cell>
          <cell r="G30">
            <v>49</v>
          </cell>
          <cell r="H30">
            <v>11.520000000000001</v>
          </cell>
          <cell r="I30" t="str">
            <v>NE</v>
          </cell>
          <cell r="J30">
            <v>27</v>
          </cell>
          <cell r="K30">
            <v>11.8</v>
          </cell>
        </row>
        <row r="31">
          <cell r="B31">
            <v>24.349999999999998</v>
          </cell>
          <cell r="C31">
            <v>30.8</v>
          </cell>
          <cell r="D31">
            <v>21.6</v>
          </cell>
          <cell r="E31">
            <v>85.791666666666671</v>
          </cell>
          <cell r="F31">
            <v>97</v>
          </cell>
          <cell r="G31">
            <v>56</v>
          </cell>
          <cell r="H31">
            <v>15.840000000000002</v>
          </cell>
          <cell r="I31" t="str">
            <v>O</v>
          </cell>
          <cell r="J31">
            <v>40.32</v>
          </cell>
          <cell r="K31">
            <v>17.8</v>
          </cell>
        </row>
        <row r="32">
          <cell r="B32">
            <v>24.029166666666669</v>
          </cell>
          <cell r="C32">
            <v>31.8</v>
          </cell>
          <cell r="D32">
            <v>21.2</v>
          </cell>
          <cell r="E32">
            <v>86.083333333333329</v>
          </cell>
          <cell r="F32">
            <v>96</v>
          </cell>
          <cell r="G32">
            <v>58</v>
          </cell>
          <cell r="H32">
            <v>22.68</v>
          </cell>
          <cell r="I32" t="str">
            <v>NE</v>
          </cell>
          <cell r="J32">
            <v>45.36</v>
          </cell>
          <cell r="K32">
            <v>7.2</v>
          </cell>
        </row>
        <row r="33">
          <cell r="B33">
            <v>25.445833333333329</v>
          </cell>
          <cell r="C33">
            <v>34</v>
          </cell>
          <cell r="D33">
            <v>21</v>
          </cell>
          <cell r="E33">
            <v>78.458333333333329</v>
          </cell>
          <cell r="F33">
            <v>94</v>
          </cell>
          <cell r="G33">
            <v>44</v>
          </cell>
          <cell r="H33">
            <v>15.840000000000002</v>
          </cell>
          <cell r="I33" t="str">
            <v>NE</v>
          </cell>
          <cell r="J33">
            <v>59.760000000000005</v>
          </cell>
          <cell r="K33">
            <v>0</v>
          </cell>
        </row>
        <row r="34">
          <cell r="I34" t="str">
            <v>NE</v>
          </cell>
        </row>
      </sheetData>
      <sheetData sheetId="2">
        <row r="5">
          <cell r="B5">
            <v>25.0625</v>
          </cell>
        </row>
      </sheetData>
      <sheetData sheetId="3">
        <row r="5">
          <cell r="B5">
            <v>23.400000000000006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25.858333333333334</v>
          </cell>
        </row>
      </sheetData>
      <sheetData sheetId="1">
        <row r="5">
          <cell r="B5">
            <v>27.670833333333334</v>
          </cell>
          <cell r="C5">
            <v>34.1</v>
          </cell>
          <cell r="D5">
            <v>21.7</v>
          </cell>
          <cell r="E5">
            <v>45.791666666666664</v>
          </cell>
          <cell r="F5">
            <v>74</v>
          </cell>
          <cell r="G5">
            <v>25</v>
          </cell>
          <cell r="H5">
            <v>14.4</v>
          </cell>
          <cell r="I5" t="str">
            <v>L</v>
          </cell>
          <cell r="J5">
            <v>32.4</v>
          </cell>
          <cell r="K5">
            <v>0</v>
          </cell>
        </row>
        <row r="6">
          <cell r="B6">
            <v>28.033333333333328</v>
          </cell>
          <cell r="C6">
            <v>35.200000000000003</v>
          </cell>
          <cell r="D6">
            <v>21.3</v>
          </cell>
          <cell r="E6">
            <v>56.541666666666664</v>
          </cell>
          <cell r="F6">
            <v>92</v>
          </cell>
          <cell r="G6">
            <v>33</v>
          </cell>
          <cell r="H6">
            <v>20.16</v>
          </cell>
          <cell r="I6" t="str">
            <v>N</v>
          </cell>
          <cell r="J6">
            <v>35.64</v>
          </cell>
          <cell r="K6">
            <v>0</v>
          </cell>
        </row>
        <row r="7">
          <cell r="B7">
            <v>28.229166666666668</v>
          </cell>
          <cell r="C7">
            <v>33.9</v>
          </cell>
          <cell r="D7">
            <v>23.4</v>
          </cell>
          <cell r="E7">
            <v>60.875</v>
          </cell>
          <cell r="F7">
            <v>81</v>
          </cell>
          <cell r="G7">
            <v>38</v>
          </cell>
          <cell r="H7">
            <v>20.52</v>
          </cell>
          <cell r="I7" t="str">
            <v>N</v>
          </cell>
          <cell r="J7">
            <v>35.64</v>
          </cell>
          <cell r="K7">
            <v>0</v>
          </cell>
        </row>
        <row r="8">
          <cell r="B8">
            <v>27.304166666666664</v>
          </cell>
          <cell r="C8">
            <v>34.299999999999997</v>
          </cell>
          <cell r="D8">
            <v>22.5</v>
          </cell>
          <cell r="E8">
            <v>67.708333333333329</v>
          </cell>
          <cell r="F8">
            <v>87</v>
          </cell>
          <cell r="G8">
            <v>41</v>
          </cell>
          <cell r="H8">
            <v>19.440000000000001</v>
          </cell>
          <cell r="I8" t="str">
            <v>N</v>
          </cell>
          <cell r="J8">
            <v>41.04</v>
          </cell>
          <cell r="K8">
            <v>6</v>
          </cell>
        </row>
        <row r="9">
          <cell r="B9">
            <v>29.25833333333334</v>
          </cell>
          <cell r="C9">
            <v>35.4</v>
          </cell>
          <cell r="D9">
            <v>23.8</v>
          </cell>
          <cell r="E9">
            <v>54</v>
          </cell>
          <cell r="F9">
            <v>90</v>
          </cell>
          <cell r="G9">
            <v>23</v>
          </cell>
          <cell r="H9">
            <v>15.840000000000002</v>
          </cell>
          <cell r="I9" t="str">
            <v>NE</v>
          </cell>
          <cell r="J9">
            <v>31.680000000000003</v>
          </cell>
          <cell r="K9">
            <v>0</v>
          </cell>
        </row>
        <row r="10">
          <cell r="B10">
            <v>29.55</v>
          </cell>
          <cell r="C10">
            <v>36.5</v>
          </cell>
          <cell r="D10">
            <v>22.7</v>
          </cell>
          <cell r="E10">
            <v>41.583333333333336</v>
          </cell>
          <cell r="F10">
            <v>66</v>
          </cell>
          <cell r="G10">
            <v>23</v>
          </cell>
          <cell r="H10">
            <v>11.16</v>
          </cell>
          <cell r="I10" t="str">
            <v>L</v>
          </cell>
          <cell r="J10">
            <v>25.92</v>
          </cell>
          <cell r="K10">
            <v>0</v>
          </cell>
        </row>
        <row r="11">
          <cell r="B11">
            <v>30.137499999999999</v>
          </cell>
          <cell r="C11">
            <v>36.700000000000003</v>
          </cell>
          <cell r="D11">
            <v>23.7</v>
          </cell>
          <cell r="E11">
            <v>42.333333333333336</v>
          </cell>
          <cell r="F11">
            <v>67</v>
          </cell>
          <cell r="G11">
            <v>25</v>
          </cell>
          <cell r="H11">
            <v>11.879999999999999</v>
          </cell>
          <cell r="I11" t="str">
            <v>N</v>
          </cell>
          <cell r="J11">
            <v>27</v>
          </cell>
          <cell r="K11">
            <v>0</v>
          </cell>
        </row>
        <row r="12">
          <cell r="B12">
            <v>30.841666666666665</v>
          </cell>
          <cell r="C12">
            <v>37.700000000000003</v>
          </cell>
          <cell r="D12">
            <v>23.9</v>
          </cell>
          <cell r="E12">
            <v>43.541666666666664</v>
          </cell>
          <cell r="F12">
            <v>67</v>
          </cell>
          <cell r="G12">
            <v>24</v>
          </cell>
          <cell r="H12">
            <v>15.48</v>
          </cell>
          <cell r="I12" t="str">
            <v>NO</v>
          </cell>
          <cell r="J12">
            <v>33.119999999999997</v>
          </cell>
          <cell r="K12">
            <v>0</v>
          </cell>
        </row>
        <row r="13">
          <cell r="B13">
            <v>28.870833333333334</v>
          </cell>
          <cell r="C13">
            <v>33.1</v>
          </cell>
          <cell r="D13">
            <v>25.3</v>
          </cell>
          <cell r="E13">
            <v>53.958333333333336</v>
          </cell>
          <cell r="F13">
            <v>70</v>
          </cell>
          <cell r="G13">
            <v>34</v>
          </cell>
          <cell r="H13">
            <v>20.88</v>
          </cell>
          <cell r="I13" t="str">
            <v>SO</v>
          </cell>
          <cell r="J13">
            <v>37.080000000000005</v>
          </cell>
          <cell r="K13">
            <v>0</v>
          </cell>
        </row>
        <row r="14">
          <cell r="B14">
            <v>27.174999999999997</v>
          </cell>
          <cell r="C14">
            <v>34.299999999999997</v>
          </cell>
          <cell r="D14">
            <v>21.9</v>
          </cell>
          <cell r="E14">
            <v>65.833333333333329</v>
          </cell>
          <cell r="F14">
            <v>88</v>
          </cell>
          <cell r="G14">
            <v>34</v>
          </cell>
          <cell r="H14">
            <v>24.840000000000003</v>
          </cell>
          <cell r="I14" t="str">
            <v>SO</v>
          </cell>
          <cell r="J14">
            <v>45.36</v>
          </cell>
          <cell r="K14">
            <v>0</v>
          </cell>
        </row>
        <row r="15">
          <cell r="B15">
            <v>27.858333333333338</v>
          </cell>
          <cell r="C15">
            <v>34.6</v>
          </cell>
          <cell r="D15">
            <v>22.8</v>
          </cell>
          <cell r="E15">
            <v>56.5</v>
          </cell>
          <cell r="F15">
            <v>85</v>
          </cell>
          <cell r="G15">
            <v>19</v>
          </cell>
          <cell r="H15">
            <v>19.079999999999998</v>
          </cell>
          <cell r="I15" t="str">
            <v>S</v>
          </cell>
          <cell r="J15">
            <v>39.96</v>
          </cell>
          <cell r="K15">
            <v>0</v>
          </cell>
        </row>
        <row r="16">
          <cell r="B16">
            <v>28.470833333333335</v>
          </cell>
          <cell r="C16">
            <v>34.9</v>
          </cell>
          <cell r="D16">
            <v>21.3</v>
          </cell>
          <cell r="E16">
            <v>42.875</v>
          </cell>
          <cell r="F16">
            <v>64</v>
          </cell>
          <cell r="G16">
            <v>27</v>
          </cell>
          <cell r="H16">
            <v>15.840000000000002</v>
          </cell>
          <cell r="I16" t="str">
            <v>S</v>
          </cell>
          <cell r="J16">
            <v>34.200000000000003</v>
          </cell>
          <cell r="K16">
            <v>0</v>
          </cell>
        </row>
        <row r="17">
          <cell r="B17">
            <v>28.308333333333334</v>
          </cell>
          <cell r="C17">
            <v>34.4</v>
          </cell>
          <cell r="D17">
            <v>23.4</v>
          </cell>
          <cell r="E17">
            <v>57.083333333333336</v>
          </cell>
          <cell r="F17">
            <v>82</v>
          </cell>
          <cell r="G17">
            <v>34</v>
          </cell>
          <cell r="H17">
            <v>15.840000000000002</v>
          </cell>
          <cell r="I17" t="str">
            <v>SE</v>
          </cell>
          <cell r="J17">
            <v>41.4</v>
          </cell>
          <cell r="K17">
            <v>0</v>
          </cell>
        </row>
        <row r="18">
          <cell r="B18">
            <v>27.179166666666664</v>
          </cell>
          <cell r="C18">
            <v>33</v>
          </cell>
          <cell r="D18">
            <v>23.1</v>
          </cell>
          <cell r="E18">
            <v>64.208333333333329</v>
          </cell>
          <cell r="F18">
            <v>85</v>
          </cell>
          <cell r="G18">
            <v>42</v>
          </cell>
          <cell r="H18">
            <v>20.88</v>
          </cell>
          <cell r="I18" t="str">
            <v>L</v>
          </cell>
          <cell r="J18">
            <v>32.76</v>
          </cell>
          <cell r="K18">
            <v>0.2</v>
          </cell>
        </row>
        <row r="19">
          <cell r="B19">
            <v>24.774999999999995</v>
          </cell>
          <cell r="C19">
            <v>31.8</v>
          </cell>
          <cell r="D19">
            <v>21.1</v>
          </cell>
          <cell r="E19">
            <v>74.541666666666671</v>
          </cell>
          <cell r="F19">
            <v>92</v>
          </cell>
          <cell r="G19">
            <v>44</v>
          </cell>
          <cell r="H19">
            <v>21.6</v>
          </cell>
          <cell r="I19" t="str">
            <v>NE</v>
          </cell>
          <cell r="J19">
            <v>54.36</v>
          </cell>
          <cell r="K19">
            <v>6.2</v>
          </cell>
        </row>
        <row r="20">
          <cell r="B20">
            <v>27.479166666666668</v>
          </cell>
          <cell r="C20">
            <v>35.200000000000003</v>
          </cell>
          <cell r="D20">
            <v>22.6</v>
          </cell>
          <cell r="E20">
            <v>61.666666666666664</v>
          </cell>
          <cell r="F20">
            <v>90</v>
          </cell>
          <cell r="G20">
            <v>29</v>
          </cell>
          <cell r="H20">
            <v>11.520000000000001</v>
          </cell>
          <cell r="I20" t="str">
            <v>L</v>
          </cell>
          <cell r="J20">
            <v>24.48</v>
          </cell>
          <cell r="K20">
            <v>0</v>
          </cell>
        </row>
        <row r="21">
          <cell r="B21">
            <v>26.375000000000011</v>
          </cell>
          <cell r="C21">
            <v>34</v>
          </cell>
          <cell r="D21">
            <v>21.5</v>
          </cell>
          <cell r="E21">
            <v>66.208333333333329</v>
          </cell>
          <cell r="F21">
            <v>91</v>
          </cell>
          <cell r="G21">
            <v>38</v>
          </cell>
          <cell r="H21">
            <v>28.44</v>
          </cell>
          <cell r="I21" t="str">
            <v>NE</v>
          </cell>
          <cell r="J21">
            <v>44.64</v>
          </cell>
          <cell r="K21">
            <v>14</v>
          </cell>
        </row>
        <row r="22">
          <cell r="B22">
            <v>27.383333333333329</v>
          </cell>
          <cell r="C22">
            <v>35</v>
          </cell>
          <cell r="D22">
            <v>21.1</v>
          </cell>
          <cell r="E22">
            <v>61.083333333333336</v>
          </cell>
          <cell r="F22">
            <v>89</v>
          </cell>
          <cell r="G22">
            <v>31</v>
          </cell>
          <cell r="H22">
            <v>25.92</v>
          </cell>
          <cell r="I22" t="str">
            <v>NE</v>
          </cell>
          <cell r="J22">
            <v>49.32</v>
          </cell>
          <cell r="K22">
            <v>4.5999999999999996</v>
          </cell>
        </row>
        <row r="23">
          <cell r="B23">
            <v>24.620833333333326</v>
          </cell>
          <cell r="C23">
            <v>33</v>
          </cell>
          <cell r="D23">
            <v>21.4</v>
          </cell>
          <cell r="E23">
            <v>76.5</v>
          </cell>
          <cell r="F23">
            <v>95</v>
          </cell>
          <cell r="G23">
            <v>41</v>
          </cell>
          <cell r="H23">
            <v>28.08</v>
          </cell>
          <cell r="I23" t="str">
            <v>O</v>
          </cell>
          <cell r="J23">
            <v>62.639999999999993</v>
          </cell>
          <cell r="K23">
            <v>9</v>
          </cell>
        </row>
        <row r="24">
          <cell r="B24">
            <v>25.712499999999995</v>
          </cell>
          <cell r="C24">
            <v>32.4</v>
          </cell>
          <cell r="D24">
            <v>21.8</v>
          </cell>
          <cell r="E24">
            <v>73.208333333333329</v>
          </cell>
          <cell r="F24">
            <v>91</v>
          </cell>
          <cell r="G24">
            <v>44</v>
          </cell>
          <cell r="H24">
            <v>14.4</v>
          </cell>
          <cell r="I24" t="str">
            <v>L</v>
          </cell>
          <cell r="J24">
            <v>41.76</v>
          </cell>
          <cell r="K24">
            <v>0.2</v>
          </cell>
        </row>
        <row r="25">
          <cell r="B25">
            <v>25.904166666666665</v>
          </cell>
          <cell r="C25">
            <v>33.1</v>
          </cell>
          <cell r="D25">
            <v>22.2</v>
          </cell>
          <cell r="E25">
            <v>73.166666666666671</v>
          </cell>
          <cell r="F25">
            <v>87</v>
          </cell>
          <cell r="G25">
            <v>42</v>
          </cell>
          <cell r="H25">
            <v>16.920000000000002</v>
          </cell>
          <cell r="I25" t="str">
            <v>NE</v>
          </cell>
          <cell r="J25">
            <v>78.84</v>
          </cell>
          <cell r="K25">
            <v>7</v>
          </cell>
        </row>
        <row r="26">
          <cell r="B26">
            <v>23.533333333333335</v>
          </cell>
          <cell r="C26">
            <v>29.4</v>
          </cell>
          <cell r="D26">
            <v>21.1</v>
          </cell>
          <cell r="E26">
            <v>86.666666666666671</v>
          </cell>
          <cell r="F26">
            <v>96</v>
          </cell>
          <cell r="G26">
            <v>60</v>
          </cell>
          <cell r="H26">
            <v>24.840000000000003</v>
          </cell>
          <cell r="I26" t="str">
            <v>NO</v>
          </cell>
          <cell r="J26">
            <v>51.12</v>
          </cell>
          <cell r="K26">
            <v>26.6</v>
          </cell>
        </row>
        <row r="27">
          <cell r="B27">
            <v>22.020833333333332</v>
          </cell>
          <cell r="C27">
            <v>29.7</v>
          </cell>
          <cell r="D27">
            <v>20</v>
          </cell>
          <cell r="E27">
            <v>89.541666666666671</v>
          </cell>
          <cell r="F27">
            <v>95</v>
          </cell>
          <cell r="G27">
            <v>62</v>
          </cell>
          <cell r="H27">
            <v>20.88</v>
          </cell>
          <cell r="I27" t="str">
            <v>NE</v>
          </cell>
          <cell r="J27">
            <v>34.92</v>
          </cell>
          <cell r="K27">
            <v>10.6</v>
          </cell>
        </row>
        <row r="28">
          <cell r="B28">
            <v>24.870833333333337</v>
          </cell>
          <cell r="C28">
            <v>31.8</v>
          </cell>
          <cell r="D28">
            <v>20.9</v>
          </cell>
          <cell r="E28">
            <v>81.75</v>
          </cell>
          <cell r="F28">
            <v>97</v>
          </cell>
          <cell r="G28">
            <v>51</v>
          </cell>
          <cell r="H28">
            <v>16.920000000000002</v>
          </cell>
          <cell r="I28" t="str">
            <v>N</v>
          </cell>
          <cell r="J28">
            <v>26.64</v>
          </cell>
          <cell r="K28">
            <v>0.2</v>
          </cell>
        </row>
        <row r="29">
          <cell r="B29">
            <v>24.966666666666672</v>
          </cell>
          <cell r="C29">
            <v>31.5</v>
          </cell>
          <cell r="D29">
            <v>20.5</v>
          </cell>
          <cell r="E29">
            <v>82</v>
          </cell>
          <cell r="F29">
            <v>97</v>
          </cell>
          <cell r="G29">
            <v>56</v>
          </cell>
          <cell r="H29">
            <v>28.08</v>
          </cell>
          <cell r="I29" t="str">
            <v>N</v>
          </cell>
          <cell r="J29">
            <v>59.4</v>
          </cell>
          <cell r="K29">
            <v>32.400000000000006</v>
          </cell>
        </row>
        <row r="30">
          <cell r="B30">
            <v>24.112500000000001</v>
          </cell>
          <cell r="C30">
            <v>30.8</v>
          </cell>
          <cell r="D30">
            <v>21.6</v>
          </cell>
          <cell r="E30">
            <v>86.666666666666671</v>
          </cell>
          <cell r="F30">
            <v>96</v>
          </cell>
          <cell r="G30">
            <v>54</v>
          </cell>
          <cell r="H30">
            <v>16.2</v>
          </cell>
          <cell r="I30" t="str">
            <v>N</v>
          </cell>
          <cell r="J30">
            <v>36</v>
          </cell>
          <cell r="K30">
            <v>2</v>
          </cell>
        </row>
        <row r="31">
          <cell r="B31">
            <v>24.4375</v>
          </cell>
          <cell r="C31">
            <v>31.2</v>
          </cell>
          <cell r="D31">
            <v>21.7</v>
          </cell>
          <cell r="E31">
            <v>83.291666666666671</v>
          </cell>
          <cell r="F31">
            <v>96</v>
          </cell>
          <cell r="G31">
            <v>52</v>
          </cell>
          <cell r="H31">
            <v>15.48</v>
          </cell>
          <cell r="I31" t="str">
            <v>N</v>
          </cell>
          <cell r="J31">
            <v>46.080000000000005</v>
          </cell>
          <cell r="K31">
            <v>2</v>
          </cell>
        </row>
        <row r="32">
          <cell r="B32">
            <v>25.595833333333335</v>
          </cell>
          <cell r="C32">
            <v>32.700000000000003</v>
          </cell>
          <cell r="D32">
            <v>21.6</v>
          </cell>
          <cell r="E32">
            <v>77</v>
          </cell>
          <cell r="F32">
            <v>95</v>
          </cell>
          <cell r="G32">
            <v>46</v>
          </cell>
          <cell r="H32">
            <v>14.76</v>
          </cell>
          <cell r="I32" t="str">
            <v>N</v>
          </cell>
          <cell r="J32">
            <v>37.440000000000005</v>
          </cell>
          <cell r="K32">
            <v>0</v>
          </cell>
        </row>
        <row r="33">
          <cell r="B33">
            <v>25.137500000000003</v>
          </cell>
          <cell r="C33">
            <v>33.299999999999997</v>
          </cell>
          <cell r="D33">
            <v>21.5</v>
          </cell>
          <cell r="E33">
            <v>77.333333333333329</v>
          </cell>
          <cell r="F33">
            <v>96</v>
          </cell>
          <cell r="G33">
            <v>44</v>
          </cell>
          <cell r="H33">
            <v>26.64</v>
          </cell>
          <cell r="I33" t="str">
            <v>NE</v>
          </cell>
          <cell r="J33">
            <v>65.160000000000011</v>
          </cell>
          <cell r="K33">
            <v>12.6</v>
          </cell>
        </row>
        <row r="34">
          <cell r="I34" t="str">
            <v>N</v>
          </cell>
        </row>
      </sheetData>
      <sheetData sheetId="2">
        <row r="5">
          <cell r="B5">
            <v>25.987500000000001</v>
          </cell>
        </row>
      </sheetData>
      <sheetData sheetId="3">
        <row r="5">
          <cell r="B5">
            <v>24.866666666666671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26.604166666666661</v>
          </cell>
        </row>
      </sheetData>
      <sheetData sheetId="1">
        <row r="5">
          <cell r="C5">
            <v>31.5</v>
          </cell>
          <cell r="D5">
            <v>22.8</v>
          </cell>
          <cell r="E5">
            <v>84.083333333333329</v>
          </cell>
          <cell r="F5">
            <v>95</v>
          </cell>
          <cell r="G5">
            <v>60</v>
          </cell>
          <cell r="H5">
            <v>12.96</v>
          </cell>
          <cell r="I5" t="str">
            <v>N</v>
          </cell>
          <cell r="J5">
            <v>39.96</v>
          </cell>
          <cell r="K5">
            <v>25.199999999999996</v>
          </cell>
        </row>
        <row r="6">
          <cell r="C6">
            <v>33.299999999999997</v>
          </cell>
          <cell r="D6">
            <v>21.8</v>
          </cell>
          <cell r="E6">
            <v>77.708333333333329</v>
          </cell>
          <cell r="F6">
            <v>96</v>
          </cell>
          <cell r="G6">
            <v>45</v>
          </cell>
          <cell r="H6">
            <v>16.2</v>
          </cell>
          <cell r="I6" t="str">
            <v>N</v>
          </cell>
          <cell r="J6">
            <v>27.720000000000002</v>
          </cell>
          <cell r="K6">
            <v>0</v>
          </cell>
        </row>
        <row r="7">
          <cell r="C7">
            <v>32.6</v>
          </cell>
          <cell r="D7">
            <v>22.3</v>
          </cell>
          <cell r="E7">
            <v>72.916666666666671</v>
          </cell>
          <cell r="F7">
            <v>95</v>
          </cell>
          <cell r="G7">
            <v>47</v>
          </cell>
          <cell r="H7">
            <v>20.52</v>
          </cell>
          <cell r="I7" t="str">
            <v>N</v>
          </cell>
          <cell r="J7">
            <v>33.840000000000003</v>
          </cell>
          <cell r="K7">
            <v>0</v>
          </cell>
        </row>
        <row r="8">
          <cell r="C8">
            <v>34.4</v>
          </cell>
          <cell r="D8">
            <v>22</v>
          </cell>
          <cell r="E8">
            <v>64.583333333333329</v>
          </cell>
          <cell r="F8">
            <v>93</v>
          </cell>
          <cell r="G8">
            <v>39</v>
          </cell>
          <cell r="H8">
            <v>17.28</v>
          </cell>
          <cell r="I8" t="str">
            <v>N</v>
          </cell>
          <cell r="J8">
            <v>33.840000000000003</v>
          </cell>
          <cell r="K8">
            <v>0</v>
          </cell>
        </row>
        <row r="9">
          <cell r="C9">
            <v>35.700000000000003</v>
          </cell>
          <cell r="D9">
            <v>23.4</v>
          </cell>
          <cell r="E9">
            <v>64.791666666666671</v>
          </cell>
          <cell r="F9">
            <v>92</v>
          </cell>
          <cell r="G9">
            <v>36</v>
          </cell>
          <cell r="H9">
            <v>13.32</v>
          </cell>
          <cell r="I9" t="str">
            <v>N</v>
          </cell>
          <cell r="J9">
            <v>30.6</v>
          </cell>
          <cell r="K9">
            <v>0</v>
          </cell>
        </row>
        <row r="10">
          <cell r="C10">
            <v>36.6</v>
          </cell>
          <cell r="D10">
            <v>23.9</v>
          </cell>
          <cell r="E10">
            <v>59</v>
          </cell>
          <cell r="F10">
            <v>91</v>
          </cell>
          <cell r="G10">
            <v>25</v>
          </cell>
          <cell r="H10">
            <v>11.879999999999999</v>
          </cell>
          <cell r="I10" t="str">
            <v>SE</v>
          </cell>
          <cell r="J10">
            <v>22.68</v>
          </cell>
          <cell r="K10">
            <v>0</v>
          </cell>
        </row>
        <row r="11">
          <cell r="C11">
            <v>36.6</v>
          </cell>
          <cell r="D11">
            <v>22.4</v>
          </cell>
          <cell r="E11">
            <v>57.541666666666664</v>
          </cell>
          <cell r="F11">
            <v>89</v>
          </cell>
          <cell r="G11">
            <v>27</v>
          </cell>
          <cell r="H11">
            <v>11.879999999999999</v>
          </cell>
          <cell r="I11" t="str">
            <v>SE</v>
          </cell>
          <cell r="J11">
            <v>25.56</v>
          </cell>
          <cell r="K11">
            <v>0</v>
          </cell>
        </row>
        <row r="12">
          <cell r="C12">
            <v>36.9</v>
          </cell>
          <cell r="D12">
            <v>22.2</v>
          </cell>
          <cell r="E12">
            <v>61.916666666666664</v>
          </cell>
          <cell r="F12">
            <v>94</v>
          </cell>
          <cell r="G12">
            <v>29</v>
          </cell>
          <cell r="H12">
            <v>16.559999999999999</v>
          </cell>
          <cell r="I12" t="str">
            <v>N</v>
          </cell>
          <cell r="J12">
            <v>30.240000000000002</v>
          </cell>
          <cell r="K12">
            <v>0</v>
          </cell>
        </row>
        <row r="13">
          <cell r="C13">
            <v>35.5</v>
          </cell>
          <cell r="D13">
            <v>24.3</v>
          </cell>
          <cell r="E13">
            <v>72.791666666666671</v>
          </cell>
          <cell r="F13">
            <v>89</v>
          </cell>
          <cell r="G13">
            <v>40</v>
          </cell>
          <cell r="H13">
            <v>17.64</v>
          </cell>
          <cell r="I13" t="str">
            <v>SE</v>
          </cell>
          <cell r="J13">
            <v>45</v>
          </cell>
          <cell r="K13">
            <v>1.2</v>
          </cell>
        </row>
        <row r="14">
          <cell r="C14">
            <v>32.1</v>
          </cell>
          <cell r="D14">
            <v>23</v>
          </cell>
          <cell r="E14">
            <v>75.375</v>
          </cell>
          <cell r="F14">
            <v>90</v>
          </cell>
          <cell r="G14">
            <v>49</v>
          </cell>
          <cell r="H14">
            <v>13.32</v>
          </cell>
          <cell r="I14" t="str">
            <v>SO</v>
          </cell>
          <cell r="J14">
            <v>31.680000000000003</v>
          </cell>
          <cell r="K14">
            <v>0</v>
          </cell>
        </row>
        <row r="15">
          <cell r="C15">
            <v>35.6</v>
          </cell>
          <cell r="D15">
            <v>20.9</v>
          </cell>
          <cell r="E15">
            <v>63.208333333333336</v>
          </cell>
          <cell r="F15">
            <v>94</v>
          </cell>
          <cell r="G15">
            <v>28</v>
          </cell>
          <cell r="H15">
            <v>9.3600000000000012</v>
          </cell>
          <cell r="I15" t="str">
            <v>SO</v>
          </cell>
          <cell r="J15">
            <v>25.2</v>
          </cell>
          <cell r="K15">
            <v>0</v>
          </cell>
        </row>
        <row r="16">
          <cell r="C16">
            <v>34.299999999999997</v>
          </cell>
          <cell r="D16">
            <v>19.2</v>
          </cell>
          <cell r="E16">
            <v>52.666666666666664</v>
          </cell>
          <cell r="F16">
            <v>90</v>
          </cell>
          <cell r="G16">
            <v>25</v>
          </cell>
          <cell r="H16">
            <v>7.5600000000000005</v>
          </cell>
          <cell r="I16" t="str">
            <v>S</v>
          </cell>
          <cell r="J16">
            <v>18.720000000000002</v>
          </cell>
          <cell r="K16">
            <v>0</v>
          </cell>
        </row>
        <row r="17">
          <cell r="C17">
            <v>36.299999999999997</v>
          </cell>
          <cell r="D17">
            <v>18.399999999999999</v>
          </cell>
          <cell r="E17">
            <v>59.708333333333336</v>
          </cell>
          <cell r="F17">
            <v>84</v>
          </cell>
          <cell r="G17">
            <v>30</v>
          </cell>
          <cell r="H17">
            <v>13.68</v>
          </cell>
          <cell r="I17" t="str">
            <v>S</v>
          </cell>
          <cell r="J17">
            <v>27.36</v>
          </cell>
          <cell r="K17">
            <v>0</v>
          </cell>
        </row>
        <row r="18">
          <cell r="C18">
            <v>34.200000000000003</v>
          </cell>
          <cell r="D18">
            <v>23</v>
          </cell>
          <cell r="E18">
            <v>70.25</v>
          </cell>
          <cell r="F18">
            <v>90</v>
          </cell>
          <cell r="G18">
            <v>42</v>
          </cell>
          <cell r="H18">
            <v>12.96</v>
          </cell>
          <cell r="I18" t="str">
            <v>N</v>
          </cell>
          <cell r="J18">
            <v>28.8</v>
          </cell>
          <cell r="K18">
            <v>0</v>
          </cell>
        </row>
        <row r="19">
          <cell r="C19">
            <v>31.9</v>
          </cell>
          <cell r="D19">
            <v>21.9</v>
          </cell>
          <cell r="E19">
            <v>74.583333333333329</v>
          </cell>
          <cell r="F19">
            <v>88</v>
          </cell>
          <cell r="G19">
            <v>46</v>
          </cell>
          <cell r="H19">
            <v>19.440000000000001</v>
          </cell>
          <cell r="I19" t="str">
            <v>N</v>
          </cell>
          <cell r="J19">
            <v>33.840000000000003</v>
          </cell>
          <cell r="K19">
            <v>0.4</v>
          </cell>
        </row>
        <row r="20">
          <cell r="C20">
            <v>35.1</v>
          </cell>
          <cell r="D20">
            <v>20.399999999999999</v>
          </cell>
          <cell r="E20">
            <v>72.458333333333329</v>
          </cell>
          <cell r="F20">
            <v>93</v>
          </cell>
          <cell r="G20">
            <v>33</v>
          </cell>
          <cell r="H20">
            <v>24.12</v>
          </cell>
          <cell r="I20" t="str">
            <v>L</v>
          </cell>
          <cell r="J20">
            <v>54</v>
          </cell>
          <cell r="K20">
            <v>8.4</v>
          </cell>
        </row>
        <row r="21">
          <cell r="C21">
            <v>34.700000000000003</v>
          </cell>
          <cell r="D21">
            <v>20.3</v>
          </cell>
          <cell r="E21">
            <v>69.083333333333329</v>
          </cell>
          <cell r="F21">
            <v>94</v>
          </cell>
          <cell r="G21">
            <v>33</v>
          </cell>
          <cell r="H21">
            <v>13.68</v>
          </cell>
          <cell r="I21" t="str">
            <v>N</v>
          </cell>
          <cell r="J21">
            <v>26.64</v>
          </cell>
          <cell r="K21">
            <v>0</v>
          </cell>
        </row>
        <row r="22">
          <cell r="C22">
            <v>35.700000000000003</v>
          </cell>
          <cell r="D22">
            <v>20.100000000000001</v>
          </cell>
          <cell r="E22">
            <v>64.75</v>
          </cell>
          <cell r="F22">
            <v>94</v>
          </cell>
          <cell r="G22">
            <v>35</v>
          </cell>
          <cell r="H22">
            <v>18.720000000000002</v>
          </cell>
          <cell r="I22" t="str">
            <v>NE</v>
          </cell>
          <cell r="J22">
            <v>35.28</v>
          </cell>
          <cell r="K22">
            <v>0</v>
          </cell>
        </row>
        <row r="23">
          <cell r="C23">
            <v>33.9</v>
          </cell>
          <cell r="D23">
            <v>22</v>
          </cell>
          <cell r="E23">
            <v>64.166666666666671</v>
          </cell>
          <cell r="F23">
            <v>86</v>
          </cell>
          <cell r="G23">
            <v>36</v>
          </cell>
          <cell r="H23">
            <v>14.4</v>
          </cell>
          <cell r="I23" t="str">
            <v>N</v>
          </cell>
          <cell r="J23">
            <v>37.440000000000005</v>
          </cell>
          <cell r="K23">
            <v>0</v>
          </cell>
        </row>
        <row r="24">
          <cell r="C24">
            <v>33.9</v>
          </cell>
          <cell r="D24">
            <v>21.7</v>
          </cell>
          <cell r="E24">
            <v>67.416666666666671</v>
          </cell>
          <cell r="F24">
            <v>90</v>
          </cell>
          <cell r="G24">
            <v>42</v>
          </cell>
          <cell r="H24">
            <v>17.64</v>
          </cell>
          <cell r="I24" t="str">
            <v>N</v>
          </cell>
          <cell r="J24">
            <v>36</v>
          </cell>
          <cell r="K24">
            <v>1</v>
          </cell>
        </row>
        <row r="25">
          <cell r="C25">
            <v>34.299999999999997</v>
          </cell>
          <cell r="D25">
            <v>23.5</v>
          </cell>
          <cell r="E25">
            <v>75</v>
          </cell>
          <cell r="F25">
            <v>92</v>
          </cell>
          <cell r="G25">
            <v>41</v>
          </cell>
          <cell r="H25">
            <v>16.920000000000002</v>
          </cell>
          <cell r="I25" t="str">
            <v>L</v>
          </cell>
          <cell r="J25">
            <v>34.92</v>
          </cell>
          <cell r="K25">
            <v>1.5999999999999999</v>
          </cell>
        </row>
        <row r="26">
          <cell r="C26">
            <v>26.3</v>
          </cell>
          <cell r="D26">
            <v>22</v>
          </cell>
          <cell r="E26">
            <v>88.791666666666671</v>
          </cell>
          <cell r="F26">
            <v>95</v>
          </cell>
          <cell r="G26">
            <v>73</v>
          </cell>
          <cell r="H26">
            <v>12.6</v>
          </cell>
          <cell r="I26" t="str">
            <v>NE</v>
          </cell>
          <cell r="J26">
            <v>38.880000000000003</v>
          </cell>
          <cell r="K26">
            <v>22.2</v>
          </cell>
        </row>
        <row r="27">
          <cell r="C27">
            <v>29.4</v>
          </cell>
          <cell r="D27">
            <v>20.9</v>
          </cell>
          <cell r="E27">
            <v>88.666666666666671</v>
          </cell>
          <cell r="F27">
            <v>96</v>
          </cell>
          <cell r="G27">
            <v>67</v>
          </cell>
          <cell r="H27">
            <v>13.32</v>
          </cell>
          <cell r="I27" t="str">
            <v>L</v>
          </cell>
          <cell r="J27">
            <v>39.6</v>
          </cell>
          <cell r="K27">
            <v>36.799999999999997</v>
          </cell>
        </row>
        <row r="28">
          <cell r="C28">
            <v>31.3</v>
          </cell>
          <cell r="D28">
            <v>21.2</v>
          </cell>
          <cell r="E28">
            <v>83.041666666666671</v>
          </cell>
          <cell r="F28">
            <v>96</v>
          </cell>
          <cell r="G28">
            <v>57</v>
          </cell>
          <cell r="H28">
            <v>10.8</v>
          </cell>
          <cell r="I28" t="str">
            <v>N</v>
          </cell>
          <cell r="J28">
            <v>26.64</v>
          </cell>
          <cell r="K28">
            <v>1.4</v>
          </cell>
        </row>
        <row r="29">
          <cell r="C29">
            <v>31.2</v>
          </cell>
          <cell r="D29">
            <v>23.2</v>
          </cell>
          <cell r="E29">
            <v>83.166666666666671</v>
          </cell>
          <cell r="F29">
            <v>94</v>
          </cell>
          <cell r="G29">
            <v>55</v>
          </cell>
          <cell r="H29">
            <v>17.64</v>
          </cell>
          <cell r="I29" t="str">
            <v>L</v>
          </cell>
          <cell r="J29">
            <v>48.6</v>
          </cell>
          <cell r="K29">
            <v>7.4</v>
          </cell>
        </row>
        <row r="30">
          <cell r="C30">
            <v>30.8</v>
          </cell>
          <cell r="D30">
            <v>22.1</v>
          </cell>
          <cell r="E30">
            <v>84.208333333333329</v>
          </cell>
          <cell r="F30">
            <v>95</v>
          </cell>
          <cell r="G30">
            <v>57</v>
          </cell>
          <cell r="H30">
            <v>15.840000000000002</v>
          </cell>
          <cell r="I30" t="str">
            <v>NE</v>
          </cell>
          <cell r="J30">
            <v>34.56</v>
          </cell>
          <cell r="K30">
            <v>8.1999999999999993</v>
          </cell>
        </row>
        <row r="31">
          <cell r="C31">
            <v>31.4</v>
          </cell>
          <cell r="D31">
            <v>21.9</v>
          </cell>
          <cell r="E31">
            <v>83.916666666666671</v>
          </cell>
          <cell r="F31">
            <v>96</v>
          </cell>
          <cell r="G31">
            <v>54</v>
          </cell>
          <cell r="H31">
            <v>19.8</v>
          </cell>
          <cell r="I31" t="str">
            <v>N</v>
          </cell>
          <cell r="J31">
            <v>66.600000000000009</v>
          </cell>
          <cell r="K31">
            <v>0.8</v>
          </cell>
        </row>
        <row r="32">
          <cell r="C32">
            <v>33.1</v>
          </cell>
          <cell r="D32">
            <v>21.6</v>
          </cell>
          <cell r="E32">
            <v>74.208333333333329</v>
          </cell>
          <cell r="F32">
            <v>94</v>
          </cell>
          <cell r="G32">
            <v>46</v>
          </cell>
          <cell r="H32">
            <v>17.28</v>
          </cell>
          <cell r="I32" t="str">
            <v>N</v>
          </cell>
          <cell r="J32">
            <v>41.4</v>
          </cell>
          <cell r="K32">
            <v>0</v>
          </cell>
        </row>
        <row r="33">
          <cell r="C33">
            <v>31.1</v>
          </cell>
          <cell r="D33">
            <v>22.1</v>
          </cell>
          <cell r="E33">
            <v>73.125</v>
          </cell>
          <cell r="F33">
            <v>89</v>
          </cell>
          <cell r="G33">
            <v>56</v>
          </cell>
          <cell r="H33">
            <v>21.96</v>
          </cell>
          <cell r="I33" t="str">
            <v>N</v>
          </cell>
          <cell r="J33">
            <v>43.56</v>
          </cell>
          <cell r="K33">
            <v>0</v>
          </cell>
        </row>
        <row r="34">
          <cell r="I34" t="str">
            <v>N</v>
          </cell>
        </row>
      </sheetData>
      <sheetData sheetId="2">
        <row r="5">
          <cell r="B5">
            <v>25.92916666666666</v>
          </cell>
        </row>
      </sheetData>
      <sheetData sheetId="3">
        <row r="5">
          <cell r="B5">
            <v>24.558333333333334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25.562499999999996</v>
          </cell>
        </row>
      </sheetData>
      <sheetData sheetId="1">
        <row r="5">
          <cell r="B5">
            <v>28.033333333333328</v>
          </cell>
          <cell r="C5">
            <v>34.1</v>
          </cell>
          <cell r="D5">
            <v>23</v>
          </cell>
          <cell r="E5">
            <v>46.375</v>
          </cell>
          <cell r="F5">
            <v>69</v>
          </cell>
          <cell r="G5">
            <v>27</v>
          </cell>
          <cell r="H5">
            <v>14.04</v>
          </cell>
          <cell r="I5" t="str">
            <v>NE</v>
          </cell>
          <cell r="J5">
            <v>28.44</v>
          </cell>
          <cell r="K5">
            <v>0</v>
          </cell>
        </row>
        <row r="6">
          <cell r="B6">
            <v>27.616666666666671</v>
          </cell>
          <cell r="C6">
            <v>35.9</v>
          </cell>
          <cell r="D6">
            <v>21.4</v>
          </cell>
          <cell r="E6">
            <v>65.541666666666671</v>
          </cell>
          <cell r="F6">
            <v>92</v>
          </cell>
          <cell r="G6">
            <v>34</v>
          </cell>
          <cell r="H6">
            <v>14.4</v>
          </cell>
          <cell r="I6" t="str">
            <v>NE</v>
          </cell>
          <cell r="J6">
            <v>35.28</v>
          </cell>
          <cell r="K6">
            <v>0</v>
          </cell>
        </row>
        <row r="7">
          <cell r="B7">
            <v>27.845833333333335</v>
          </cell>
          <cell r="C7">
            <v>35.299999999999997</v>
          </cell>
          <cell r="D7">
            <v>21.8</v>
          </cell>
          <cell r="E7">
            <v>62.833333333333336</v>
          </cell>
          <cell r="F7">
            <v>89</v>
          </cell>
          <cell r="G7">
            <v>32</v>
          </cell>
          <cell r="H7">
            <v>21.240000000000002</v>
          </cell>
          <cell r="I7" t="str">
            <v>N</v>
          </cell>
          <cell r="J7">
            <v>47.519999999999996</v>
          </cell>
          <cell r="K7">
            <v>0</v>
          </cell>
        </row>
        <row r="8">
          <cell r="B8">
            <v>28.129166666666663</v>
          </cell>
          <cell r="C8">
            <v>35.5</v>
          </cell>
          <cell r="D8">
            <v>22.2</v>
          </cell>
          <cell r="E8">
            <v>62.666666666666664</v>
          </cell>
          <cell r="F8">
            <v>88</v>
          </cell>
          <cell r="G8">
            <v>34</v>
          </cell>
          <cell r="H8">
            <v>15.48</v>
          </cell>
          <cell r="I8" t="str">
            <v>N</v>
          </cell>
          <cell r="J8">
            <v>34.92</v>
          </cell>
          <cell r="K8">
            <v>0</v>
          </cell>
        </row>
        <row r="9">
          <cell r="B9">
            <v>28.975000000000005</v>
          </cell>
          <cell r="C9">
            <v>36.4</v>
          </cell>
          <cell r="D9">
            <v>22.4</v>
          </cell>
          <cell r="E9">
            <v>57.583333333333336</v>
          </cell>
          <cell r="F9">
            <v>92</v>
          </cell>
          <cell r="G9">
            <v>28</v>
          </cell>
          <cell r="H9">
            <v>14.04</v>
          </cell>
          <cell r="I9" t="str">
            <v>N</v>
          </cell>
          <cell r="J9">
            <v>33.840000000000003</v>
          </cell>
          <cell r="K9">
            <v>0</v>
          </cell>
        </row>
        <row r="10">
          <cell r="B10">
            <v>29.424999999999997</v>
          </cell>
          <cell r="C10">
            <v>36.9</v>
          </cell>
          <cell r="D10">
            <v>20.9</v>
          </cell>
          <cell r="E10">
            <v>42.125</v>
          </cell>
          <cell r="F10">
            <v>74</v>
          </cell>
          <cell r="G10">
            <v>23</v>
          </cell>
          <cell r="H10">
            <v>10.8</v>
          </cell>
          <cell r="I10" t="str">
            <v>NE</v>
          </cell>
          <cell r="J10">
            <v>24.840000000000003</v>
          </cell>
          <cell r="K10">
            <v>0</v>
          </cell>
        </row>
        <row r="11">
          <cell r="B11">
            <v>29.825000000000003</v>
          </cell>
          <cell r="C11">
            <v>37.799999999999997</v>
          </cell>
          <cell r="D11">
            <v>21.2</v>
          </cell>
          <cell r="E11">
            <v>42.25</v>
          </cell>
          <cell r="F11">
            <v>74</v>
          </cell>
          <cell r="G11">
            <v>20</v>
          </cell>
          <cell r="H11">
            <v>9.7200000000000006</v>
          </cell>
          <cell r="I11" t="str">
            <v>NE</v>
          </cell>
          <cell r="J11">
            <v>20.16</v>
          </cell>
          <cell r="K11">
            <v>0</v>
          </cell>
        </row>
        <row r="12">
          <cell r="B12">
            <v>29.391666666666669</v>
          </cell>
          <cell r="C12">
            <v>36.9</v>
          </cell>
          <cell r="D12">
            <v>22.2</v>
          </cell>
          <cell r="E12">
            <v>61.916666666666664</v>
          </cell>
          <cell r="F12">
            <v>94</v>
          </cell>
          <cell r="G12">
            <v>29</v>
          </cell>
          <cell r="H12">
            <v>16.559999999999999</v>
          </cell>
          <cell r="I12" t="str">
            <v>N</v>
          </cell>
          <cell r="J12">
            <v>30.240000000000002</v>
          </cell>
          <cell r="K12">
            <v>0</v>
          </cell>
        </row>
        <row r="13">
          <cell r="B13">
            <v>25.370833333333334</v>
          </cell>
          <cell r="C13">
            <v>28.9</v>
          </cell>
          <cell r="D13">
            <v>21.7</v>
          </cell>
          <cell r="E13">
            <v>72.5</v>
          </cell>
          <cell r="F13">
            <v>90</v>
          </cell>
          <cell r="G13">
            <v>56</v>
          </cell>
          <cell r="H13">
            <v>14.04</v>
          </cell>
          <cell r="I13" t="str">
            <v>N</v>
          </cell>
          <cell r="J13">
            <v>33.480000000000004</v>
          </cell>
          <cell r="K13">
            <v>26.6</v>
          </cell>
        </row>
        <row r="14">
          <cell r="B14">
            <v>25.174999999999997</v>
          </cell>
          <cell r="C14">
            <v>30.2</v>
          </cell>
          <cell r="D14">
            <v>21.8</v>
          </cell>
          <cell r="E14">
            <v>77.708333333333329</v>
          </cell>
          <cell r="F14">
            <v>93</v>
          </cell>
          <cell r="G14">
            <v>54</v>
          </cell>
          <cell r="H14">
            <v>10.8</v>
          </cell>
          <cell r="I14" t="str">
            <v>SO</v>
          </cell>
          <cell r="J14">
            <v>34.200000000000003</v>
          </cell>
          <cell r="K14">
            <v>0.8</v>
          </cell>
        </row>
        <row r="15">
          <cell r="B15">
            <v>26.983333333333331</v>
          </cell>
          <cell r="C15">
            <v>33.6</v>
          </cell>
          <cell r="D15">
            <v>22</v>
          </cell>
          <cell r="E15">
            <v>60.125</v>
          </cell>
          <cell r="F15">
            <v>89</v>
          </cell>
          <cell r="G15">
            <v>23</v>
          </cell>
          <cell r="H15">
            <v>14.4</v>
          </cell>
          <cell r="I15" t="str">
            <v>O</v>
          </cell>
          <cell r="J15">
            <v>31.680000000000003</v>
          </cell>
          <cell r="K15">
            <v>0</v>
          </cell>
        </row>
        <row r="16">
          <cell r="B16">
            <v>25.625</v>
          </cell>
          <cell r="C16">
            <v>35.200000000000003</v>
          </cell>
          <cell r="D16">
            <v>17.2</v>
          </cell>
          <cell r="E16">
            <v>52.875</v>
          </cell>
          <cell r="F16">
            <v>84</v>
          </cell>
          <cell r="G16">
            <v>21</v>
          </cell>
          <cell r="H16">
            <v>8.64</v>
          </cell>
          <cell r="I16" t="str">
            <v>O</v>
          </cell>
          <cell r="J16">
            <v>27</v>
          </cell>
          <cell r="K16">
            <v>0</v>
          </cell>
        </row>
        <row r="17">
          <cell r="B17">
            <v>26.245833333333341</v>
          </cell>
          <cell r="C17">
            <v>34.1</v>
          </cell>
          <cell r="D17">
            <v>19.2</v>
          </cell>
          <cell r="E17">
            <v>58.166666666666664</v>
          </cell>
          <cell r="F17">
            <v>84</v>
          </cell>
          <cell r="G17">
            <v>32</v>
          </cell>
          <cell r="H17">
            <v>14.04</v>
          </cell>
          <cell r="I17" t="str">
            <v>SE</v>
          </cell>
          <cell r="J17">
            <v>32.76</v>
          </cell>
          <cell r="K17">
            <v>0</v>
          </cell>
        </row>
        <row r="18">
          <cell r="B18">
            <v>25.691666666666663</v>
          </cell>
          <cell r="C18">
            <v>30.7</v>
          </cell>
          <cell r="D18">
            <v>23.3</v>
          </cell>
          <cell r="E18">
            <v>72.125</v>
          </cell>
          <cell r="F18">
            <v>89</v>
          </cell>
          <cell r="G18">
            <v>55</v>
          </cell>
          <cell r="H18">
            <v>7.5600000000000005</v>
          </cell>
          <cell r="I18" t="str">
            <v>L</v>
          </cell>
          <cell r="J18">
            <v>33.840000000000003</v>
          </cell>
          <cell r="K18">
            <v>5.4</v>
          </cell>
        </row>
        <row r="19">
          <cell r="B19">
            <v>25.683333333333334</v>
          </cell>
          <cell r="C19">
            <v>31.9</v>
          </cell>
          <cell r="D19">
            <v>21.9</v>
          </cell>
          <cell r="E19">
            <v>74.583333333333329</v>
          </cell>
          <cell r="F19">
            <v>88</v>
          </cell>
          <cell r="G19">
            <v>46</v>
          </cell>
          <cell r="H19">
            <v>19.440000000000001</v>
          </cell>
          <cell r="I19" t="str">
            <v>N</v>
          </cell>
          <cell r="J19">
            <v>33.840000000000003</v>
          </cell>
          <cell r="K19">
            <v>0.4</v>
          </cell>
        </row>
        <row r="20">
          <cell r="B20">
            <v>26.3</v>
          </cell>
          <cell r="C20">
            <v>34.200000000000003</v>
          </cell>
          <cell r="D20">
            <v>20.7</v>
          </cell>
          <cell r="E20">
            <v>68.541666666666671</v>
          </cell>
          <cell r="F20">
            <v>93</v>
          </cell>
          <cell r="G20">
            <v>30</v>
          </cell>
          <cell r="H20">
            <v>9</v>
          </cell>
          <cell r="I20" t="str">
            <v>L</v>
          </cell>
          <cell r="J20">
            <v>25.2</v>
          </cell>
          <cell r="K20">
            <v>0</v>
          </cell>
        </row>
        <row r="21">
          <cell r="B21">
            <v>25.895833333333332</v>
          </cell>
          <cell r="C21">
            <v>35.1</v>
          </cell>
          <cell r="D21">
            <v>20.5</v>
          </cell>
          <cell r="E21">
            <v>69.458333333333329</v>
          </cell>
          <cell r="F21">
            <v>93</v>
          </cell>
          <cell r="G21">
            <v>33</v>
          </cell>
          <cell r="H21">
            <v>16.920000000000002</v>
          </cell>
          <cell r="I21" t="str">
            <v>L</v>
          </cell>
          <cell r="J21">
            <v>41.4</v>
          </cell>
          <cell r="K21">
            <v>6.4</v>
          </cell>
        </row>
        <row r="22">
          <cell r="B22">
            <v>26.720833333333331</v>
          </cell>
          <cell r="C22">
            <v>35.6</v>
          </cell>
          <cell r="D22">
            <v>19.8</v>
          </cell>
          <cell r="E22">
            <v>64</v>
          </cell>
          <cell r="F22">
            <v>92</v>
          </cell>
          <cell r="G22">
            <v>30</v>
          </cell>
          <cell r="H22">
            <v>12.6</v>
          </cell>
          <cell r="I22" t="str">
            <v>L</v>
          </cell>
          <cell r="J22">
            <v>30.96</v>
          </cell>
          <cell r="K22">
            <v>0</v>
          </cell>
        </row>
        <row r="23">
          <cell r="B23">
            <v>25.333333333333332</v>
          </cell>
          <cell r="C23">
            <v>33.9</v>
          </cell>
          <cell r="D23">
            <v>21.1</v>
          </cell>
          <cell r="E23">
            <v>71.291666666666671</v>
          </cell>
          <cell r="F23">
            <v>90</v>
          </cell>
          <cell r="G23">
            <v>38</v>
          </cell>
          <cell r="H23">
            <v>20.88</v>
          </cell>
          <cell r="I23" t="str">
            <v>L</v>
          </cell>
          <cell r="J23">
            <v>47.519999999999996</v>
          </cell>
          <cell r="K23">
            <v>12</v>
          </cell>
        </row>
        <row r="24">
          <cell r="B24">
            <v>25.433333333333337</v>
          </cell>
          <cell r="C24">
            <v>33.299999999999997</v>
          </cell>
          <cell r="D24">
            <v>21.3</v>
          </cell>
          <cell r="E24">
            <v>71.083333333333329</v>
          </cell>
          <cell r="F24">
            <v>91</v>
          </cell>
          <cell r="G24">
            <v>37</v>
          </cell>
          <cell r="H24">
            <v>22.68</v>
          </cell>
          <cell r="I24" t="str">
            <v>NE</v>
          </cell>
          <cell r="J24">
            <v>66.239999999999995</v>
          </cell>
          <cell r="K24">
            <v>10.8</v>
          </cell>
        </row>
        <row r="25">
          <cell r="B25">
            <v>25.620833333333326</v>
          </cell>
          <cell r="C25">
            <v>34.299999999999997</v>
          </cell>
          <cell r="D25">
            <v>21.5</v>
          </cell>
          <cell r="E25">
            <v>77.041666666666671</v>
          </cell>
          <cell r="F25">
            <v>94</v>
          </cell>
          <cell r="G25">
            <v>36</v>
          </cell>
          <cell r="H25">
            <v>15.120000000000001</v>
          </cell>
          <cell r="I25" t="str">
            <v>N</v>
          </cell>
          <cell r="J25">
            <v>39.6</v>
          </cell>
          <cell r="K25">
            <v>4</v>
          </cell>
        </row>
        <row r="26">
          <cell r="B26">
            <v>23.129166666666666</v>
          </cell>
          <cell r="C26">
            <v>29.2</v>
          </cell>
          <cell r="D26">
            <v>20.6</v>
          </cell>
          <cell r="E26">
            <v>86.791666666666671</v>
          </cell>
          <cell r="F26">
            <v>95</v>
          </cell>
          <cell r="G26">
            <v>58</v>
          </cell>
          <cell r="H26">
            <v>13.68</v>
          </cell>
          <cell r="I26" t="str">
            <v>N</v>
          </cell>
          <cell r="J26">
            <v>56.519999999999996</v>
          </cell>
          <cell r="K26">
            <v>42.2</v>
          </cell>
        </row>
        <row r="27">
          <cell r="B27">
            <v>22.666666666666661</v>
          </cell>
          <cell r="C27">
            <v>28.3</v>
          </cell>
          <cell r="D27">
            <v>20.6</v>
          </cell>
          <cell r="E27">
            <v>87.833333333333329</v>
          </cell>
          <cell r="F27">
            <v>94</v>
          </cell>
          <cell r="G27">
            <v>67</v>
          </cell>
          <cell r="H27">
            <v>7.9200000000000008</v>
          </cell>
          <cell r="I27" t="str">
            <v>N</v>
          </cell>
          <cell r="J27">
            <v>22.68</v>
          </cell>
          <cell r="K27">
            <v>24.4</v>
          </cell>
        </row>
        <row r="28">
          <cell r="B28">
            <v>24.787500000000005</v>
          </cell>
          <cell r="C28">
            <v>31.3</v>
          </cell>
          <cell r="D28">
            <v>21.8</v>
          </cell>
          <cell r="E28">
            <v>82.791666666666671</v>
          </cell>
          <cell r="F28">
            <v>95</v>
          </cell>
          <cell r="G28">
            <v>51</v>
          </cell>
          <cell r="H28">
            <v>6.48</v>
          </cell>
          <cell r="I28" t="str">
            <v>N</v>
          </cell>
          <cell r="J28">
            <v>20.16</v>
          </cell>
          <cell r="K28">
            <v>2</v>
          </cell>
        </row>
        <row r="29">
          <cell r="B29">
            <v>25.854166666666668</v>
          </cell>
          <cell r="C29">
            <v>32.200000000000003</v>
          </cell>
          <cell r="D29">
            <v>22.9</v>
          </cell>
          <cell r="E29">
            <v>79.333333333333329</v>
          </cell>
          <cell r="F29">
            <v>94</v>
          </cell>
          <cell r="G29">
            <v>52</v>
          </cell>
          <cell r="H29">
            <v>11.16</v>
          </cell>
          <cell r="I29" t="str">
            <v>NE</v>
          </cell>
          <cell r="J29">
            <v>32.76</v>
          </cell>
          <cell r="K29">
            <v>10.4</v>
          </cell>
        </row>
        <row r="30">
          <cell r="B30">
            <v>24.387499999999992</v>
          </cell>
          <cell r="C30">
            <v>29.7</v>
          </cell>
          <cell r="D30">
            <v>22</v>
          </cell>
          <cell r="E30">
            <v>84.958333333333329</v>
          </cell>
          <cell r="F30">
            <v>95</v>
          </cell>
          <cell r="G30">
            <v>62</v>
          </cell>
          <cell r="H30">
            <v>7.5600000000000005</v>
          </cell>
          <cell r="I30" t="str">
            <v>N</v>
          </cell>
          <cell r="J30">
            <v>22.68</v>
          </cell>
          <cell r="K30">
            <v>0.8</v>
          </cell>
        </row>
        <row r="31">
          <cell r="B31">
            <v>23.854166666666661</v>
          </cell>
          <cell r="C31">
            <v>31.5</v>
          </cell>
          <cell r="D31">
            <v>20.6</v>
          </cell>
          <cell r="E31">
            <v>86.041666666666671</v>
          </cell>
          <cell r="F31">
            <v>95</v>
          </cell>
          <cell r="G31">
            <v>51</v>
          </cell>
          <cell r="H31">
            <v>15.840000000000002</v>
          </cell>
          <cell r="I31" t="str">
            <v>N</v>
          </cell>
          <cell r="J31">
            <v>37.800000000000004</v>
          </cell>
          <cell r="K31">
            <v>21</v>
          </cell>
        </row>
        <row r="32">
          <cell r="B32">
            <v>23.679166666666664</v>
          </cell>
          <cell r="C32">
            <v>31.4</v>
          </cell>
          <cell r="D32">
            <v>20.6</v>
          </cell>
          <cell r="E32">
            <v>84.375</v>
          </cell>
          <cell r="F32">
            <v>95</v>
          </cell>
          <cell r="G32">
            <v>53</v>
          </cell>
          <cell r="H32">
            <v>14.04</v>
          </cell>
          <cell r="I32" t="str">
            <v>NE</v>
          </cell>
          <cell r="J32">
            <v>52.92</v>
          </cell>
          <cell r="K32">
            <v>10.200000000000001</v>
          </cell>
        </row>
        <row r="33">
          <cell r="B33">
            <v>24.658333333333331</v>
          </cell>
          <cell r="C33">
            <v>32.9</v>
          </cell>
          <cell r="D33">
            <v>21.8</v>
          </cell>
          <cell r="E33">
            <v>80.333333333333329</v>
          </cell>
          <cell r="F33">
            <v>91</v>
          </cell>
          <cell r="G33">
            <v>47</v>
          </cell>
          <cell r="H33">
            <v>24.840000000000003</v>
          </cell>
          <cell r="I33" t="str">
            <v>N</v>
          </cell>
          <cell r="J33">
            <v>51.84</v>
          </cell>
          <cell r="K33">
            <v>11.4</v>
          </cell>
        </row>
        <row r="34">
          <cell r="I34" t="str">
            <v>N</v>
          </cell>
        </row>
      </sheetData>
      <sheetData sheetId="2">
        <row r="5">
          <cell r="B5">
            <v>24.816666666666666</v>
          </cell>
        </row>
      </sheetData>
      <sheetData sheetId="3">
        <row r="5">
          <cell r="B5">
            <v>23.995833333333334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28.95</v>
          </cell>
        </row>
      </sheetData>
      <sheetData sheetId="1">
        <row r="5">
          <cell r="B5" t="str">
            <v>**</v>
          </cell>
          <cell r="C5" t="str">
            <v>**</v>
          </cell>
          <cell r="D5" t="str">
            <v>**</v>
          </cell>
          <cell r="E5" t="str">
            <v>**</v>
          </cell>
          <cell r="F5" t="str">
            <v>**</v>
          </cell>
          <cell r="G5" t="str">
            <v>**</v>
          </cell>
          <cell r="H5" t="str">
            <v>**</v>
          </cell>
          <cell r="I5" t="str">
            <v>**</v>
          </cell>
          <cell r="J5" t="str">
            <v>**</v>
          </cell>
          <cell r="K5" t="str">
            <v>**</v>
          </cell>
        </row>
        <row r="6">
          <cell r="B6" t="str">
            <v>**</v>
          </cell>
          <cell r="C6" t="str">
            <v>**</v>
          </cell>
          <cell r="D6" t="str">
            <v>**</v>
          </cell>
          <cell r="E6" t="str">
            <v>**</v>
          </cell>
          <cell r="F6" t="str">
            <v>**</v>
          </cell>
          <cell r="G6" t="str">
            <v>**</v>
          </cell>
          <cell r="H6" t="str">
            <v>**</v>
          </cell>
          <cell r="I6" t="str">
            <v>**</v>
          </cell>
          <cell r="J6" t="str">
            <v>**</v>
          </cell>
          <cell r="K6" t="str">
            <v>**</v>
          </cell>
        </row>
        <row r="7">
          <cell r="B7" t="str">
            <v>**</v>
          </cell>
          <cell r="C7" t="str">
            <v>**</v>
          </cell>
          <cell r="D7" t="str">
            <v>**</v>
          </cell>
          <cell r="E7" t="str">
            <v>**</v>
          </cell>
          <cell r="F7" t="str">
            <v>**</v>
          </cell>
          <cell r="G7" t="str">
            <v>**</v>
          </cell>
          <cell r="H7" t="str">
            <v>**</v>
          </cell>
          <cell r="I7" t="str">
            <v>**</v>
          </cell>
          <cell r="J7" t="str">
            <v>**</v>
          </cell>
          <cell r="K7" t="str">
            <v>**</v>
          </cell>
        </row>
        <row r="8">
          <cell r="B8" t="str">
            <v>**</v>
          </cell>
          <cell r="C8" t="str">
            <v>**</v>
          </cell>
          <cell r="D8" t="str">
            <v>**</v>
          </cell>
          <cell r="E8" t="str">
            <v>**</v>
          </cell>
          <cell r="F8" t="str">
            <v>**</v>
          </cell>
          <cell r="G8" t="str">
            <v>**</v>
          </cell>
          <cell r="H8" t="str">
            <v>**</v>
          </cell>
          <cell r="I8" t="str">
            <v>**</v>
          </cell>
          <cell r="J8" t="str">
            <v>**</v>
          </cell>
          <cell r="K8" t="str">
            <v>**</v>
          </cell>
        </row>
        <row r="9">
          <cell r="B9" t="str">
            <v>**</v>
          </cell>
          <cell r="C9" t="str">
            <v>**</v>
          </cell>
          <cell r="D9" t="str">
            <v>**</v>
          </cell>
          <cell r="E9" t="str">
            <v>**</v>
          </cell>
          <cell r="F9" t="str">
            <v>**</v>
          </cell>
          <cell r="G9" t="str">
            <v>**</v>
          </cell>
          <cell r="H9" t="str">
            <v>**</v>
          </cell>
          <cell r="I9" t="str">
            <v>**</v>
          </cell>
          <cell r="J9" t="str">
            <v>**</v>
          </cell>
          <cell r="K9" t="str">
            <v>**</v>
          </cell>
        </row>
        <row r="10">
          <cell r="B10" t="str">
            <v>**</v>
          </cell>
          <cell r="C10" t="str">
            <v>**</v>
          </cell>
          <cell r="D10" t="str">
            <v>**</v>
          </cell>
          <cell r="E10" t="str">
            <v>**</v>
          </cell>
          <cell r="F10" t="str">
            <v>**</v>
          </cell>
          <cell r="G10" t="str">
            <v>**</v>
          </cell>
          <cell r="H10" t="str">
            <v>**</v>
          </cell>
          <cell r="I10" t="str">
            <v>**</v>
          </cell>
          <cell r="J10" t="str">
            <v>**</v>
          </cell>
          <cell r="K10" t="str">
            <v>**</v>
          </cell>
        </row>
        <row r="11">
          <cell r="B11" t="str">
            <v>**</v>
          </cell>
          <cell r="C11" t="str">
            <v>**</v>
          </cell>
          <cell r="D11" t="str">
            <v>**</v>
          </cell>
          <cell r="E11" t="str">
            <v>**</v>
          </cell>
          <cell r="F11" t="str">
            <v>**</v>
          </cell>
          <cell r="G11" t="str">
            <v>**</v>
          </cell>
          <cell r="H11" t="str">
            <v>**</v>
          </cell>
          <cell r="I11" t="str">
            <v>**</v>
          </cell>
          <cell r="J11" t="str">
            <v>**</v>
          </cell>
          <cell r="K11" t="str">
            <v>**</v>
          </cell>
        </row>
        <row r="12">
          <cell r="B12" t="str">
            <v>**</v>
          </cell>
          <cell r="C12" t="str">
            <v>**</v>
          </cell>
          <cell r="D12" t="str">
            <v>**</v>
          </cell>
          <cell r="E12" t="str">
            <v>**</v>
          </cell>
          <cell r="F12" t="str">
            <v>**</v>
          </cell>
          <cell r="G12" t="str">
            <v>**</v>
          </cell>
          <cell r="H12" t="str">
            <v>**</v>
          </cell>
          <cell r="I12" t="str">
            <v>**</v>
          </cell>
          <cell r="J12" t="str">
            <v>**</v>
          </cell>
          <cell r="K12" t="str">
            <v>**</v>
          </cell>
        </row>
        <row r="13">
          <cell r="B13" t="str">
            <v>**</v>
          </cell>
          <cell r="C13" t="str">
            <v>**</v>
          </cell>
          <cell r="D13" t="str">
            <v>**</v>
          </cell>
          <cell r="E13" t="str">
            <v>**</v>
          </cell>
          <cell r="F13" t="str">
            <v>**</v>
          </cell>
          <cell r="G13" t="str">
            <v>**</v>
          </cell>
          <cell r="H13" t="str">
            <v>**</v>
          </cell>
          <cell r="I13" t="str">
            <v>**</v>
          </cell>
          <cell r="J13" t="str">
            <v>**</v>
          </cell>
          <cell r="K13" t="str">
            <v>**</v>
          </cell>
        </row>
        <row r="14">
          <cell r="B14" t="str">
            <v>**</v>
          </cell>
          <cell r="C14" t="str">
            <v>**</v>
          </cell>
          <cell r="D14" t="str">
            <v>**</v>
          </cell>
          <cell r="E14" t="str">
            <v>**</v>
          </cell>
          <cell r="F14" t="str">
            <v>**</v>
          </cell>
          <cell r="G14" t="str">
            <v>**</v>
          </cell>
          <cell r="H14" t="str">
            <v>**</v>
          </cell>
          <cell r="I14" t="str">
            <v>**</v>
          </cell>
          <cell r="J14" t="str">
            <v>**</v>
          </cell>
          <cell r="K14" t="str">
            <v>**</v>
          </cell>
        </row>
        <row r="15">
          <cell r="B15">
            <v>25.804166666666674</v>
          </cell>
          <cell r="C15">
            <v>34.299999999999997</v>
          </cell>
          <cell r="D15">
            <v>19.5</v>
          </cell>
          <cell r="E15">
            <v>69.583333333333329</v>
          </cell>
          <cell r="F15">
            <v>98</v>
          </cell>
          <cell r="G15">
            <v>28</v>
          </cell>
          <cell r="H15">
            <v>6.84</v>
          </cell>
          <cell r="I15" t="str">
            <v>O</v>
          </cell>
          <cell r="J15">
            <v>20.88</v>
          </cell>
          <cell r="K15">
            <v>0</v>
          </cell>
        </row>
        <row r="16">
          <cell r="B16">
            <v>26.370833333333334</v>
          </cell>
          <cell r="C16">
            <v>34.700000000000003</v>
          </cell>
          <cell r="D16">
            <v>19.7</v>
          </cell>
          <cell r="E16">
            <v>51.291666666666664</v>
          </cell>
          <cell r="F16">
            <v>78</v>
          </cell>
          <cell r="G16">
            <v>29</v>
          </cell>
          <cell r="H16">
            <v>7.5600000000000005</v>
          </cell>
          <cell r="I16" t="str">
            <v>O</v>
          </cell>
          <cell r="J16">
            <v>20.16</v>
          </cell>
          <cell r="K16">
            <v>0</v>
          </cell>
        </row>
        <row r="17">
          <cell r="B17">
            <v>24.591666666666665</v>
          </cell>
          <cell r="C17">
            <v>34.5</v>
          </cell>
          <cell r="D17">
            <v>17.100000000000001</v>
          </cell>
          <cell r="E17">
            <v>70.25</v>
          </cell>
          <cell r="F17">
            <v>93</v>
          </cell>
          <cell r="G17">
            <v>33</v>
          </cell>
          <cell r="H17">
            <v>6.84</v>
          </cell>
          <cell r="I17" t="str">
            <v>O</v>
          </cell>
          <cell r="J17">
            <v>24.48</v>
          </cell>
          <cell r="K17">
            <v>2.6</v>
          </cell>
        </row>
        <row r="18">
          <cell r="B18">
            <v>24.337500000000002</v>
          </cell>
          <cell r="C18">
            <v>32.6</v>
          </cell>
          <cell r="D18">
            <v>21.2</v>
          </cell>
          <cell r="E18">
            <v>85.25</v>
          </cell>
          <cell r="F18">
            <v>100</v>
          </cell>
          <cell r="G18">
            <v>48</v>
          </cell>
          <cell r="H18">
            <v>16.2</v>
          </cell>
          <cell r="I18" t="str">
            <v>L</v>
          </cell>
          <cell r="J18">
            <v>44.28</v>
          </cell>
          <cell r="K18">
            <v>4.8000000000000007</v>
          </cell>
        </row>
        <row r="19">
          <cell r="B19">
            <v>23.924999999999994</v>
          </cell>
          <cell r="C19">
            <v>30.5</v>
          </cell>
          <cell r="D19">
            <v>19.7</v>
          </cell>
          <cell r="E19">
            <v>83.875</v>
          </cell>
          <cell r="F19">
            <v>100</v>
          </cell>
          <cell r="G19">
            <v>53</v>
          </cell>
          <cell r="H19">
            <v>10.8</v>
          </cell>
          <cell r="I19" t="str">
            <v>N</v>
          </cell>
          <cell r="J19">
            <v>31.680000000000003</v>
          </cell>
          <cell r="K19">
            <v>0.6</v>
          </cell>
        </row>
        <row r="20">
          <cell r="B20">
            <v>24.316666666666666</v>
          </cell>
          <cell r="C20">
            <v>33.299999999999997</v>
          </cell>
          <cell r="D20">
            <v>19.600000000000001</v>
          </cell>
          <cell r="E20">
            <v>79.541666666666671</v>
          </cell>
          <cell r="F20">
            <v>100</v>
          </cell>
          <cell r="G20">
            <v>37</v>
          </cell>
          <cell r="H20">
            <v>16.2</v>
          </cell>
          <cell r="I20" t="str">
            <v>NO</v>
          </cell>
          <cell r="J20">
            <v>33.480000000000004</v>
          </cell>
          <cell r="K20">
            <v>0.2</v>
          </cell>
        </row>
        <row r="21">
          <cell r="B21">
            <v>23.933333333333326</v>
          </cell>
          <cell r="C21">
            <v>34.1</v>
          </cell>
          <cell r="D21">
            <v>18.3</v>
          </cell>
          <cell r="E21">
            <v>76.708333333333329</v>
          </cell>
          <cell r="F21">
            <v>100</v>
          </cell>
          <cell r="G21">
            <v>34</v>
          </cell>
          <cell r="H21">
            <v>8.64</v>
          </cell>
          <cell r="I21" t="str">
            <v>NO</v>
          </cell>
          <cell r="J21">
            <v>46.440000000000005</v>
          </cell>
          <cell r="K21">
            <v>0</v>
          </cell>
        </row>
        <row r="22">
          <cell r="B22">
            <v>24.845833333333331</v>
          </cell>
          <cell r="C22">
            <v>35.200000000000003</v>
          </cell>
          <cell r="D22">
            <v>17</v>
          </cell>
          <cell r="E22">
            <v>73.625</v>
          </cell>
          <cell r="F22">
            <v>100</v>
          </cell>
          <cell r="G22">
            <v>31</v>
          </cell>
          <cell r="H22">
            <v>7.5600000000000005</v>
          </cell>
          <cell r="I22" t="str">
            <v>O</v>
          </cell>
          <cell r="J22">
            <v>50.76</v>
          </cell>
          <cell r="K22">
            <v>0.2</v>
          </cell>
        </row>
        <row r="23">
          <cell r="B23">
            <v>24.954166666666662</v>
          </cell>
          <cell r="C23">
            <v>33.700000000000003</v>
          </cell>
          <cell r="D23">
            <v>19.399999999999999</v>
          </cell>
          <cell r="E23">
            <v>73.416666666666671</v>
          </cell>
          <cell r="F23">
            <v>100</v>
          </cell>
          <cell r="G23">
            <v>34</v>
          </cell>
          <cell r="H23">
            <v>10.8</v>
          </cell>
          <cell r="I23" t="str">
            <v>NE</v>
          </cell>
          <cell r="J23">
            <v>41.76</v>
          </cell>
          <cell r="K23">
            <v>0</v>
          </cell>
        </row>
        <row r="24">
          <cell r="B24">
            <v>25.662500000000005</v>
          </cell>
          <cell r="C24">
            <v>33.4</v>
          </cell>
          <cell r="D24">
            <v>19.399999999999999</v>
          </cell>
          <cell r="E24">
            <v>72.5</v>
          </cell>
          <cell r="F24">
            <v>100</v>
          </cell>
          <cell r="G24">
            <v>36</v>
          </cell>
          <cell r="H24">
            <v>10.44</v>
          </cell>
          <cell r="I24" t="str">
            <v>N</v>
          </cell>
          <cell r="J24">
            <v>33.119999999999997</v>
          </cell>
          <cell r="K24">
            <v>0</v>
          </cell>
        </row>
        <row r="25">
          <cell r="B25">
            <v>25.954166666666666</v>
          </cell>
          <cell r="C25">
            <v>34.700000000000003</v>
          </cell>
          <cell r="D25">
            <v>21.8</v>
          </cell>
          <cell r="E25">
            <v>76.541666666666671</v>
          </cell>
          <cell r="F25">
            <v>98</v>
          </cell>
          <cell r="G25">
            <v>36</v>
          </cell>
          <cell r="H25">
            <v>20.88</v>
          </cell>
          <cell r="I25" t="str">
            <v>O</v>
          </cell>
          <cell r="J25">
            <v>43.92</v>
          </cell>
          <cell r="K25">
            <v>0.4</v>
          </cell>
        </row>
        <row r="26">
          <cell r="B26">
            <v>22.279166666666665</v>
          </cell>
          <cell r="C26">
            <v>26.2</v>
          </cell>
          <cell r="D26">
            <v>20.100000000000001</v>
          </cell>
          <cell r="E26">
            <v>95.875</v>
          </cell>
          <cell r="F26">
            <v>100</v>
          </cell>
          <cell r="G26">
            <v>77</v>
          </cell>
          <cell r="H26">
            <v>20.52</v>
          </cell>
          <cell r="I26" t="str">
            <v>NO</v>
          </cell>
          <cell r="J26">
            <v>42.84</v>
          </cell>
          <cell r="K26">
            <v>81.399999999999991</v>
          </cell>
        </row>
        <row r="27">
          <cell r="B27">
            <v>22.604166666666661</v>
          </cell>
          <cell r="C27">
            <v>29.6</v>
          </cell>
          <cell r="D27">
            <v>19.600000000000001</v>
          </cell>
          <cell r="E27">
            <v>94.125</v>
          </cell>
          <cell r="F27">
            <v>100</v>
          </cell>
          <cell r="G27">
            <v>63</v>
          </cell>
          <cell r="H27">
            <v>7.9200000000000008</v>
          </cell>
          <cell r="I27" t="str">
            <v>L</v>
          </cell>
          <cell r="J27">
            <v>29.880000000000003</v>
          </cell>
          <cell r="K27">
            <v>2.4</v>
          </cell>
        </row>
        <row r="28">
          <cell r="B28">
            <v>23.216666666666665</v>
          </cell>
          <cell r="C28">
            <v>31.1</v>
          </cell>
          <cell r="D28">
            <v>19.600000000000001</v>
          </cell>
          <cell r="E28">
            <v>91.541666666666671</v>
          </cell>
          <cell r="F28">
            <v>100</v>
          </cell>
          <cell r="G28">
            <v>53</v>
          </cell>
          <cell r="H28">
            <v>6.48</v>
          </cell>
          <cell r="I28" t="str">
            <v>NO</v>
          </cell>
          <cell r="J28">
            <v>32.04</v>
          </cell>
          <cell r="K28">
            <v>7.6000000000000005</v>
          </cell>
        </row>
        <row r="29">
          <cell r="B29">
            <v>24.299999999999997</v>
          </cell>
          <cell r="C29">
            <v>29.9</v>
          </cell>
          <cell r="D29">
            <v>20.5</v>
          </cell>
          <cell r="E29">
            <v>89.208333333333329</v>
          </cell>
          <cell r="F29">
            <v>100</v>
          </cell>
          <cell r="G29">
            <v>62</v>
          </cell>
          <cell r="H29">
            <v>9.7200000000000006</v>
          </cell>
          <cell r="I29" t="str">
            <v>NO</v>
          </cell>
          <cell r="J29">
            <v>28.44</v>
          </cell>
          <cell r="K29">
            <v>1.7999999999999998</v>
          </cell>
        </row>
        <row r="30">
          <cell r="B30">
            <v>23.224999999999994</v>
          </cell>
          <cell r="C30">
            <v>31</v>
          </cell>
          <cell r="D30">
            <v>21</v>
          </cell>
          <cell r="E30">
            <v>93.708333333333329</v>
          </cell>
          <cell r="F30">
            <v>100</v>
          </cell>
          <cell r="G30">
            <v>56</v>
          </cell>
          <cell r="H30">
            <v>11.16</v>
          </cell>
          <cell r="I30" t="str">
            <v>NO</v>
          </cell>
          <cell r="J30">
            <v>36</v>
          </cell>
          <cell r="K30">
            <v>25.6</v>
          </cell>
        </row>
        <row r="31">
          <cell r="B31">
            <v>22.995833333333337</v>
          </cell>
          <cell r="C31">
            <v>30.1</v>
          </cell>
          <cell r="D31">
            <v>20.5</v>
          </cell>
          <cell r="E31">
            <v>92.125</v>
          </cell>
          <cell r="F31">
            <v>100</v>
          </cell>
          <cell r="G31">
            <v>57</v>
          </cell>
          <cell r="H31">
            <v>10.44</v>
          </cell>
          <cell r="I31" t="str">
            <v>NE</v>
          </cell>
          <cell r="J31">
            <v>56.88</v>
          </cell>
          <cell r="K31">
            <v>7.4</v>
          </cell>
        </row>
        <row r="32">
          <cell r="B32">
            <v>24.137500000000003</v>
          </cell>
          <cell r="C32">
            <v>33.299999999999997</v>
          </cell>
          <cell r="D32">
            <v>20.100000000000001</v>
          </cell>
          <cell r="E32">
            <v>87.041666666666671</v>
          </cell>
          <cell r="F32">
            <v>100</v>
          </cell>
          <cell r="G32">
            <v>44</v>
          </cell>
          <cell r="H32">
            <v>9</v>
          </cell>
          <cell r="I32" t="str">
            <v>L</v>
          </cell>
          <cell r="J32">
            <v>48.6</v>
          </cell>
          <cell r="K32">
            <v>1</v>
          </cell>
        </row>
        <row r="33">
          <cell r="B33">
            <v>26.125000000000004</v>
          </cell>
          <cell r="C33">
            <v>32.1</v>
          </cell>
          <cell r="D33">
            <v>20.9</v>
          </cell>
          <cell r="E33">
            <v>76.708333333333329</v>
          </cell>
          <cell r="F33">
            <v>100</v>
          </cell>
          <cell r="G33">
            <v>46</v>
          </cell>
          <cell r="H33">
            <v>14.4</v>
          </cell>
          <cell r="I33" t="str">
            <v>NO</v>
          </cell>
          <cell r="J33">
            <v>36.36</v>
          </cell>
          <cell r="K33">
            <v>0</v>
          </cell>
        </row>
        <row r="34">
          <cell r="I34" t="str">
            <v>NO</v>
          </cell>
        </row>
      </sheetData>
      <sheetData sheetId="2">
        <row r="5">
          <cell r="B5">
            <v>25.518181818181816</v>
          </cell>
        </row>
      </sheetData>
      <sheetData sheetId="3">
        <row r="5">
          <cell r="B5">
            <v>23.358333333333299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27.149999999999995</v>
          </cell>
        </row>
      </sheetData>
      <sheetData sheetId="1">
        <row r="5">
          <cell r="B5">
            <v>26.270833333333332</v>
          </cell>
          <cell r="C5">
            <v>31.1</v>
          </cell>
          <cell r="D5">
            <v>24.4</v>
          </cell>
          <cell r="E5">
            <v>85.75</v>
          </cell>
          <cell r="F5">
            <v>95</v>
          </cell>
          <cell r="G5">
            <v>62</v>
          </cell>
          <cell r="H5">
            <v>11.879999999999999</v>
          </cell>
          <cell r="I5" t="str">
            <v>SE</v>
          </cell>
          <cell r="J5">
            <v>28.8</v>
          </cell>
          <cell r="K5">
            <v>2.2000000000000002</v>
          </cell>
        </row>
        <row r="6">
          <cell r="B6">
            <v>26.754166666666663</v>
          </cell>
          <cell r="C6">
            <v>33.4</v>
          </cell>
          <cell r="D6">
            <v>22.5</v>
          </cell>
          <cell r="E6">
            <v>80.958333333333329</v>
          </cell>
          <cell r="F6">
            <v>96</v>
          </cell>
          <cell r="G6">
            <v>49</v>
          </cell>
          <cell r="H6">
            <v>9.3600000000000012</v>
          </cell>
          <cell r="I6" t="str">
            <v>O</v>
          </cell>
          <cell r="J6">
            <v>43.92</v>
          </cell>
          <cell r="K6">
            <v>1</v>
          </cell>
        </row>
        <row r="7">
          <cell r="B7">
            <v>26.258333333333326</v>
          </cell>
          <cell r="C7">
            <v>32.9</v>
          </cell>
          <cell r="D7">
            <v>22.8</v>
          </cell>
          <cell r="E7">
            <v>79.291666666666671</v>
          </cell>
          <cell r="F7">
            <v>96</v>
          </cell>
          <cell r="G7">
            <v>50</v>
          </cell>
          <cell r="H7">
            <v>14.4</v>
          </cell>
          <cell r="I7" t="str">
            <v>N</v>
          </cell>
          <cell r="J7">
            <v>37.080000000000005</v>
          </cell>
          <cell r="K7">
            <v>5.2000000000000011</v>
          </cell>
        </row>
        <row r="8">
          <cell r="B8">
            <v>27.762499999999999</v>
          </cell>
          <cell r="C8">
            <v>34.299999999999997</v>
          </cell>
          <cell r="D8">
            <v>22.6</v>
          </cell>
          <cell r="E8">
            <v>74.041666666666671</v>
          </cell>
          <cell r="F8">
            <v>95</v>
          </cell>
          <cell r="G8">
            <v>46</v>
          </cell>
          <cell r="H8">
            <v>9.3600000000000012</v>
          </cell>
          <cell r="I8" t="str">
            <v>NO</v>
          </cell>
          <cell r="J8">
            <v>25.56</v>
          </cell>
          <cell r="K8">
            <v>0</v>
          </cell>
        </row>
        <row r="9">
          <cell r="B9">
            <v>29.149999999999995</v>
          </cell>
          <cell r="C9">
            <v>35.4</v>
          </cell>
          <cell r="D9">
            <v>23.8</v>
          </cell>
          <cell r="E9">
            <v>71</v>
          </cell>
          <cell r="F9">
            <v>96</v>
          </cell>
          <cell r="G9">
            <v>42</v>
          </cell>
          <cell r="H9">
            <v>14.04</v>
          </cell>
          <cell r="I9" t="str">
            <v>N</v>
          </cell>
          <cell r="J9">
            <v>25.92</v>
          </cell>
          <cell r="K9">
            <v>0</v>
          </cell>
        </row>
        <row r="10">
          <cell r="B10">
            <v>29.595833333333335</v>
          </cell>
          <cell r="C10">
            <v>36.700000000000003</v>
          </cell>
          <cell r="D10">
            <v>24</v>
          </cell>
          <cell r="E10">
            <v>66.833333333333329</v>
          </cell>
          <cell r="F10">
            <v>95</v>
          </cell>
          <cell r="G10">
            <v>27</v>
          </cell>
          <cell r="H10">
            <v>10.8</v>
          </cell>
          <cell r="I10" t="str">
            <v>S</v>
          </cell>
          <cell r="J10">
            <v>20.52</v>
          </cell>
          <cell r="K10">
            <v>0</v>
          </cell>
        </row>
        <row r="11">
          <cell r="B11">
            <v>29.383333333333329</v>
          </cell>
          <cell r="C11">
            <v>36.6</v>
          </cell>
          <cell r="D11">
            <v>22.5</v>
          </cell>
          <cell r="E11">
            <v>64.916666666666671</v>
          </cell>
          <cell r="F11">
            <v>94</v>
          </cell>
          <cell r="G11">
            <v>30</v>
          </cell>
          <cell r="H11">
            <v>11.520000000000001</v>
          </cell>
          <cell r="I11" t="str">
            <v>S</v>
          </cell>
          <cell r="J11">
            <v>25.2</v>
          </cell>
          <cell r="K11">
            <v>0</v>
          </cell>
        </row>
        <row r="12">
          <cell r="B12">
            <v>28.824999999999992</v>
          </cell>
          <cell r="C12">
            <v>37.1</v>
          </cell>
          <cell r="D12">
            <v>22</v>
          </cell>
          <cell r="E12">
            <v>67.958333333333329</v>
          </cell>
          <cell r="F12">
            <v>95</v>
          </cell>
          <cell r="G12">
            <v>34</v>
          </cell>
          <cell r="H12">
            <v>14.4</v>
          </cell>
          <cell r="I12" t="str">
            <v>NE</v>
          </cell>
          <cell r="J12">
            <v>30.240000000000002</v>
          </cell>
          <cell r="K12">
            <v>0</v>
          </cell>
        </row>
        <row r="13">
          <cell r="B13">
            <v>28.008333333333329</v>
          </cell>
          <cell r="C13">
            <v>36</v>
          </cell>
          <cell r="D13">
            <v>22.9</v>
          </cell>
          <cell r="E13">
            <v>71.541666666666671</v>
          </cell>
          <cell r="F13">
            <v>95</v>
          </cell>
          <cell r="G13">
            <v>35</v>
          </cell>
          <cell r="H13">
            <v>9.3600000000000012</v>
          </cell>
          <cell r="I13" t="str">
            <v>O</v>
          </cell>
          <cell r="J13">
            <v>31.680000000000003</v>
          </cell>
          <cell r="K13">
            <v>0</v>
          </cell>
        </row>
        <row r="14">
          <cell r="B14">
            <v>27.433333333333334</v>
          </cell>
          <cell r="C14">
            <v>33.1</v>
          </cell>
          <cell r="D14">
            <v>22.3</v>
          </cell>
          <cell r="E14">
            <v>69.916666666666671</v>
          </cell>
          <cell r="F14">
            <v>93</v>
          </cell>
          <cell r="G14">
            <v>44</v>
          </cell>
          <cell r="H14">
            <v>10.8</v>
          </cell>
          <cell r="I14" t="str">
            <v>S</v>
          </cell>
          <cell r="J14">
            <v>25.56</v>
          </cell>
          <cell r="K14">
            <v>0</v>
          </cell>
        </row>
        <row r="15">
          <cell r="B15">
            <v>27.599999999999998</v>
          </cell>
          <cell r="C15">
            <v>34.299999999999997</v>
          </cell>
          <cell r="D15">
            <v>23.3</v>
          </cell>
          <cell r="E15">
            <v>72.166666666666671</v>
          </cell>
          <cell r="F15">
            <v>95</v>
          </cell>
          <cell r="G15">
            <v>40</v>
          </cell>
          <cell r="H15">
            <v>5.7600000000000007</v>
          </cell>
          <cell r="I15" t="str">
            <v>SO</v>
          </cell>
          <cell r="J15">
            <v>16.920000000000002</v>
          </cell>
          <cell r="K15">
            <v>0.2</v>
          </cell>
        </row>
        <row r="16">
          <cell r="B16">
            <v>28.462499999999995</v>
          </cell>
          <cell r="C16">
            <v>35.299999999999997</v>
          </cell>
          <cell r="D16">
            <v>23.1</v>
          </cell>
          <cell r="E16">
            <v>62.708333333333336</v>
          </cell>
          <cell r="F16">
            <v>91</v>
          </cell>
          <cell r="G16">
            <v>31</v>
          </cell>
          <cell r="H16">
            <v>15.120000000000001</v>
          </cell>
          <cell r="I16" t="str">
            <v>N</v>
          </cell>
          <cell r="J16">
            <v>29.880000000000003</v>
          </cell>
          <cell r="K16">
            <v>0</v>
          </cell>
        </row>
        <row r="17">
          <cell r="B17">
            <v>27.666666666666671</v>
          </cell>
          <cell r="C17">
            <v>34.1</v>
          </cell>
          <cell r="D17">
            <v>23.8</v>
          </cell>
          <cell r="E17">
            <v>74.083333333333329</v>
          </cell>
          <cell r="F17">
            <v>93</v>
          </cell>
          <cell r="G17">
            <v>48</v>
          </cell>
          <cell r="H17">
            <v>15.120000000000001</v>
          </cell>
          <cell r="I17" t="str">
            <v>NE</v>
          </cell>
          <cell r="J17">
            <v>48.24</v>
          </cell>
          <cell r="K17">
            <v>0</v>
          </cell>
        </row>
        <row r="18">
          <cell r="B18">
            <v>26.908333333333335</v>
          </cell>
          <cell r="C18">
            <v>33.799999999999997</v>
          </cell>
          <cell r="D18">
            <v>22</v>
          </cell>
          <cell r="E18">
            <v>74.125</v>
          </cell>
          <cell r="F18">
            <v>94</v>
          </cell>
          <cell r="G18">
            <v>47</v>
          </cell>
          <cell r="H18">
            <v>16.2</v>
          </cell>
          <cell r="I18" t="str">
            <v>NE</v>
          </cell>
          <cell r="J18">
            <v>28.8</v>
          </cell>
          <cell r="K18">
            <v>0</v>
          </cell>
        </row>
        <row r="19">
          <cell r="B19">
            <v>25.695833333333329</v>
          </cell>
          <cell r="C19">
            <v>30.2</v>
          </cell>
          <cell r="D19">
            <v>22.3</v>
          </cell>
          <cell r="E19">
            <v>79.375</v>
          </cell>
          <cell r="F19">
            <v>96</v>
          </cell>
          <cell r="G19">
            <v>56</v>
          </cell>
          <cell r="H19">
            <v>14.4</v>
          </cell>
          <cell r="I19" t="str">
            <v>N</v>
          </cell>
          <cell r="J19">
            <v>28.8</v>
          </cell>
          <cell r="K19">
            <v>14.4</v>
          </cell>
        </row>
        <row r="20">
          <cell r="B20">
            <v>26.5625</v>
          </cell>
          <cell r="C20">
            <v>33.6</v>
          </cell>
          <cell r="D20">
            <v>21.7</v>
          </cell>
          <cell r="E20">
            <v>71.916666666666671</v>
          </cell>
          <cell r="F20">
            <v>91</v>
          </cell>
          <cell r="G20">
            <v>42</v>
          </cell>
          <cell r="H20">
            <v>17.28</v>
          </cell>
          <cell r="I20" t="str">
            <v>NE</v>
          </cell>
          <cell r="J20">
            <v>39.6</v>
          </cell>
          <cell r="K20">
            <v>0.8</v>
          </cell>
        </row>
        <row r="21">
          <cell r="B21">
            <v>26.312499999999996</v>
          </cell>
          <cell r="C21">
            <v>33.700000000000003</v>
          </cell>
          <cell r="D21">
            <v>20.6</v>
          </cell>
          <cell r="E21">
            <v>68.416666666666671</v>
          </cell>
          <cell r="F21">
            <v>93</v>
          </cell>
          <cell r="G21">
            <v>35</v>
          </cell>
          <cell r="H21">
            <v>7.9200000000000008</v>
          </cell>
          <cell r="I21" t="str">
            <v>NE</v>
          </cell>
          <cell r="J21">
            <v>28.8</v>
          </cell>
          <cell r="K21">
            <v>0</v>
          </cell>
        </row>
        <row r="22">
          <cell r="B22">
            <v>27.704166666666666</v>
          </cell>
          <cell r="C22">
            <v>35</v>
          </cell>
          <cell r="D22">
            <v>22.2</v>
          </cell>
          <cell r="E22">
            <v>68.25</v>
          </cell>
          <cell r="F22">
            <v>93</v>
          </cell>
          <cell r="G22">
            <v>37</v>
          </cell>
          <cell r="H22">
            <v>10.44</v>
          </cell>
          <cell r="I22" t="str">
            <v>S</v>
          </cell>
          <cell r="J22">
            <v>23.040000000000003</v>
          </cell>
          <cell r="K22">
            <v>0</v>
          </cell>
        </row>
        <row r="23">
          <cell r="B23">
            <v>26.541666666666671</v>
          </cell>
          <cell r="C23">
            <v>33.1</v>
          </cell>
          <cell r="D23">
            <v>21.5</v>
          </cell>
          <cell r="E23">
            <v>69.833333333333329</v>
          </cell>
          <cell r="F23">
            <v>94</v>
          </cell>
          <cell r="G23">
            <v>45</v>
          </cell>
          <cell r="H23">
            <v>11.520000000000001</v>
          </cell>
          <cell r="I23" t="str">
            <v>NE</v>
          </cell>
          <cell r="J23">
            <v>42.480000000000004</v>
          </cell>
          <cell r="K23">
            <v>0</v>
          </cell>
        </row>
        <row r="24">
          <cell r="B24">
            <v>26.512499999999999</v>
          </cell>
          <cell r="C24">
            <v>34</v>
          </cell>
          <cell r="D24">
            <v>22</v>
          </cell>
          <cell r="E24">
            <v>74.083333333333329</v>
          </cell>
          <cell r="F24">
            <v>92</v>
          </cell>
          <cell r="G24">
            <v>43</v>
          </cell>
          <cell r="H24">
            <v>11.520000000000001</v>
          </cell>
          <cell r="I24" t="str">
            <v>N</v>
          </cell>
          <cell r="J24">
            <v>31.319999999999997</v>
          </cell>
          <cell r="K24">
            <v>1.6</v>
          </cell>
        </row>
        <row r="25">
          <cell r="B25">
            <v>26.379166666666666</v>
          </cell>
          <cell r="C25">
            <v>32.6</v>
          </cell>
          <cell r="D25">
            <v>23.2</v>
          </cell>
          <cell r="E25">
            <v>80.416666666666671</v>
          </cell>
          <cell r="F25">
            <v>94</v>
          </cell>
          <cell r="G25">
            <v>54</v>
          </cell>
          <cell r="H25">
            <v>9.3600000000000012</v>
          </cell>
          <cell r="I25" t="str">
            <v>O</v>
          </cell>
          <cell r="J25">
            <v>27</v>
          </cell>
          <cell r="K25">
            <v>1.2</v>
          </cell>
        </row>
        <row r="26">
          <cell r="B26">
            <v>24.783333333333335</v>
          </cell>
          <cell r="C26">
            <v>26.5</v>
          </cell>
          <cell r="D26">
            <v>23</v>
          </cell>
          <cell r="E26">
            <v>89.5</v>
          </cell>
          <cell r="F26">
            <v>94</v>
          </cell>
          <cell r="G26">
            <v>81</v>
          </cell>
          <cell r="H26">
            <v>11.16</v>
          </cell>
          <cell r="I26" t="str">
            <v>N</v>
          </cell>
          <cell r="J26">
            <v>24.48</v>
          </cell>
          <cell r="K26">
            <v>5.8</v>
          </cell>
        </row>
        <row r="27">
          <cell r="B27">
            <v>25.041666666666671</v>
          </cell>
          <cell r="C27">
            <v>29.8</v>
          </cell>
          <cell r="D27">
            <v>23.2</v>
          </cell>
          <cell r="E27">
            <v>87.375</v>
          </cell>
          <cell r="F27">
            <v>96</v>
          </cell>
          <cell r="G27">
            <v>65</v>
          </cell>
          <cell r="H27">
            <v>9</v>
          </cell>
          <cell r="I27" t="str">
            <v>O</v>
          </cell>
          <cell r="J27">
            <v>20.88</v>
          </cell>
          <cell r="K27">
            <v>6.2</v>
          </cell>
        </row>
        <row r="28">
          <cell r="B28">
            <v>25.991666666666664</v>
          </cell>
          <cell r="C28">
            <v>32.5</v>
          </cell>
          <cell r="D28">
            <v>21.5</v>
          </cell>
          <cell r="E28">
            <v>80.666666666666671</v>
          </cell>
          <cell r="F28">
            <v>96</v>
          </cell>
          <cell r="G28">
            <v>53</v>
          </cell>
          <cell r="H28">
            <v>9</v>
          </cell>
          <cell r="I28" t="str">
            <v>N</v>
          </cell>
          <cell r="J28">
            <v>19.8</v>
          </cell>
          <cell r="K28">
            <v>0.60000000000000009</v>
          </cell>
        </row>
        <row r="29">
          <cell r="B29">
            <v>26.287500000000005</v>
          </cell>
          <cell r="C29">
            <v>30.9</v>
          </cell>
          <cell r="D29">
            <v>23</v>
          </cell>
          <cell r="E29">
            <v>81.833333333333329</v>
          </cell>
          <cell r="F29">
            <v>96</v>
          </cell>
          <cell r="G29">
            <v>61</v>
          </cell>
          <cell r="H29">
            <v>14.04</v>
          </cell>
          <cell r="I29" t="str">
            <v>O</v>
          </cell>
          <cell r="J29">
            <v>37.800000000000004</v>
          </cell>
          <cell r="K29">
            <v>2.2000000000000002</v>
          </cell>
        </row>
        <row r="30">
          <cell r="B30">
            <v>24.516666666666666</v>
          </cell>
          <cell r="C30">
            <v>30.4</v>
          </cell>
          <cell r="D30">
            <v>22.6</v>
          </cell>
          <cell r="E30">
            <v>89.916666666666671</v>
          </cell>
          <cell r="F30">
            <v>96</v>
          </cell>
          <cell r="G30">
            <v>64</v>
          </cell>
          <cell r="H30">
            <v>9.3600000000000012</v>
          </cell>
          <cell r="I30" t="str">
            <v>NE</v>
          </cell>
          <cell r="J30">
            <v>39.6</v>
          </cell>
          <cell r="K30">
            <v>19.799999999999994</v>
          </cell>
        </row>
        <row r="31">
          <cell r="B31">
            <v>23.933333333333337</v>
          </cell>
          <cell r="C31">
            <v>31.2</v>
          </cell>
          <cell r="D31">
            <v>22.1</v>
          </cell>
          <cell r="E31">
            <v>89.708333333333329</v>
          </cell>
          <cell r="F31">
            <v>96</v>
          </cell>
          <cell r="G31">
            <v>60</v>
          </cell>
          <cell r="H31">
            <v>11.16</v>
          </cell>
          <cell r="I31" t="str">
            <v>S</v>
          </cell>
          <cell r="J31">
            <v>59.04</v>
          </cell>
          <cell r="K31">
            <v>7.6000000000000005</v>
          </cell>
        </row>
        <row r="32">
          <cell r="B32">
            <v>26.349999999999998</v>
          </cell>
          <cell r="C32">
            <v>33.200000000000003</v>
          </cell>
          <cell r="D32">
            <v>21.6</v>
          </cell>
          <cell r="E32">
            <v>78.25</v>
          </cell>
          <cell r="F32">
            <v>96</v>
          </cell>
          <cell r="G32">
            <v>48</v>
          </cell>
          <cell r="H32">
            <v>12.24</v>
          </cell>
          <cell r="I32" t="str">
            <v>N</v>
          </cell>
          <cell r="J32">
            <v>28.8</v>
          </cell>
          <cell r="K32">
            <v>0.2</v>
          </cell>
        </row>
        <row r="33">
          <cell r="B33">
            <v>25.091666666666669</v>
          </cell>
          <cell r="C33">
            <v>31.2</v>
          </cell>
          <cell r="D33">
            <v>22</v>
          </cell>
          <cell r="E33">
            <v>82.666666666666671</v>
          </cell>
          <cell r="F33">
            <v>96</v>
          </cell>
          <cell r="G33">
            <v>53</v>
          </cell>
          <cell r="H33">
            <v>30.6</v>
          </cell>
          <cell r="I33" t="str">
            <v>N</v>
          </cell>
          <cell r="J33">
            <v>49.32</v>
          </cell>
          <cell r="K33">
            <v>1.6</v>
          </cell>
        </row>
        <row r="34">
          <cell r="I34" t="str">
            <v>N</v>
          </cell>
        </row>
      </sheetData>
      <sheetData sheetId="2">
        <row r="5">
          <cell r="B5">
            <v>25.191666666666666</v>
          </cell>
        </row>
      </sheetData>
      <sheetData sheetId="3">
        <row r="5">
          <cell r="B5">
            <v>25.287499999999998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27.258333333333329</v>
          </cell>
        </row>
      </sheetData>
      <sheetData sheetId="1">
        <row r="5">
          <cell r="B5">
            <v>26.683333333333326</v>
          </cell>
          <cell r="C5">
            <v>32.4</v>
          </cell>
          <cell r="D5">
            <v>23.8</v>
          </cell>
          <cell r="E5">
            <v>83.833333333333329</v>
          </cell>
          <cell r="F5">
            <v>96</v>
          </cell>
          <cell r="G5">
            <v>60</v>
          </cell>
          <cell r="H5">
            <v>21.240000000000002</v>
          </cell>
          <cell r="I5" t="str">
            <v>NE</v>
          </cell>
          <cell r="J5">
            <v>36.36</v>
          </cell>
          <cell r="K5">
            <v>0</v>
          </cell>
        </row>
        <row r="6">
          <cell r="B6">
            <v>27.368000000000002</v>
          </cell>
          <cell r="C6">
            <v>32.9</v>
          </cell>
          <cell r="D6">
            <v>23.9</v>
          </cell>
          <cell r="E6">
            <v>80.599999999999994</v>
          </cell>
          <cell r="F6">
            <v>96</v>
          </cell>
          <cell r="G6">
            <v>54</v>
          </cell>
          <cell r="H6">
            <v>14.04</v>
          </cell>
          <cell r="I6" t="str">
            <v>NE</v>
          </cell>
          <cell r="J6">
            <v>28.44</v>
          </cell>
          <cell r="K6">
            <v>0.6</v>
          </cell>
        </row>
        <row r="7">
          <cell r="B7">
            <v>27.391666666666669</v>
          </cell>
          <cell r="C7">
            <v>33.5</v>
          </cell>
          <cell r="D7">
            <v>21.5</v>
          </cell>
          <cell r="E7">
            <v>76.458333333333329</v>
          </cell>
          <cell r="F7">
            <v>94</v>
          </cell>
          <cell r="G7">
            <v>47</v>
          </cell>
          <cell r="H7">
            <v>19.8</v>
          </cell>
          <cell r="I7" t="str">
            <v>N</v>
          </cell>
          <cell r="J7">
            <v>45.72</v>
          </cell>
          <cell r="K7">
            <v>3.4000000000000004</v>
          </cell>
        </row>
        <row r="8">
          <cell r="B8">
            <v>27.441666666666674</v>
          </cell>
          <cell r="C8">
            <v>34.4</v>
          </cell>
          <cell r="D8">
            <v>22.9</v>
          </cell>
          <cell r="E8">
            <v>77.291666666666671</v>
          </cell>
          <cell r="F8">
            <v>96</v>
          </cell>
          <cell r="G8">
            <v>49</v>
          </cell>
          <cell r="H8">
            <v>28.8</v>
          </cell>
          <cell r="I8" t="str">
            <v>NE</v>
          </cell>
          <cell r="J8">
            <v>46.440000000000005</v>
          </cell>
          <cell r="K8">
            <v>1.4</v>
          </cell>
        </row>
        <row r="9">
          <cell r="B9">
            <v>28.729166666666668</v>
          </cell>
          <cell r="C9">
            <v>36.200000000000003</v>
          </cell>
          <cell r="D9">
            <v>23.2</v>
          </cell>
          <cell r="E9">
            <v>75.166666666666671</v>
          </cell>
          <cell r="F9">
            <v>96</v>
          </cell>
          <cell r="G9">
            <v>42</v>
          </cell>
          <cell r="H9">
            <v>10.8</v>
          </cell>
          <cell r="I9" t="str">
            <v>NO</v>
          </cell>
          <cell r="J9">
            <v>21.96</v>
          </cell>
          <cell r="K9">
            <v>0.2</v>
          </cell>
        </row>
        <row r="10">
          <cell r="B10">
            <v>29.454166666666666</v>
          </cell>
          <cell r="C10">
            <v>37.299999999999997</v>
          </cell>
          <cell r="D10">
            <v>22.4</v>
          </cell>
          <cell r="E10">
            <v>68.541666666666671</v>
          </cell>
          <cell r="F10">
            <v>96</v>
          </cell>
          <cell r="G10">
            <v>26</v>
          </cell>
          <cell r="H10">
            <v>14.04</v>
          </cell>
          <cell r="I10" t="str">
            <v>N</v>
          </cell>
          <cell r="J10">
            <v>26.64</v>
          </cell>
          <cell r="K10">
            <v>0</v>
          </cell>
        </row>
        <row r="11">
          <cell r="B11">
            <v>29.170833333333338</v>
          </cell>
          <cell r="C11">
            <v>37.6</v>
          </cell>
          <cell r="D11">
            <v>22.2</v>
          </cell>
          <cell r="E11">
            <v>67.708333333333329</v>
          </cell>
          <cell r="F11">
            <v>95</v>
          </cell>
          <cell r="G11">
            <v>31</v>
          </cell>
          <cell r="H11">
            <v>14.4</v>
          </cell>
          <cell r="I11" t="str">
            <v>O</v>
          </cell>
          <cell r="J11">
            <v>28.44</v>
          </cell>
          <cell r="K11">
            <v>0</v>
          </cell>
        </row>
        <row r="12">
          <cell r="B12">
            <v>28.824999999999992</v>
          </cell>
          <cell r="C12">
            <v>37.1</v>
          </cell>
          <cell r="D12">
            <v>22</v>
          </cell>
          <cell r="E12">
            <v>67.958333333333329</v>
          </cell>
          <cell r="F12">
            <v>95</v>
          </cell>
          <cell r="G12">
            <v>34</v>
          </cell>
          <cell r="H12">
            <v>14.4</v>
          </cell>
          <cell r="I12" t="str">
            <v>NE</v>
          </cell>
          <cell r="J12">
            <v>30.240000000000002</v>
          </cell>
          <cell r="K12">
            <v>0</v>
          </cell>
        </row>
        <row r="13">
          <cell r="B13">
            <v>26.625000000000004</v>
          </cell>
          <cell r="C13">
            <v>36.4</v>
          </cell>
          <cell r="D13">
            <v>21.6</v>
          </cell>
          <cell r="E13">
            <v>77.916666666666671</v>
          </cell>
          <cell r="F13">
            <v>97</v>
          </cell>
          <cell r="G13">
            <v>43</v>
          </cell>
          <cell r="H13">
            <v>20.16</v>
          </cell>
          <cell r="I13" t="str">
            <v>NE</v>
          </cell>
          <cell r="J13">
            <v>37.080000000000005</v>
          </cell>
          <cell r="K13">
            <v>2.4</v>
          </cell>
        </row>
        <row r="14">
          <cell r="B14">
            <v>25.875</v>
          </cell>
          <cell r="C14">
            <v>33.4</v>
          </cell>
          <cell r="D14">
            <v>22.2</v>
          </cell>
          <cell r="E14">
            <v>82.958333333333329</v>
          </cell>
          <cell r="F14">
            <v>96</v>
          </cell>
          <cell r="G14">
            <v>54</v>
          </cell>
          <cell r="H14">
            <v>28.44</v>
          </cell>
          <cell r="I14" t="str">
            <v>SO</v>
          </cell>
          <cell r="J14">
            <v>47.16</v>
          </cell>
          <cell r="K14">
            <v>5.6</v>
          </cell>
        </row>
        <row r="15">
          <cell r="B15">
            <v>26.474999999999998</v>
          </cell>
          <cell r="C15">
            <v>32.700000000000003</v>
          </cell>
          <cell r="D15">
            <v>23.2</v>
          </cell>
          <cell r="E15">
            <v>83.416666666666671</v>
          </cell>
          <cell r="F15">
            <v>96</v>
          </cell>
          <cell r="G15">
            <v>52</v>
          </cell>
          <cell r="H15">
            <v>10.44</v>
          </cell>
          <cell r="I15" t="str">
            <v>NO</v>
          </cell>
          <cell r="J15">
            <v>27.36</v>
          </cell>
          <cell r="K15">
            <v>2.4000000000000004</v>
          </cell>
        </row>
        <row r="16">
          <cell r="B16">
            <v>26.879166666666666</v>
          </cell>
          <cell r="C16">
            <v>32.799999999999997</v>
          </cell>
          <cell r="D16">
            <v>24.2</v>
          </cell>
          <cell r="E16">
            <v>83.083333333333329</v>
          </cell>
          <cell r="F16">
            <v>96</v>
          </cell>
          <cell r="G16">
            <v>52</v>
          </cell>
          <cell r="H16">
            <v>22.68</v>
          </cell>
          <cell r="I16" t="str">
            <v>N</v>
          </cell>
          <cell r="J16">
            <v>37.440000000000005</v>
          </cell>
          <cell r="K16">
            <v>0</v>
          </cell>
        </row>
        <row r="17">
          <cell r="B17">
            <v>27.058333333333337</v>
          </cell>
          <cell r="C17">
            <v>34.6</v>
          </cell>
          <cell r="D17">
            <v>22.7</v>
          </cell>
          <cell r="E17">
            <v>80.125</v>
          </cell>
          <cell r="F17">
            <v>97</v>
          </cell>
          <cell r="G17">
            <v>47</v>
          </cell>
          <cell r="H17">
            <v>16.920000000000002</v>
          </cell>
          <cell r="I17" t="str">
            <v>NE</v>
          </cell>
          <cell r="J17">
            <v>52.92</v>
          </cell>
          <cell r="K17">
            <v>4</v>
          </cell>
        </row>
        <row r="18">
          <cell r="B18">
            <v>25.483333333333334</v>
          </cell>
          <cell r="C18">
            <v>32.5</v>
          </cell>
          <cell r="D18">
            <v>22.6</v>
          </cell>
          <cell r="E18">
            <v>87.208333333333329</v>
          </cell>
          <cell r="F18">
            <v>96</v>
          </cell>
          <cell r="G18">
            <v>55</v>
          </cell>
          <cell r="H18">
            <v>16.559999999999999</v>
          </cell>
          <cell r="I18" t="str">
            <v>NE</v>
          </cell>
          <cell r="J18">
            <v>57.24</v>
          </cell>
          <cell r="K18">
            <v>34.200000000000003</v>
          </cell>
        </row>
        <row r="19">
          <cell r="B19">
            <v>24.691666666666666</v>
          </cell>
          <cell r="C19">
            <v>30</v>
          </cell>
          <cell r="D19">
            <v>22.9</v>
          </cell>
          <cell r="E19">
            <v>88.333333333333329</v>
          </cell>
          <cell r="F19">
            <v>96</v>
          </cell>
          <cell r="G19">
            <v>61</v>
          </cell>
          <cell r="H19">
            <v>16.920000000000002</v>
          </cell>
          <cell r="I19" t="str">
            <v>L</v>
          </cell>
          <cell r="J19">
            <v>33.840000000000003</v>
          </cell>
          <cell r="K19">
            <v>16</v>
          </cell>
        </row>
        <row r="20">
          <cell r="B20">
            <v>26.224999999999998</v>
          </cell>
          <cell r="C20">
            <v>32.6</v>
          </cell>
          <cell r="D20">
            <v>22.3</v>
          </cell>
          <cell r="E20">
            <v>75.625</v>
          </cell>
          <cell r="F20">
            <v>94</v>
          </cell>
          <cell r="G20">
            <v>46</v>
          </cell>
          <cell r="H20">
            <v>23.400000000000002</v>
          </cell>
          <cell r="I20" t="str">
            <v>L</v>
          </cell>
          <cell r="J20">
            <v>37.440000000000005</v>
          </cell>
          <cell r="K20">
            <v>0</v>
          </cell>
        </row>
        <row r="21">
          <cell r="B21">
            <v>26.67916666666666</v>
          </cell>
          <cell r="C21">
            <v>34.6</v>
          </cell>
          <cell r="D21">
            <v>22.1</v>
          </cell>
          <cell r="E21">
            <v>74.791666666666671</v>
          </cell>
          <cell r="F21">
            <v>95</v>
          </cell>
          <cell r="G21">
            <v>43</v>
          </cell>
          <cell r="H21">
            <v>15.48</v>
          </cell>
          <cell r="I21" t="str">
            <v>L</v>
          </cell>
          <cell r="J21">
            <v>24.48</v>
          </cell>
          <cell r="K21">
            <v>0</v>
          </cell>
        </row>
        <row r="22">
          <cell r="B22">
            <v>27.195833333333326</v>
          </cell>
          <cell r="C22">
            <v>34.5</v>
          </cell>
          <cell r="D22">
            <v>22.1</v>
          </cell>
          <cell r="E22">
            <v>72.5</v>
          </cell>
          <cell r="F22">
            <v>96</v>
          </cell>
          <cell r="G22">
            <v>38</v>
          </cell>
          <cell r="H22">
            <v>18.720000000000002</v>
          </cell>
          <cell r="I22" t="str">
            <v>NE</v>
          </cell>
          <cell r="J22">
            <v>60.480000000000004</v>
          </cell>
          <cell r="K22">
            <v>8.6</v>
          </cell>
        </row>
        <row r="23">
          <cell r="B23">
            <v>25.675000000000008</v>
          </cell>
          <cell r="C23">
            <v>32.200000000000003</v>
          </cell>
          <cell r="D23">
            <v>21.9</v>
          </cell>
          <cell r="E23">
            <v>80.041666666666671</v>
          </cell>
          <cell r="F23">
            <v>95</v>
          </cell>
          <cell r="G23">
            <v>51</v>
          </cell>
          <cell r="H23">
            <v>14.76</v>
          </cell>
          <cell r="I23" t="str">
            <v>NE</v>
          </cell>
          <cell r="J23">
            <v>27.720000000000002</v>
          </cell>
          <cell r="K23">
            <v>0.60000000000000009</v>
          </cell>
        </row>
        <row r="24">
          <cell r="B24">
            <v>27.191666666666677</v>
          </cell>
          <cell r="C24">
            <v>32.700000000000003</v>
          </cell>
          <cell r="D24">
            <v>24.2</v>
          </cell>
          <cell r="E24">
            <v>79.958333333333329</v>
          </cell>
          <cell r="F24">
            <v>96</v>
          </cell>
          <cell r="G24">
            <v>51</v>
          </cell>
          <cell r="H24">
            <v>17.28</v>
          </cell>
          <cell r="I24" t="str">
            <v>N</v>
          </cell>
          <cell r="J24">
            <v>27.720000000000002</v>
          </cell>
          <cell r="K24">
            <v>0.4</v>
          </cell>
        </row>
        <row r="25">
          <cell r="B25">
            <v>27.229166666666671</v>
          </cell>
          <cell r="C25">
            <v>32.9</v>
          </cell>
          <cell r="D25">
            <v>23.4</v>
          </cell>
          <cell r="E25">
            <v>79.208333333333329</v>
          </cell>
          <cell r="F25">
            <v>96</v>
          </cell>
          <cell r="G25">
            <v>50</v>
          </cell>
          <cell r="H25">
            <v>12.24</v>
          </cell>
          <cell r="I25" t="str">
            <v>N</v>
          </cell>
          <cell r="J25">
            <v>22.68</v>
          </cell>
          <cell r="K25">
            <v>0</v>
          </cell>
        </row>
        <row r="26">
          <cell r="B26">
            <v>27.133333333333336</v>
          </cell>
          <cell r="C26">
            <v>31.6</v>
          </cell>
          <cell r="D26">
            <v>24.1</v>
          </cell>
          <cell r="E26">
            <v>78.458333333333329</v>
          </cell>
          <cell r="F26">
            <v>95</v>
          </cell>
          <cell r="G26">
            <v>58</v>
          </cell>
          <cell r="H26">
            <v>16.2</v>
          </cell>
          <cell r="I26" t="str">
            <v>N</v>
          </cell>
          <cell r="J26">
            <v>32.04</v>
          </cell>
          <cell r="K26">
            <v>0</v>
          </cell>
        </row>
        <row r="27">
          <cell r="B27">
            <v>26.562500000000004</v>
          </cell>
          <cell r="C27">
            <v>32.5</v>
          </cell>
          <cell r="D27">
            <v>23.8</v>
          </cell>
          <cell r="E27">
            <v>81.958333333333329</v>
          </cell>
          <cell r="F27">
            <v>96</v>
          </cell>
          <cell r="G27">
            <v>55</v>
          </cell>
          <cell r="H27">
            <v>14.4</v>
          </cell>
          <cell r="I27" t="str">
            <v>N</v>
          </cell>
          <cell r="J27">
            <v>28.44</v>
          </cell>
          <cell r="K27">
            <v>0</v>
          </cell>
        </row>
        <row r="28">
          <cell r="B28">
            <v>25.920833333333338</v>
          </cell>
          <cell r="C28">
            <v>34.299999999999997</v>
          </cell>
          <cell r="D28">
            <v>22.5</v>
          </cell>
          <cell r="E28">
            <v>85.916666666666671</v>
          </cell>
          <cell r="F28">
            <v>97</v>
          </cell>
          <cell r="G28">
            <v>48</v>
          </cell>
          <cell r="H28">
            <v>18.720000000000002</v>
          </cell>
          <cell r="I28" t="str">
            <v>NE</v>
          </cell>
          <cell r="J28">
            <v>33.480000000000004</v>
          </cell>
          <cell r="K28">
            <v>5.8</v>
          </cell>
        </row>
        <row r="29">
          <cell r="B29">
            <v>26.820833333333326</v>
          </cell>
          <cell r="C29">
            <v>32.1</v>
          </cell>
          <cell r="D29">
            <v>23.9</v>
          </cell>
          <cell r="E29">
            <v>83.916666666666671</v>
          </cell>
          <cell r="F29">
            <v>96</v>
          </cell>
          <cell r="G29">
            <v>57</v>
          </cell>
          <cell r="H29">
            <v>18.36</v>
          </cell>
          <cell r="I29" t="str">
            <v>NE</v>
          </cell>
          <cell r="J29">
            <v>32.76</v>
          </cell>
          <cell r="K29">
            <v>0.4</v>
          </cell>
        </row>
        <row r="30">
          <cell r="B30">
            <v>26.033333333333331</v>
          </cell>
          <cell r="C30">
            <v>32.299999999999997</v>
          </cell>
          <cell r="D30">
            <v>23.3</v>
          </cell>
          <cell r="E30">
            <v>85.75</v>
          </cell>
          <cell r="F30">
            <v>96</v>
          </cell>
          <cell r="G30">
            <v>55</v>
          </cell>
          <cell r="H30">
            <v>16.559999999999999</v>
          </cell>
          <cell r="I30" t="str">
            <v>L</v>
          </cell>
          <cell r="J30">
            <v>33.840000000000003</v>
          </cell>
          <cell r="K30">
            <v>16</v>
          </cell>
        </row>
        <row r="31">
          <cell r="B31">
            <v>24.966666666666665</v>
          </cell>
          <cell r="C31">
            <v>29.4</v>
          </cell>
          <cell r="D31">
            <v>22.2</v>
          </cell>
          <cell r="E31">
            <v>89.416666666666671</v>
          </cell>
          <cell r="F31">
            <v>97</v>
          </cell>
          <cell r="G31">
            <v>67</v>
          </cell>
          <cell r="H31">
            <v>1.08</v>
          </cell>
          <cell r="I31" t="str">
            <v>NE</v>
          </cell>
          <cell r="J31">
            <v>46.800000000000004</v>
          </cell>
          <cell r="K31">
            <v>12.6</v>
          </cell>
        </row>
        <row r="32">
          <cell r="B32">
            <v>27.087499999999995</v>
          </cell>
          <cell r="C32">
            <v>33.4</v>
          </cell>
          <cell r="D32">
            <v>22.3</v>
          </cell>
          <cell r="E32">
            <v>79.041666666666671</v>
          </cell>
          <cell r="F32">
            <v>97</v>
          </cell>
          <cell r="G32">
            <v>45</v>
          </cell>
          <cell r="H32">
            <v>19.8</v>
          </cell>
          <cell r="I32" t="str">
            <v>NE</v>
          </cell>
          <cell r="J32">
            <v>51.12</v>
          </cell>
          <cell r="K32">
            <v>0.2</v>
          </cell>
        </row>
        <row r="33">
          <cell r="B33">
            <v>24.258333333333336</v>
          </cell>
          <cell r="C33">
            <v>29.4</v>
          </cell>
          <cell r="D33">
            <v>21.9</v>
          </cell>
          <cell r="E33">
            <v>80.416666666666671</v>
          </cell>
          <cell r="F33">
            <v>89</v>
          </cell>
          <cell r="G33">
            <v>52</v>
          </cell>
          <cell r="H33">
            <v>9.9200000000000017</v>
          </cell>
          <cell r="I33" t="str">
            <v>SO</v>
          </cell>
          <cell r="J33">
            <v>17.919999999999998</v>
          </cell>
          <cell r="K33">
            <v>0</v>
          </cell>
        </row>
        <row r="34">
          <cell r="I34" t="str">
            <v>NE</v>
          </cell>
        </row>
      </sheetData>
      <sheetData sheetId="2">
        <row r="5">
          <cell r="B5">
            <v>27.066666666666659</v>
          </cell>
        </row>
      </sheetData>
      <sheetData sheetId="3">
        <row r="5">
          <cell r="B5">
            <v>26.400000000000002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23.338888888888889</v>
          </cell>
        </row>
      </sheetData>
      <sheetData sheetId="1">
        <row r="5">
          <cell r="B5">
            <v>24.392307692307689</v>
          </cell>
          <cell r="C5">
            <v>30.4</v>
          </cell>
          <cell r="D5">
            <v>22.3</v>
          </cell>
          <cell r="E5">
            <v>81.15384615384616</v>
          </cell>
          <cell r="F5">
            <v>92</v>
          </cell>
          <cell r="G5">
            <v>54</v>
          </cell>
          <cell r="H5">
            <v>8.9599999999999991</v>
          </cell>
          <cell r="I5" t="str">
            <v>NO</v>
          </cell>
          <cell r="J5">
            <v>20.16</v>
          </cell>
          <cell r="K5">
            <v>0</v>
          </cell>
        </row>
        <row r="6">
          <cell r="B6">
            <v>24.857142857142858</v>
          </cell>
          <cell r="C6">
            <v>29.9</v>
          </cell>
          <cell r="D6">
            <v>22</v>
          </cell>
          <cell r="E6">
            <v>75.714285714285708</v>
          </cell>
          <cell r="F6">
            <v>89</v>
          </cell>
          <cell r="G6">
            <v>53</v>
          </cell>
          <cell r="H6">
            <v>15.040000000000001</v>
          </cell>
          <cell r="I6" t="str">
            <v>NE</v>
          </cell>
          <cell r="J6">
            <v>26.24</v>
          </cell>
          <cell r="K6">
            <v>0</v>
          </cell>
        </row>
        <row r="7">
          <cell r="B7">
            <v>25.214285714285715</v>
          </cell>
          <cell r="C7">
            <v>31.1</v>
          </cell>
          <cell r="D7">
            <v>22.3</v>
          </cell>
          <cell r="E7">
            <v>71.642857142857139</v>
          </cell>
          <cell r="F7">
            <v>87</v>
          </cell>
          <cell r="G7">
            <v>48</v>
          </cell>
          <cell r="H7">
            <v>13.76</v>
          </cell>
          <cell r="I7" t="str">
            <v>NE</v>
          </cell>
          <cell r="J7">
            <v>31.04</v>
          </cell>
          <cell r="K7">
            <v>0</v>
          </cell>
        </row>
        <row r="8">
          <cell r="B8">
            <v>25.361538461538466</v>
          </cell>
          <cell r="C8">
            <v>31.2</v>
          </cell>
          <cell r="D8">
            <v>22.7</v>
          </cell>
          <cell r="E8">
            <v>77.461538461538467</v>
          </cell>
          <cell r="F8">
            <v>89</v>
          </cell>
          <cell r="G8">
            <v>44</v>
          </cell>
          <cell r="H8">
            <v>6.4</v>
          </cell>
          <cell r="I8" t="str">
            <v>O</v>
          </cell>
          <cell r="J8">
            <v>10.88</v>
          </cell>
          <cell r="K8">
            <v>0</v>
          </cell>
        </row>
        <row r="9">
          <cell r="B9">
            <v>25.657142857142855</v>
          </cell>
          <cell r="C9">
            <v>32.200000000000003</v>
          </cell>
          <cell r="D9">
            <v>21.9</v>
          </cell>
          <cell r="E9">
            <v>64.428571428571431</v>
          </cell>
          <cell r="F9">
            <v>81</v>
          </cell>
          <cell r="G9">
            <v>31</v>
          </cell>
          <cell r="H9">
            <v>9.2799999999999994</v>
          </cell>
          <cell r="I9" t="str">
            <v>L</v>
          </cell>
          <cell r="J9">
            <v>14.080000000000002</v>
          </cell>
          <cell r="K9">
            <v>0</v>
          </cell>
        </row>
        <row r="10">
          <cell r="B10">
            <v>27.439999999999994</v>
          </cell>
          <cell r="C10">
            <v>31.9</v>
          </cell>
          <cell r="D10">
            <v>24.7</v>
          </cell>
          <cell r="E10">
            <v>56.266666666666666</v>
          </cell>
          <cell r="F10">
            <v>78</v>
          </cell>
          <cell r="G10">
            <v>36</v>
          </cell>
          <cell r="H10">
            <v>8</v>
          </cell>
          <cell r="I10" t="str">
            <v>NE</v>
          </cell>
          <cell r="J10">
            <v>14.080000000000002</v>
          </cell>
          <cell r="K10">
            <v>0</v>
          </cell>
        </row>
        <row r="11">
          <cell r="B11">
            <v>25.000000000000004</v>
          </cell>
          <cell r="C11">
            <v>34.200000000000003</v>
          </cell>
          <cell r="D11">
            <v>21</v>
          </cell>
          <cell r="E11">
            <v>69.285714285714292</v>
          </cell>
          <cell r="F11">
            <v>88</v>
          </cell>
          <cell r="G11">
            <v>31</v>
          </cell>
          <cell r="H11">
            <v>7.3599999999999994</v>
          </cell>
          <cell r="I11" t="str">
            <v>O</v>
          </cell>
          <cell r="J11">
            <v>11.200000000000001</v>
          </cell>
          <cell r="K11">
            <v>0</v>
          </cell>
        </row>
        <row r="12">
          <cell r="B12">
            <v>25.946153846153841</v>
          </cell>
          <cell r="C12">
            <v>32.5</v>
          </cell>
          <cell r="D12">
            <v>22.3</v>
          </cell>
          <cell r="E12">
            <v>65.461538461538467</v>
          </cell>
          <cell r="F12">
            <v>82</v>
          </cell>
          <cell r="G12">
            <v>40</v>
          </cell>
          <cell r="H12">
            <v>6.7200000000000006</v>
          </cell>
          <cell r="I12" t="str">
            <v>SE</v>
          </cell>
          <cell r="J12">
            <v>10.56</v>
          </cell>
          <cell r="K12">
            <v>0</v>
          </cell>
        </row>
        <row r="13">
          <cell r="B13">
            <v>26.580000000000002</v>
          </cell>
          <cell r="C13">
            <v>34.799999999999997</v>
          </cell>
          <cell r="D13">
            <v>22.5</v>
          </cell>
          <cell r="E13">
            <v>66.466666666666669</v>
          </cell>
          <cell r="F13">
            <v>87</v>
          </cell>
          <cell r="G13">
            <v>33</v>
          </cell>
          <cell r="H13">
            <v>7.68</v>
          </cell>
          <cell r="I13" t="str">
            <v>SO</v>
          </cell>
          <cell r="J13">
            <v>16</v>
          </cell>
          <cell r="K13">
            <v>0</v>
          </cell>
        </row>
        <row r="14">
          <cell r="B14">
            <v>26.923529411764708</v>
          </cell>
          <cell r="C14">
            <v>34.299999999999997</v>
          </cell>
          <cell r="D14">
            <v>23.8</v>
          </cell>
          <cell r="E14">
            <v>65.470588235294116</v>
          </cell>
          <cell r="F14">
            <v>77</v>
          </cell>
          <cell r="G14">
            <v>36</v>
          </cell>
          <cell r="H14">
            <v>16.96</v>
          </cell>
          <cell r="I14" t="str">
            <v>O</v>
          </cell>
          <cell r="J14">
            <v>30.080000000000002</v>
          </cell>
          <cell r="K14">
            <v>0</v>
          </cell>
        </row>
        <row r="15">
          <cell r="B15">
            <v>25.18333333333333</v>
          </cell>
          <cell r="C15">
            <v>28.2</v>
          </cell>
          <cell r="D15">
            <v>23.2</v>
          </cell>
          <cell r="E15">
            <v>78.222222222222229</v>
          </cell>
          <cell r="F15">
            <v>91</v>
          </cell>
          <cell r="G15">
            <v>58</v>
          </cell>
          <cell r="H15">
            <v>12.8</v>
          </cell>
          <cell r="I15" t="str">
            <v>O</v>
          </cell>
          <cell r="J15">
            <v>40.32</v>
          </cell>
          <cell r="K15">
            <v>8.6000000000000014</v>
          </cell>
        </row>
        <row r="16">
          <cell r="B16">
            <v>23.735294117647054</v>
          </cell>
          <cell r="C16">
            <v>30.7</v>
          </cell>
          <cell r="D16">
            <v>22.3</v>
          </cell>
          <cell r="E16">
            <v>86.588235294117652</v>
          </cell>
          <cell r="F16">
            <v>93</v>
          </cell>
          <cell r="G16">
            <v>56</v>
          </cell>
          <cell r="H16">
            <v>10.56</v>
          </cell>
          <cell r="I16" t="str">
            <v>N</v>
          </cell>
          <cell r="J16">
            <v>29.760000000000005</v>
          </cell>
          <cell r="K16">
            <v>4.4000000000000004</v>
          </cell>
        </row>
        <row r="17">
          <cell r="B17">
            <v>23.685714285714283</v>
          </cell>
          <cell r="C17">
            <v>27</v>
          </cell>
          <cell r="D17">
            <v>22.5</v>
          </cell>
          <cell r="E17">
            <v>86.5</v>
          </cell>
          <cell r="F17">
            <v>92</v>
          </cell>
          <cell r="G17">
            <v>71</v>
          </cell>
          <cell r="H17">
            <v>10.56</v>
          </cell>
          <cell r="I17" t="str">
            <v>NE</v>
          </cell>
          <cell r="J17">
            <v>25.92</v>
          </cell>
          <cell r="K17">
            <v>0</v>
          </cell>
        </row>
        <row r="18">
          <cell r="B18">
            <v>23.56</v>
          </cell>
          <cell r="C18">
            <v>25.5</v>
          </cell>
          <cell r="D18">
            <v>21</v>
          </cell>
          <cell r="E18">
            <v>80.86666666666666</v>
          </cell>
          <cell r="F18">
            <v>89</v>
          </cell>
          <cell r="G18">
            <v>68</v>
          </cell>
          <cell r="H18">
            <v>18.240000000000002</v>
          </cell>
          <cell r="I18" t="str">
            <v>NE</v>
          </cell>
          <cell r="J18">
            <v>39.680000000000007</v>
          </cell>
          <cell r="K18">
            <v>0.2</v>
          </cell>
        </row>
        <row r="19">
          <cell r="B19">
            <v>21.99285714285714</v>
          </cell>
          <cell r="C19">
            <v>26.9</v>
          </cell>
          <cell r="D19">
            <v>20.7</v>
          </cell>
          <cell r="E19">
            <v>84.285714285714292</v>
          </cell>
          <cell r="F19">
            <v>90</v>
          </cell>
          <cell r="G19">
            <v>60</v>
          </cell>
          <cell r="H19">
            <v>8.9599999999999991</v>
          </cell>
          <cell r="I19" t="str">
            <v>NE</v>
          </cell>
          <cell r="J19">
            <v>19.200000000000003</v>
          </cell>
          <cell r="K19">
            <v>0</v>
          </cell>
        </row>
        <row r="20">
          <cell r="B20">
            <v>23.357142857142854</v>
          </cell>
          <cell r="C20">
            <v>29.6</v>
          </cell>
          <cell r="D20">
            <v>20.6</v>
          </cell>
          <cell r="E20">
            <v>83.428571428571431</v>
          </cell>
          <cell r="F20">
            <v>94</v>
          </cell>
          <cell r="G20">
            <v>55</v>
          </cell>
          <cell r="H20">
            <v>4.8000000000000007</v>
          </cell>
          <cell r="I20" t="str">
            <v>SO</v>
          </cell>
          <cell r="J20">
            <v>18.240000000000002</v>
          </cell>
          <cell r="K20">
            <v>0</v>
          </cell>
        </row>
        <row r="21">
          <cell r="B21">
            <v>23.786666666666665</v>
          </cell>
          <cell r="C21">
            <v>32.4</v>
          </cell>
          <cell r="D21">
            <v>21.6</v>
          </cell>
          <cell r="E21">
            <v>78.13333333333334</v>
          </cell>
          <cell r="F21">
            <v>89</v>
          </cell>
          <cell r="G21">
            <v>39</v>
          </cell>
          <cell r="H21">
            <v>14.080000000000002</v>
          </cell>
          <cell r="I21" t="str">
            <v>S</v>
          </cell>
          <cell r="J21">
            <v>33.6</v>
          </cell>
          <cell r="K21">
            <v>13.2</v>
          </cell>
        </row>
        <row r="22">
          <cell r="B22">
            <v>24.469230769230776</v>
          </cell>
          <cell r="C22">
            <v>29.2</v>
          </cell>
          <cell r="D22">
            <v>22.4</v>
          </cell>
          <cell r="E22">
            <v>82.307692307692307</v>
          </cell>
          <cell r="F22">
            <v>91</v>
          </cell>
          <cell r="G22">
            <v>54</v>
          </cell>
          <cell r="H22">
            <v>8.32</v>
          </cell>
          <cell r="I22" t="str">
            <v>S</v>
          </cell>
          <cell r="J22">
            <v>20.16</v>
          </cell>
          <cell r="K22">
            <v>0</v>
          </cell>
        </row>
        <row r="23">
          <cell r="B23">
            <v>23.988235294117647</v>
          </cell>
          <cell r="C23">
            <v>32.799999999999997</v>
          </cell>
          <cell r="D23">
            <v>21.3</v>
          </cell>
          <cell r="E23">
            <v>75.294117647058826</v>
          </cell>
          <cell r="F23">
            <v>91</v>
          </cell>
          <cell r="G23">
            <v>43</v>
          </cell>
          <cell r="H23">
            <v>18.240000000000002</v>
          </cell>
          <cell r="I23" t="str">
            <v>NE</v>
          </cell>
          <cell r="J23">
            <v>67.52000000000001</v>
          </cell>
          <cell r="K23">
            <v>7.4</v>
          </cell>
        </row>
        <row r="24">
          <cell r="B24">
            <v>22.62142857142857</v>
          </cell>
          <cell r="C24">
            <v>26.6</v>
          </cell>
          <cell r="D24">
            <v>21.7</v>
          </cell>
          <cell r="E24">
            <v>86.142857142857139</v>
          </cell>
          <cell r="F24">
            <v>92</v>
          </cell>
          <cell r="G24">
            <v>71</v>
          </cell>
          <cell r="H24">
            <v>12.8</v>
          </cell>
          <cell r="I24" t="str">
            <v>NE</v>
          </cell>
          <cell r="J24">
            <v>42.88</v>
          </cell>
          <cell r="K24">
            <v>1</v>
          </cell>
        </row>
        <row r="25">
          <cell r="B25">
            <v>21.158333333333331</v>
          </cell>
          <cell r="C25">
            <v>23</v>
          </cell>
          <cell r="D25">
            <v>20.5</v>
          </cell>
          <cell r="E25">
            <v>92.5</v>
          </cell>
          <cell r="F25">
            <v>95</v>
          </cell>
          <cell r="G25">
            <v>82</v>
          </cell>
          <cell r="H25">
            <v>14.080000000000002</v>
          </cell>
          <cell r="I25" t="str">
            <v>NE</v>
          </cell>
          <cell r="J25">
            <v>27.200000000000003</v>
          </cell>
          <cell r="K25">
            <v>8.6</v>
          </cell>
        </row>
        <row r="26">
          <cell r="B26">
            <v>22.520000000000003</v>
          </cell>
          <cell r="C26">
            <v>28.1</v>
          </cell>
          <cell r="D26">
            <v>21.2</v>
          </cell>
          <cell r="E26">
            <v>86.466666666666669</v>
          </cell>
          <cell r="F26">
            <v>93</v>
          </cell>
          <cell r="G26">
            <v>64</v>
          </cell>
          <cell r="H26">
            <v>16.96</v>
          </cell>
          <cell r="I26" t="str">
            <v>NO</v>
          </cell>
          <cell r="J26">
            <v>40.960000000000008</v>
          </cell>
          <cell r="K26">
            <v>3.6</v>
          </cell>
        </row>
        <row r="27">
          <cell r="B27">
            <v>23.233333333333334</v>
          </cell>
          <cell r="C27">
            <v>26.3</v>
          </cell>
          <cell r="D27">
            <v>22.1</v>
          </cell>
          <cell r="E27">
            <v>87.2</v>
          </cell>
          <cell r="F27">
            <v>94</v>
          </cell>
          <cell r="G27">
            <v>74</v>
          </cell>
          <cell r="H27">
            <v>15.040000000000001</v>
          </cell>
          <cell r="I27" t="str">
            <v>N</v>
          </cell>
          <cell r="J27">
            <v>25.28</v>
          </cell>
          <cell r="K27">
            <v>0</v>
          </cell>
        </row>
        <row r="28">
          <cell r="B28">
            <v>21.941666666666663</v>
          </cell>
          <cell r="C28">
            <v>25.2</v>
          </cell>
          <cell r="D28">
            <v>21.4</v>
          </cell>
          <cell r="E28">
            <v>90.916666666666671</v>
          </cell>
          <cell r="F28">
            <v>95</v>
          </cell>
          <cell r="G28">
            <v>78</v>
          </cell>
          <cell r="H28">
            <v>12.8</v>
          </cell>
          <cell r="I28" t="str">
            <v>O</v>
          </cell>
          <cell r="J28">
            <v>33.6</v>
          </cell>
          <cell r="K28">
            <v>3</v>
          </cell>
        </row>
        <row r="29">
          <cell r="B29">
            <v>24.619999999999997</v>
          </cell>
          <cell r="C29">
            <v>26.3</v>
          </cell>
          <cell r="D29">
            <v>23.5</v>
          </cell>
          <cell r="E29">
            <v>88.6</v>
          </cell>
          <cell r="F29">
            <v>91</v>
          </cell>
          <cell r="G29">
            <v>77</v>
          </cell>
          <cell r="H29">
            <v>7.0400000000000009</v>
          </cell>
          <cell r="I29" t="str">
            <v>N</v>
          </cell>
          <cell r="J29">
            <v>12.16</v>
          </cell>
          <cell r="K29">
            <v>0</v>
          </cell>
        </row>
        <row r="30">
          <cell r="B30">
            <v>23.500000000000004</v>
          </cell>
          <cell r="C30">
            <v>30.9</v>
          </cell>
          <cell r="D30">
            <v>21.4</v>
          </cell>
          <cell r="E30">
            <v>83.277777777777771</v>
          </cell>
          <cell r="F30">
            <v>94</v>
          </cell>
          <cell r="G30">
            <v>51</v>
          </cell>
          <cell r="H30">
            <v>18.559999999999999</v>
          </cell>
          <cell r="I30" t="str">
            <v>N</v>
          </cell>
          <cell r="J30">
            <v>47.04</v>
          </cell>
          <cell r="K30">
            <v>6.4</v>
          </cell>
        </row>
        <row r="31">
          <cell r="B31">
            <v>22.474999999999998</v>
          </cell>
          <cell r="C31">
            <v>24.3</v>
          </cell>
          <cell r="D31">
            <v>21.4</v>
          </cell>
          <cell r="E31">
            <v>92.083333333333329</v>
          </cell>
          <cell r="F31">
            <v>96</v>
          </cell>
          <cell r="G31">
            <v>84</v>
          </cell>
          <cell r="H31">
            <v>3.84</v>
          </cell>
          <cell r="I31" t="str">
            <v>N</v>
          </cell>
          <cell r="J31">
            <v>7.3599999999999994</v>
          </cell>
          <cell r="K31">
            <v>0.2</v>
          </cell>
        </row>
        <row r="32">
          <cell r="B32">
            <v>24.566666666666666</v>
          </cell>
          <cell r="C32">
            <v>27.6</v>
          </cell>
          <cell r="D32">
            <v>22.8</v>
          </cell>
          <cell r="E32">
            <v>83.416666666666671</v>
          </cell>
          <cell r="F32">
            <v>92</v>
          </cell>
          <cell r="G32">
            <v>66</v>
          </cell>
          <cell r="H32">
            <v>12.8</v>
          </cell>
          <cell r="I32" t="str">
            <v>SO</v>
          </cell>
          <cell r="J32">
            <v>19.52</v>
          </cell>
          <cell r="K32">
            <v>0</v>
          </cell>
        </row>
        <row r="33">
          <cell r="B33">
            <v>24.258333333333336</v>
          </cell>
          <cell r="C33">
            <v>29.4</v>
          </cell>
          <cell r="D33">
            <v>21.9</v>
          </cell>
          <cell r="E33">
            <v>80.416666666666671</v>
          </cell>
          <cell r="F33">
            <v>89</v>
          </cell>
          <cell r="G33">
            <v>52</v>
          </cell>
          <cell r="H33">
            <v>9.9200000000000017</v>
          </cell>
          <cell r="I33" t="str">
            <v>SO</v>
          </cell>
          <cell r="J33">
            <v>17.919999999999998</v>
          </cell>
          <cell r="K33">
            <v>0</v>
          </cell>
        </row>
        <row r="34">
          <cell r="I34" t="str">
            <v>NE</v>
          </cell>
        </row>
      </sheetData>
      <sheetData sheetId="2">
        <row r="5">
          <cell r="B5">
            <v>24.586666666666666</v>
          </cell>
        </row>
      </sheetData>
      <sheetData sheetId="3">
        <row r="5">
          <cell r="B5">
            <v>22.26923076923077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24.354166666666661</v>
          </cell>
        </row>
      </sheetData>
      <sheetData sheetId="1">
        <row r="5">
          <cell r="B5">
            <v>23.487500000000001</v>
          </cell>
          <cell r="C5">
            <v>29.1</v>
          </cell>
          <cell r="D5">
            <v>21</v>
          </cell>
          <cell r="E5">
            <v>74.916666666666671</v>
          </cell>
          <cell r="F5">
            <v>97</v>
          </cell>
          <cell r="G5">
            <v>56</v>
          </cell>
          <cell r="H5">
            <v>15.48</v>
          </cell>
          <cell r="I5" t="str">
            <v>NE</v>
          </cell>
          <cell r="J5">
            <v>39.96</v>
          </cell>
          <cell r="K5">
            <v>11.8</v>
          </cell>
        </row>
        <row r="6">
          <cell r="B6">
            <v>23.956521739130434</v>
          </cell>
          <cell r="C6">
            <v>31.2</v>
          </cell>
          <cell r="D6">
            <v>20</v>
          </cell>
          <cell r="E6">
            <v>80.347826086956516</v>
          </cell>
          <cell r="F6">
            <v>96</v>
          </cell>
          <cell r="G6">
            <v>50</v>
          </cell>
          <cell r="H6">
            <v>16.2</v>
          </cell>
          <cell r="I6" t="str">
            <v>NE</v>
          </cell>
          <cell r="J6">
            <v>33.840000000000003</v>
          </cell>
          <cell r="K6">
            <v>6</v>
          </cell>
        </row>
        <row r="7">
          <cell r="B7">
            <v>24.716666666666669</v>
          </cell>
          <cell r="C7">
            <v>30.4</v>
          </cell>
          <cell r="D7">
            <v>19.899999999999999</v>
          </cell>
          <cell r="E7">
            <v>78.75</v>
          </cell>
          <cell r="F7">
            <v>97</v>
          </cell>
          <cell r="G7">
            <v>53</v>
          </cell>
          <cell r="H7">
            <v>13.68</v>
          </cell>
          <cell r="I7" t="str">
            <v>NE</v>
          </cell>
          <cell r="J7">
            <v>35.28</v>
          </cell>
          <cell r="K7">
            <v>2.8000000000000003</v>
          </cell>
        </row>
        <row r="8">
          <cell r="B8">
            <v>25.579166666666669</v>
          </cell>
          <cell r="C8">
            <v>32</v>
          </cell>
          <cell r="D8">
            <v>20.6</v>
          </cell>
          <cell r="E8">
            <v>71.416666666666671</v>
          </cell>
          <cell r="F8">
            <v>94</v>
          </cell>
          <cell r="G8">
            <v>39</v>
          </cell>
          <cell r="H8">
            <v>13.68</v>
          </cell>
          <cell r="I8" t="str">
            <v>NE</v>
          </cell>
          <cell r="J8">
            <v>32.76</v>
          </cell>
          <cell r="K8">
            <v>0.8</v>
          </cell>
        </row>
        <row r="9">
          <cell r="B9">
            <v>27.237500000000001</v>
          </cell>
          <cell r="C9">
            <v>33.5</v>
          </cell>
          <cell r="D9">
            <v>22.2</v>
          </cell>
          <cell r="E9">
            <v>65.041666666666671</v>
          </cell>
          <cell r="F9">
            <v>84</v>
          </cell>
          <cell r="G9">
            <v>39</v>
          </cell>
          <cell r="H9">
            <v>13.68</v>
          </cell>
          <cell r="I9" t="str">
            <v>NE</v>
          </cell>
          <cell r="J9">
            <v>26.64</v>
          </cell>
          <cell r="K9">
            <v>0</v>
          </cell>
        </row>
        <row r="10">
          <cell r="B10">
            <v>27.608333333333334</v>
          </cell>
          <cell r="C10">
            <v>34.1</v>
          </cell>
          <cell r="D10">
            <v>21.8</v>
          </cell>
          <cell r="E10">
            <v>55.375</v>
          </cell>
          <cell r="F10">
            <v>74</v>
          </cell>
          <cell r="G10">
            <v>31</v>
          </cell>
          <cell r="H10">
            <v>9.7200000000000006</v>
          </cell>
          <cell r="I10" t="str">
            <v>NE</v>
          </cell>
          <cell r="J10">
            <v>18.36</v>
          </cell>
          <cell r="K10">
            <v>0</v>
          </cell>
        </row>
        <row r="11">
          <cell r="B11">
            <v>28.620833333333337</v>
          </cell>
          <cell r="C11">
            <v>35.1</v>
          </cell>
          <cell r="D11">
            <v>22.9</v>
          </cell>
          <cell r="E11">
            <v>46.375</v>
          </cell>
          <cell r="F11">
            <v>67</v>
          </cell>
          <cell r="G11">
            <v>25</v>
          </cell>
          <cell r="H11">
            <v>9.7200000000000006</v>
          </cell>
          <cell r="I11" t="str">
            <v>NO</v>
          </cell>
          <cell r="J11">
            <v>19.8</v>
          </cell>
          <cell r="K11">
            <v>0</v>
          </cell>
        </row>
        <row r="12">
          <cell r="B12">
            <v>29.720833333333331</v>
          </cell>
          <cell r="C12">
            <v>34.4</v>
          </cell>
          <cell r="D12">
            <v>25.9</v>
          </cell>
          <cell r="E12">
            <v>45.791666666666664</v>
          </cell>
          <cell r="F12">
            <v>59</v>
          </cell>
          <cell r="G12">
            <v>30</v>
          </cell>
          <cell r="H12">
            <v>14.76</v>
          </cell>
          <cell r="I12" t="str">
            <v>NO</v>
          </cell>
          <cell r="J12">
            <v>30.240000000000002</v>
          </cell>
          <cell r="K12">
            <v>0</v>
          </cell>
        </row>
        <row r="13">
          <cell r="B13">
            <v>26.313043478260873</v>
          </cell>
          <cell r="C13">
            <v>30.2</v>
          </cell>
          <cell r="D13">
            <v>21.2</v>
          </cell>
          <cell r="E13">
            <v>65.565217391304344</v>
          </cell>
          <cell r="F13">
            <v>91</v>
          </cell>
          <cell r="G13">
            <v>47</v>
          </cell>
          <cell r="H13">
            <v>16.2</v>
          </cell>
          <cell r="I13" t="str">
            <v>NO</v>
          </cell>
          <cell r="J13">
            <v>34.56</v>
          </cell>
          <cell r="K13">
            <v>0</v>
          </cell>
        </row>
        <row r="14">
          <cell r="B14">
            <v>22.700000000000006</v>
          </cell>
          <cell r="C14">
            <v>27.8</v>
          </cell>
          <cell r="D14">
            <v>20.3</v>
          </cell>
          <cell r="E14">
            <v>82.391304347826093</v>
          </cell>
          <cell r="F14">
            <v>97</v>
          </cell>
          <cell r="G14">
            <v>61</v>
          </cell>
          <cell r="H14">
            <v>14.04</v>
          </cell>
          <cell r="I14" t="str">
            <v>SO</v>
          </cell>
          <cell r="J14">
            <v>30.6</v>
          </cell>
          <cell r="K14">
            <v>10.8</v>
          </cell>
        </row>
        <row r="15">
          <cell r="B15">
            <v>25.216666666666669</v>
          </cell>
          <cell r="C15">
            <v>30.5</v>
          </cell>
          <cell r="D15">
            <v>20.100000000000001</v>
          </cell>
          <cell r="E15">
            <v>63.166666666666664</v>
          </cell>
          <cell r="F15">
            <v>90</v>
          </cell>
          <cell r="G15">
            <v>34</v>
          </cell>
          <cell r="H15">
            <v>14.04</v>
          </cell>
          <cell r="I15" t="str">
            <v>SO</v>
          </cell>
          <cell r="J15">
            <v>28.44</v>
          </cell>
          <cell r="K15">
            <v>0</v>
          </cell>
        </row>
        <row r="16">
          <cell r="B16">
            <v>25.658333333333335</v>
          </cell>
          <cell r="C16">
            <v>31.7</v>
          </cell>
          <cell r="D16">
            <v>19.8</v>
          </cell>
          <cell r="E16">
            <v>37.5</v>
          </cell>
          <cell r="F16">
            <v>63</v>
          </cell>
          <cell r="G16">
            <v>21</v>
          </cell>
          <cell r="H16">
            <v>15.120000000000001</v>
          </cell>
          <cell r="I16" t="str">
            <v>S</v>
          </cell>
          <cell r="J16">
            <v>29.16</v>
          </cell>
          <cell r="K16">
            <v>0</v>
          </cell>
        </row>
        <row r="17">
          <cell r="B17">
            <v>26.270833333333339</v>
          </cell>
          <cell r="C17">
            <v>32.700000000000003</v>
          </cell>
          <cell r="D17">
            <v>21.9</v>
          </cell>
          <cell r="E17">
            <v>46.25</v>
          </cell>
          <cell r="F17">
            <v>85</v>
          </cell>
          <cell r="G17">
            <v>23</v>
          </cell>
          <cell r="H17">
            <v>11.16</v>
          </cell>
          <cell r="I17" t="str">
            <v>SE</v>
          </cell>
          <cell r="J17">
            <v>27.36</v>
          </cell>
          <cell r="K17">
            <v>2.4</v>
          </cell>
        </row>
        <row r="18">
          <cell r="B18">
            <v>24.230434782608693</v>
          </cell>
          <cell r="C18">
            <v>31.7</v>
          </cell>
          <cell r="D18">
            <v>19.899999999999999</v>
          </cell>
          <cell r="E18">
            <v>77.347826086956516</v>
          </cell>
          <cell r="F18">
            <v>97</v>
          </cell>
          <cell r="G18">
            <v>43</v>
          </cell>
          <cell r="H18">
            <v>17.28</v>
          </cell>
          <cell r="I18" t="str">
            <v>NE</v>
          </cell>
          <cell r="J18">
            <v>38.159999999999997</v>
          </cell>
          <cell r="K18">
            <v>27</v>
          </cell>
        </row>
        <row r="19">
          <cell r="B19">
            <v>22.770833333333332</v>
          </cell>
          <cell r="C19">
            <v>30</v>
          </cell>
          <cell r="D19">
            <v>19.600000000000001</v>
          </cell>
          <cell r="E19">
            <v>82.166666666666671</v>
          </cell>
          <cell r="F19">
            <v>98</v>
          </cell>
          <cell r="G19">
            <v>47</v>
          </cell>
          <cell r="H19">
            <v>21.240000000000002</v>
          </cell>
          <cell r="I19" t="str">
            <v>NE</v>
          </cell>
          <cell r="J19">
            <v>41.76</v>
          </cell>
          <cell r="K19">
            <v>0</v>
          </cell>
        </row>
        <row r="20">
          <cell r="B20">
            <v>23.591666666666665</v>
          </cell>
          <cell r="C20">
            <v>31.3</v>
          </cell>
          <cell r="D20">
            <v>18.899999999999999</v>
          </cell>
          <cell r="E20">
            <v>78.5</v>
          </cell>
          <cell r="F20">
            <v>98</v>
          </cell>
          <cell r="G20">
            <v>43</v>
          </cell>
          <cell r="H20">
            <v>14.4</v>
          </cell>
          <cell r="I20" t="str">
            <v>NE</v>
          </cell>
          <cell r="J20">
            <v>30.96</v>
          </cell>
          <cell r="K20">
            <v>0.2</v>
          </cell>
        </row>
        <row r="21">
          <cell r="B21">
            <v>25.983333333333338</v>
          </cell>
          <cell r="C21">
            <v>32.6</v>
          </cell>
          <cell r="D21">
            <v>20.399999999999999</v>
          </cell>
          <cell r="E21">
            <v>58.708333333333336</v>
          </cell>
          <cell r="F21">
            <v>87</v>
          </cell>
          <cell r="G21">
            <v>34</v>
          </cell>
          <cell r="H21">
            <v>17.28</v>
          </cell>
          <cell r="I21" t="str">
            <v>N</v>
          </cell>
          <cell r="J21">
            <v>54.72</v>
          </cell>
          <cell r="K21">
            <v>0</v>
          </cell>
        </row>
        <row r="22">
          <cell r="B22">
            <v>24.941666666666663</v>
          </cell>
          <cell r="C22">
            <v>32.799999999999997</v>
          </cell>
          <cell r="D22">
            <v>19.100000000000001</v>
          </cell>
          <cell r="E22">
            <v>62.166666666666664</v>
          </cell>
          <cell r="F22">
            <v>81</v>
          </cell>
          <cell r="G22">
            <v>35</v>
          </cell>
          <cell r="H22">
            <v>15.120000000000001</v>
          </cell>
          <cell r="I22" t="str">
            <v>NE</v>
          </cell>
          <cell r="J22">
            <v>33.119999999999997</v>
          </cell>
          <cell r="K22">
            <v>0</v>
          </cell>
        </row>
        <row r="23">
          <cell r="B23">
            <v>24.979166666666675</v>
          </cell>
          <cell r="C23">
            <v>31.3</v>
          </cell>
          <cell r="D23">
            <v>19.100000000000001</v>
          </cell>
          <cell r="E23">
            <v>65.625</v>
          </cell>
          <cell r="F23">
            <v>94</v>
          </cell>
          <cell r="G23">
            <v>37</v>
          </cell>
          <cell r="H23">
            <v>19.440000000000001</v>
          </cell>
          <cell r="I23" t="str">
            <v>N</v>
          </cell>
          <cell r="J23">
            <v>42.84</v>
          </cell>
          <cell r="K23">
            <v>1.2000000000000002</v>
          </cell>
        </row>
        <row r="24">
          <cell r="B24">
            <v>23.962500000000002</v>
          </cell>
          <cell r="C24">
            <v>32.299999999999997</v>
          </cell>
          <cell r="D24">
            <v>19.899999999999999</v>
          </cell>
          <cell r="E24">
            <v>76.083333333333329</v>
          </cell>
          <cell r="F24">
            <v>93</v>
          </cell>
          <cell r="G24">
            <v>37</v>
          </cell>
          <cell r="H24">
            <v>14.4</v>
          </cell>
          <cell r="I24" t="str">
            <v>NE</v>
          </cell>
          <cell r="J24">
            <v>38.159999999999997</v>
          </cell>
          <cell r="K24">
            <v>1.6</v>
          </cell>
        </row>
        <row r="25">
          <cell r="B25">
            <v>24.308333333333334</v>
          </cell>
          <cell r="C25">
            <v>30.4</v>
          </cell>
          <cell r="D25">
            <v>21</v>
          </cell>
          <cell r="E25">
            <v>77.708333333333329</v>
          </cell>
          <cell r="F25">
            <v>94</v>
          </cell>
          <cell r="G25">
            <v>49</v>
          </cell>
          <cell r="H25">
            <v>18</v>
          </cell>
          <cell r="I25" t="str">
            <v>NE</v>
          </cell>
          <cell r="J25">
            <v>39.24</v>
          </cell>
          <cell r="K25">
            <v>3</v>
          </cell>
        </row>
        <row r="26">
          <cell r="B26">
            <v>21.339130434782614</v>
          </cell>
          <cell r="C26">
            <v>25.3</v>
          </cell>
          <cell r="D26">
            <v>18.899999999999999</v>
          </cell>
          <cell r="E26">
            <v>89.956521739130437</v>
          </cell>
          <cell r="F26">
            <v>98</v>
          </cell>
          <cell r="G26">
            <v>71</v>
          </cell>
          <cell r="H26">
            <v>15.840000000000002</v>
          </cell>
          <cell r="I26" t="str">
            <v>N</v>
          </cell>
          <cell r="J26">
            <v>29.52</v>
          </cell>
          <cell r="K26">
            <v>15.799999999999999</v>
          </cell>
        </row>
        <row r="27">
          <cell r="B27">
            <v>21.599999999999998</v>
          </cell>
          <cell r="C27">
            <v>24.9</v>
          </cell>
          <cell r="D27">
            <v>20</v>
          </cell>
          <cell r="E27">
            <v>94.333333333333329</v>
          </cell>
          <cell r="F27">
            <v>100</v>
          </cell>
          <cell r="G27">
            <v>81</v>
          </cell>
          <cell r="H27">
            <v>6.84</v>
          </cell>
          <cell r="I27" t="str">
            <v>NE</v>
          </cell>
          <cell r="J27">
            <v>40.680000000000007</v>
          </cell>
          <cell r="K27">
            <v>13.6</v>
          </cell>
        </row>
        <row r="28">
          <cell r="B28">
            <v>24.728571428571431</v>
          </cell>
          <cell r="C28">
            <v>29.3</v>
          </cell>
          <cell r="D28">
            <v>20.3</v>
          </cell>
          <cell r="E28">
            <v>81.357142857142861</v>
          </cell>
          <cell r="F28">
            <v>98</v>
          </cell>
          <cell r="G28">
            <v>60</v>
          </cell>
          <cell r="H28">
            <v>14.04</v>
          </cell>
          <cell r="I28" t="str">
            <v>NO</v>
          </cell>
          <cell r="J28">
            <v>25.2</v>
          </cell>
          <cell r="K28">
            <v>5.2</v>
          </cell>
        </row>
        <row r="29">
          <cell r="B29">
            <v>22.808333333333337</v>
          </cell>
          <cell r="C29">
            <v>28.1</v>
          </cell>
          <cell r="D29">
            <v>20.9</v>
          </cell>
          <cell r="E29">
            <v>90.458333333333329</v>
          </cell>
          <cell r="F29">
            <v>98</v>
          </cell>
          <cell r="G29">
            <v>66</v>
          </cell>
          <cell r="H29">
            <v>15.48</v>
          </cell>
          <cell r="I29" t="str">
            <v>NE</v>
          </cell>
          <cell r="J29">
            <v>32.4</v>
          </cell>
          <cell r="K29">
            <v>5.2</v>
          </cell>
        </row>
        <row r="30">
          <cell r="B30">
            <v>22.740000000000002</v>
          </cell>
          <cell r="C30">
            <v>28.5</v>
          </cell>
          <cell r="D30">
            <v>20.3</v>
          </cell>
          <cell r="E30">
            <v>89</v>
          </cell>
          <cell r="F30">
            <v>99</v>
          </cell>
          <cell r="G30">
            <v>59</v>
          </cell>
          <cell r="H30">
            <v>19.079999999999998</v>
          </cell>
          <cell r="I30" t="str">
            <v>NE</v>
          </cell>
          <cell r="J30">
            <v>36.72</v>
          </cell>
          <cell r="K30">
            <v>21.400000000000002</v>
          </cell>
        </row>
        <row r="31">
          <cell r="B31">
            <v>22.474999999999998</v>
          </cell>
          <cell r="C31">
            <v>24.3</v>
          </cell>
          <cell r="D31">
            <v>21.4</v>
          </cell>
          <cell r="E31">
            <v>92.083333333333329</v>
          </cell>
          <cell r="F31">
            <v>96</v>
          </cell>
          <cell r="G31">
            <v>84</v>
          </cell>
          <cell r="H31">
            <v>3.84</v>
          </cell>
          <cell r="I31" t="str">
            <v>N</v>
          </cell>
          <cell r="J31">
            <v>7.3599999999999994</v>
          </cell>
          <cell r="K31">
            <v>0.2</v>
          </cell>
        </row>
        <row r="32">
          <cell r="B32">
            <v>24.566666666666666</v>
          </cell>
          <cell r="C32">
            <v>27.6</v>
          </cell>
          <cell r="D32">
            <v>22.8</v>
          </cell>
          <cell r="E32">
            <v>83.416666666666671</v>
          </cell>
          <cell r="F32">
            <v>92</v>
          </cell>
          <cell r="G32">
            <v>66</v>
          </cell>
          <cell r="H32">
            <v>12.8</v>
          </cell>
          <cell r="I32" t="str">
            <v>SO</v>
          </cell>
          <cell r="J32">
            <v>19.52</v>
          </cell>
          <cell r="K32">
            <v>0</v>
          </cell>
        </row>
        <row r="33">
          <cell r="B33">
            <v>24.220833333333342</v>
          </cell>
          <cell r="C33">
            <v>29.9</v>
          </cell>
          <cell r="D33">
            <v>19.8</v>
          </cell>
          <cell r="E33">
            <v>78.833333333333329</v>
          </cell>
          <cell r="F33">
            <v>98</v>
          </cell>
          <cell r="G33">
            <v>50</v>
          </cell>
          <cell r="H33">
            <v>20.88</v>
          </cell>
          <cell r="I33" t="str">
            <v>NE</v>
          </cell>
          <cell r="J33">
            <v>40.32</v>
          </cell>
          <cell r="K33">
            <v>0.2</v>
          </cell>
        </row>
        <row r="34">
          <cell r="I34" t="str">
            <v>NE</v>
          </cell>
        </row>
      </sheetData>
      <sheetData sheetId="2">
        <row r="5">
          <cell r="B5">
            <v>24.154166666666669</v>
          </cell>
        </row>
      </sheetData>
      <sheetData sheetId="3">
        <row r="5">
          <cell r="B5">
            <v>23.308333333333334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24.516666666666669</v>
          </cell>
        </row>
      </sheetData>
      <sheetData sheetId="1">
        <row r="5">
          <cell r="B5">
            <v>25.075000000000003</v>
          </cell>
          <cell r="C5">
            <v>31.9</v>
          </cell>
          <cell r="D5">
            <v>20.6</v>
          </cell>
          <cell r="E5">
            <v>68.041666666666671</v>
          </cell>
          <cell r="F5">
            <v>88</v>
          </cell>
          <cell r="G5">
            <v>41</v>
          </cell>
          <cell r="H5">
            <v>12.6</v>
          </cell>
          <cell r="I5" t="str">
            <v>L</v>
          </cell>
          <cell r="J5">
            <v>29.52</v>
          </cell>
          <cell r="K5">
            <v>0</v>
          </cell>
        </row>
        <row r="6">
          <cell r="B6">
            <v>24.500000000000004</v>
          </cell>
          <cell r="C6">
            <v>33.4</v>
          </cell>
          <cell r="D6">
            <v>20.8</v>
          </cell>
          <cell r="E6">
            <v>82.041666666666671</v>
          </cell>
          <cell r="F6">
            <v>95</v>
          </cell>
          <cell r="G6">
            <v>46</v>
          </cell>
          <cell r="H6">
            <v>12.96</v>
          </cell>
          <cell r="I6" t="str">
            <v>NE</v>
          </cell>
          <cell r="J6">
            <v>41.04</v>
          </cell>
          <cell r="K6">
            <v>4.4000000000000004</v>
          </cell>
        </row>
        <row r="7">
          <cell r="B7">
            <v>26.112499999999997</v>
          </cell>
          <cell r="C7">
            <v>33.799999999999997</v>
          </cell>
          <cell r="D7">
            <v>19.600000000000001</v>
          </cell>
          <cell r="E7">
            <v>74.916666666666671</v>
          </cell>
          <cell r="F7">
            <v>96</v>
          </cell>
          <cell r="G7">
            <v>39</v>
          </cell>
          <cell r="H7">
            <v>16.920000000000002</v>
          </cell>
          <cell r="I7" t="str">
            <v>N</v>
          </cell>
          <cell r="J7">
            <v>41.76</v>
          </cell>
          <cell r="K7">
            <v>0</v>
          </cell>
        </row>
        <row r="8">
          <cell r="B8">
            <v>26.674999999999997</v>
          </cell>
          <cell r="C8">
            <v>35.200000000000003</v>
          </cell>
          <cell r="D8">
            <v>20.3</v>
          </cell>
          <cell r="E8">
            <v>71.625</v>
          </cell>
          <cell r="F8">
            <v>94</v>
          </cell>
          <cell r="G8">
            <v>32</v>
          </cell>
          <cell r="H8">
            <v>16.559999999999999</v>
          </cell>
          <cell r="I8" t="str">
            <v>L</v>
          </cell>
          <cell r="J8">
            <v>39.6</v>
          </cell>
          <cell r="K8">
            <v>1.8</v>
          </cell>
        </row>
        <row r="9">
          <cell r="B9">
            <v>27.275000000000002</v>
          </cell>
          <cell r="C9">
            <v>35.5</v>
          </cell>
          <cell r="D9">
            <v>20.7</v>
          </cell>
          <cell r="E9">
            <v>68.5</v>
          </cell>
          <cell r="F9">
            <v>95</v>
          </cell>
          <cell r="G9">
            <v>33</v>
          </cell>
          <cell r="H9">
            <v>16.2</v>
          </cell>
          <cell r="I9" t="str">
            <v>NE</v>
          </cell>
          <cell r="J9">
            <v>34.200000000000003</v>
          </cell>
          <cell r="K9">
            <v>0</v>
          </cell>
        </row>
        <row r="10">
          <cell r="B10">
            <v>27.458333333333325</v>
          </cell>
          <cell r="C10">
            <v>36.299999999999997</v>
          </cell>
          <cell r="D10">
            <v>20</v>
          </cell>
          <cell r="E10">
            <v>57.666666666666664</v>
          </cell>
          <cell r="F10">
            <v>91</v>
          </cell>
          <cell r="G10">
            <v>26</v>
          </cell>
          <cell r="H10">
            <v>10.8</v>
          </cell>
          <cell r="I10" t="str">
            <v>L</v>
          </cell>
          <cell r="J10">
            <v>24.12</v>
          </cell>
          <cell r="K10">
            <v>0</v>
          </cell>
        </row>
        <row r="11">
          <cell r="B11">
            <v>27.716666666666658</v>
          </cell>
          <cell r="C11">
            <v>38.1</v>
          </cell>
          <cell r="D11">
            <v>18.8</v>
          </cell>
          <cell r="E11">
            <v>56.416666666666664</v>
          </cell>
          <cell r="F11">
            <v>91</v>
          </cell>
          <cell r="G11">
            <v>23</v>
          </cell>
          <cell r="H11">
            <v>7.2</v>
          </cell>
          <cell r="I11" t="str">
            <v>O</v>
          </cell>
          <cell r="J11">
            <v>18.36</v>
          </cell>
          <cell r="K11">
            <v>0</v>
          </cell>
        </row>
        <row r="12">
          <cell r="B12">
            <v>28.549999999999997</v>
          </cell>
          <cell r="C12">
            <v>37.9</v>
          </cell>
          <cell r="D12">
            <v>20</v>
          </cell>
          <cell r="E12">
            <v>57.541666666666664</v>
          </cell>
          <cell r="F12">
            <v>92</v>
          </cell>
          <cell r="G12">
            <v>25</v>
          </cell>
          <cell r="H12">
            <v>13.32</v>
          </cell>
          <cell r="I12" t="str">
            <v>O</v>
          </cell>
          <cell r="J12">
            <v>32.76</v>
          </cell>
          <cell r="K12">
            <v>0</v>
          </cell>
        </row>
        <row r="13">
          <cell r="B13">
            <v>25.633333333333336</v>
          </cell>
          <cell r="C13">
            <v>32.9</v>
          </cell>
          <cell r="D13">
            <v>22.6</v>
          </cell>
          <cell r="E13">
            <v>75.041666666666671</v>
          </cell>
          <cell r="F13">
            <v>92</v>
          </cell>
          <cell r="G13">
            <v>46</v>
          </cell>
          <cell r="H13">
            <v>20.16</v>
          </cell>
          <cell r="I13" t="str">
            <v>SO</v>
          </cell>
          <cell r="J13">
            <v>40.32</v>
          </cell>
          <cell r="K13">
            <v>0.4</v>
          </cell>
        </row>
        <row r="14">
          <cell r="B14">
            <v>24.145833333333332</v>
          </cell>
          <cell r="C14">
            <v>31.6</v>
          </cell>
          <cell r="D14">
            <v>20.7</v>
          </cell>
          <cell r="E14">
            <v>81.166666666666671</v>
          </cell>
          <cell r="F14">
            <v>95</v>
          </cell>
          <cell r="G14">
            <v>51</v>
          </cell>
          <cell r="H14">
            <v>16.559999999999999</v>
          </cell>
          <cell r="I14" t="str">
            <v>SO</v>
          </cell>
          <cell r="J14">
            <v>34.200000000000003</v>
          </cell>
          <cell r="K14">
            <v>0</v>
          </cell>
        </row>
        <row r="15">
          <cell r="B15">
            <v>25.404166666666669</v>
          </cell>
          <cell r="C15">
            <v>34.700000000000003</v>
          </cell>
          <cell r="D15">
            <v>18.5</v>
          </cell>
          <cell r="E15">
            <v>67.166666666666671</v>
          </cell>
          <cell r="F15">
            <v>94</v>
          </cell>
          <cell r="G15">
            <v>28</v>
          </cell>
          <cell r="H15">
            <v>14.04</v>
          </cell>
          <cell r="I15" t="str">
            <v>SO</v>
          </cell>
          <cell r="J15">
            <v>34.92</v>
          </cell>
          <cell r="K15">
            <v>0</v>
          </cell>
        </row>
        <row r="16">
          <cell r="B16">
            <v>24.154166666666665</v>
          </cell>
          <cell r="C16">
            <v>35.4</v>
          </cell>
          <cell r="D16">
            <v>14.3</v>
          </cell>
          <cell r="E16">
            <v>53.666666666666664</v>
          </cell>
          <cell r="F16">
            <v>83</v>
          </cell>
          <cell r="G16">
            <v>19</v>
          </cell>
          <cell r="H16">
            <v>11.879999999999999</v>
          </cell>
          <cell r="I16" t="str">
            <v>SO</v>
          </cell>
          <cell r="J16">
            <v>33.119999999999997</v>
          </cell>
          <cell r="K16">
            <v>0</v>
          </cell>
        </row>
        <row r="17">
          <cell r="B17">
            <v>24.091666666666665</v>
          </cell>
          <cell r="C17">
            <v>34</v>
          </cell>
          <cell r="D17">
            <v>16.600000000000001</v>
          </cell>
          <cell r="E17">
            <v>65.5</v>
          </cell>
          <cell r="F17">
            <v>90</v>
          </cell>
          <cell r="G17">
            <v>38</v>
          </cell>
          <cell r="H17">
            <v>19.079999999999998</v>
          </cell>
          <cell r="I17" t="str">
            <v>SO</v>
          </cell>
          <cell r="J17">
            <v>38.159999999999997</v>
          </cell>
          <cell r="K17">
            <v>0</v>
          </cell>
        </row>
        <row r="18">
          <cell r="B18">
            <v>25.362500000000001</v>
          </cell>
          <cell r="C18">
            <v>30.9</v>
          </cell>
          <cell r="D18">
            <v>22</v>
          </cell>
          <cell r="E18">
            <v>72.25</v>
          </cell>
          <cell r="F18">
            <v>88</v>
          </cell>
          <cell r="G18">
            <v>44</v>
          </cell>
          <cell r="H18">
            <v>19.440000000000001</v>
          </cell>
          <cell r="I18" t="str">
            <v>L</v>
          </cell>
          <cell r="J18">
            <v>51.480000000000004</v>
          </cell>
          <cell r="K18">
            <v>0.2</v>
          </cell>
        </row>
        <row r="19">
          <cell r="B19">
            <v>24.845833333333331</v>
          </cell>
          <cell r="C19">
            <v>33.299999999999997</v>
          </cell>
          <cell r="D19">
            <v>20</v>
          </cell>
          <cell r="E19">
            <v>74.333333333333329</v>
          </cell>
          <cell r="F19">
            <v>96</v>
          </cell>
          <cell r="G19">
            <v>38</v>
          </cell>
          <cell r="H19">
            <v>26.28</v>
          </cell>
          <cell r="I19" t="str">
            <v>NE</v>
          </cell>
          <cell r="J19">
            <v>39.24</v>
          </cell>
          <cell r="K19">
            <v>0</v>
          </cell>
        </row>
        <row r="20">
          <cell r="B20">
            <v>24.674999999999997</v>
          </cell>
          <cell r="C20">
            <v>35</v>
          </cell>
          <cell r="D20">
            <v>18.3</v>
          </cell>
          <cell r="E20">
            <v>73.625</v>
          </cell>
          <cell r="F20">
            <v>96</v>
          </cell>
          <cell r="G20">
            <v>30</v>
          </cell>
          <cell r="H20">
            <v>14.4</v>
          </cell>
          <cell r="I20" t="str">
            <v>L</v>
          </cell>
          <cell r="J20">
            <v>35.28</v>
          </cell>
          <cell r="K20">
            <v>1.6</v>
          </cell>
        </row>
        <row r="21">
          <cell r="B21">
            <v>25.316666666666666</v>
          </cell>
          <cell r="C21">
            <v>35.9</v>
          </cell>
          <cell r="D21">
            <v>19.2</v>
          </cell>
          <cell r="E21">
            <v>72.833333333333329</v>
          </cell>
          <cell r="F21">
            <v>95</v>
          </cell>
          <cell r="G21">
            <v>29</v>
          </cell>
          <cell r="H21">
            <v>17.28</v>
          </cell>
          <cell r="I21" t="str">
            <v>SO</v>
          </cell>
          <cell r="J21">
            <v>38.519999999999996</v>
          </cell>
          <cell r="K21">
            <v>28</v>
          </cell>
        </row>
        <row r="22">
          <cell r="B22">
            <v>25.120833333333334</v>
          </cell>
          <cell r="C22">
            <v>35.6</v>
          </cell>
          <cell r="D22">
            <v>18</v>
          </cell>
          <cell r="E22">
            <v>70.5</v>
          </cell>
          <cell r="F22">
            <v>96</v>
          </cell>
          <cell r="G22">
            <v>26</v>
          </cell>
          <cell r="H22">
            <v>18.36</v>
          </cell>
          <cell r="I22" t="str">
            <v>NE</v>
          </cell>
          <cell r="J22">
            <v>39.24</v>
          </cell>
          <cell r="K22">
            <v>0.4</v>
          </cell>
        </row>
        <row r="23">
          <cell r="B23">
            <v>25.966666666666669</v>
          </cell>
          <cell r="C23">
            <v>34.9</v>
          </cell>
          <cell r="D23">
            <v>20</v>
          </cell>
          <cell r="E23">
            <v>66.333333333333329</v>
          </cell>
          <cell r="F23">
            <v>94</v>
          </cell>
          <cell r="G23">
            <v>28</v>
          </cell>
          <cell r="H23">
            <v>24.48</v>
          </cell>
          <cell r="I23" t="str">
            <v>N</v>
          </cell>
          <cell r="J23">
            <v>50.4</v>
          </cell>
          <cell r="K23">
            <v>0</v>
          </cell>
        </row>
        <row r="24">
          <cell r="B24">
            <v>25.099999999999998</v>
          </cell>
          <cell r="C24">
            <v>34.4</v>
          </cell>
          <cell r="D24">
            <v>20.6</v>
          </cell>
          <cell r="E24">
            <v>70.541666666666671</v>
          </cell>
          <cell r="F24">
            <v>87</v>
          </cell>
          <cell r="G24">
            <v>36</v>
          </cell>
          <cell r="H24">
            <v>16.920000000000002</v>
          </cell>
          <cell r="I24" t="str">
            <v>L</v>
          </cell>
          <cell r="J24">
            <v>43.56</v>
          </cell>
          <cell r="K24">
            <v>0</v>
          </cell>
        </row>
        <row r="25">
          <cell r="B25">
            <v>26.395833333333332</v>
          </cell>
          <cell r="C25">
            <v>34.6</v>
          </cell>
          <cell r="D25">
            <v>20.8</v>
          </cell>
          <cell r="E25">
            <v>70.75</v>
          </cell>
          <cell r="F25">
            <v>94</v>
          </cell>
          <cell r="G25">
            <v>37</v>
          </cell>
          <cell r="H25">
            <v>17.28</v>
          </cell>
          <cell r="I25" t="str">
            <v>NO</v>
          </cell>
          <cell r="J25">
            <v>39.6</v>
          </cell>
          <cell r="K25">
            <v>0</v>
          </cell>
        </row>
        <row r="26">
          <cell r="B26">
            <v>22.470833333333331</v>
          </cell>
          <cell r="C26">
            <v>27.4</v>
          </cell>
          <cell r="D26">
            <v>20.5</v>
          </cell>
          <cell r="E26">
            <v>86.875</v>
          </cell>
          <cell r="F26">
            <v>96</v>
          </cell>
          <cell r="G26">
            <v>64</v>
          </cell>
          <cell r="H26">
            <v>22.68</v>
          </cell>
          <cell r="I26" t="str">
            <v>SO</v>
          </cell>
          <cell r="J26">
            <v>47.519999999999996</v>
          </cell>
          <cell r="K26">
            <v>18.2</v>
          </cell>
        </row>
        <row r="27">
          <cell r="B27">
            <v>21.670833333333331</v>
          </cell>
          <cell r="C27">
            <v>28.7</v>
          </cell>
          <cell r="D27">
            <v>18.899999999999999</v>
          </cell>
          <cell r="E27">
            <v>92</v>
          </cell>
          <cell r="F27">
            <v>96</v>
          </cell>
          <cell r="G27">
            <v>67</v>
          </cell>
          <cell r="H27">
            <v>12.96</v>
          </cell>
          <cell r="I27" t="str">
            <v>NE</v>
          </cell>
          <cell r="J27">
            <v>29.880000000000003</v>
          </cell>
          <cell r="K27">
            <v>20.6</v>
          </cell>
        </row>
        <row r="28">
          <cell r="B28">
            <v>23.950000000000006</v>
          </cell>
          <cell r="C28">
            <v>31.4</v>
          </cell>
          <cell r="D28">
            <v>21.2</v>
          </cell>
          <cell r="E28">
            <v>86.333333333333329</v>
          </cell>
          <cell r="F28">
            <v>96</v>
          </cell>
          <cell r="G28">
            <v>52</v>
          </cell>
          <cell r="H28">
            <v>9</v>
          </cell>
          <cell r="I28" t="str">
            <v>NE</v>
          </cell>
          <cell r="J28">
            <v>25.2</v>
          </cell>
          <cell r="K28">
            <v>0.60000000000000009</v>
          </cell>
        </row>
        <row r="29">
          <cell r="B29">
            <v>23.759999999999994</v>
          </cell>
          <cell r="C29">
            <v>30.3</v>
          </cell>
          <cell r="D29">
            <v>21.4</v>
          </cell>
          <cell r="E29">
            <v>88.84</v>
          </cell>
          <cell r="F29">
            <v>96</v>
          </cell>
          <cell r="G29">
            <v>61</v>
          </cell>
          <cell r="H29">
            <v>11.879999999999999</v>
          </cell>
          <cell r="I29" t="str">
            <v>O</v>
          </cell>
          <cell r="J29">
            <v>32.04</v>
          </cell>
          <cell r="K29">
            <v>4.8</v>
          </cell>
        </row>
        <row r="30">
          <cell r="B30">
            <v>23.221739130434784</v>
          </cell>
          <cell r="C30">
            <v>29.4</v>
          </cell>
          <cell r="D30">
            <v>20.8</v>
          </cell>
          <cell r="E30">
            <v>89.565217391304344</v>
          </cell>
          <cell r="F30">
            <v>96</v>
          </cell>
          <cell r="G30">
            <v>62</v>
          </cell>
          <cell r="H30">
            <v>9.7200000000000006</v>
          </cell>
          <cell r="I30" t="str">
            <v>L</v>
          </cell>
          <cell r="J30">
            <v>25.2</v>
          </cell>
          <cell r="K30">
            <v>9.8000000000000007</v>
          </cell>
        </row>
        <row r="31">
          <cell r="B31">
            <v>22.924999999999997</v>
          </cell>
          <cell r="C31">
            <v>30.1</v>
          </cell>
          <cell r="D31">
            <v>19.899999999999999</v>
          </cell>
          <cell r="E31">
            <v>90.041666666666671</v>
          </cell>
          <cell r="F31">
            <v>96</v>
          </cell>
          <cell r="G31">
            <v>58</v>
          </cell>
          <cell r="H31">
            <v>22.32</v>
          </cell>
          <cell r="I31" t="str">
            <v>NE</v>
          </cell>
          <cell r="J31">
            <v>55.440000000000005</v>
          </cell>
          <cell r="K31">
            <v>11</v>
          </cell>
        </row>
        <row r="32">
          <cell r="B32">
            <v>23.458333333333329</v>
          </cell>
          <cell r="C32">
            <v>33</v>
          </cell>
          <cell r="D32">
            <v>19.899999999999999</v>
          </cell>
          <cell r="E32">
            <v>83.291666666666671</v>
          </cell>
          <cell r="F32">
            <v>96</v>
          </cell>
          <cell r="G32">
            <v>44</v>
          </cell>
          <cell r="H32">
            <v>20.52</v>
          </cell>
          <cell r="I32" t="str">
            <v>L</v>
          </cell>
          <cell r="J32">
            <v>43.92</v>
          </cell>
          <cell r="K32">
            <v>0.4</v>
          </cell>
        </row>
        <row r="33">
          <cell r="B33">
            <v>25.691666666666666</v>
          </cell>
          <cell r="C33">
            <v>33.9</v>
          </cell>
          <cell r="D33">
            <v>20.5</v>
          </cell>
          <cell r="E33">
            <v>73.958333333333329</v>
          </cell>
          <cell r="F33">
            <v>96</v>
          </cell>
          <cell r="G33">
            <v>38</v>
          </cell>
          <cell r="H33">
            <v>21.6</v>
          </cell>
          <cell r="I33" t="str">
            <v>L</v>
          </cell>
          <cell r="J33">
            <v>51.480000000000004</v>
          </cell>
          <cell r="K33">
            <v>0</v>
          </cell>
        </row>
        <row r="34">
          <cell r="I34" t="str">
            <v>L</v>
          </cell>
        </row>
      </sheetData>
      <sheetData sheetId="2">
        <row r="5">
          <cell r="B5">
            <v>25.424999999999997</v>
          </cell>
        </row>
      </sheetData>
      <sheetData sheetId="3">
        <row r="5">
          <cell r="B5">
            <v>23.112500000000001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28.166666666666661</v>
          </cell>
        </row>
      </sheetData>
      <sheetData sheetId="1">
        <row r="5">
          <cell r="B5">
            <v>26.262499999999999</v>
          </cell>
          <cell r="C5">
            <v>28.9</v>
          </cell>
          <cell r="D5">
            <v>23.1</v>
          </cell>
          <cell r="E5">
            <v>83</v>
          </cell>
          <cell r="F5">
            <v>94</v>
          </cell>
          <cell r="G5">
            <v>71</v>
          </cell>
          <cell r="H5">
            <v>15.48</v>
          </cell>
          <cell r="I5" t="str">
            <v>SE</v>
          </cell>
          <cell r="J5">
            <v>33.840000000000003</v>
          </cell>
          <cell r="K5">
            <v>8.4</v>
          </cell>
        </row>
        <row r="6">
          <cell r="B6">
            <v>26.729166666666671</v>
          </cell>
          <cell r="C6">
            <v>32.6</v>
          </cell>
          <cell r="D6">
            <v>24.6</v>
          </cell>
          <cell r="E6">
            <v>83.541666666666671</v>
          </cell>
          <cell r="F6">
            <v>93</v>
          </cell>
          <cell r="G6">
            <v>58</v>
          </cell>
          <cell r="H6">
            <v>10.44</v>
          </cell>
          <cell r="I6" t="str">
            <v>S</v>
          </cell>
          <cell r="J6">
            <v>31.680000000000003</v>
          </cell>
          <cell r="K6">
            <v>13.6</v>
          </cell>
        </row>
        <row r="7">
          <cell r="B7">
            <v>28.075000000000003</v>
          </cell>
          <cell r="C7">
            <v>33.700000000000003</v>
          </cell>
          <cell r="D7">
            <v>24.8</v>
          </cell>
          <cell r="E7">
            <v>73.666666666666671</v>
          </cell>
          <cell r="F7">
            <v>91</v>
          </cell>
          <cell r="G7">
            <v>48</v>
          </cell>
          <cell r="H7">
            <v>15.840000000000002</v>
          </cell>
          <cell r="I7" t="str">
            <v>S</v>
          </cell>
          <cell r="J7">
            <v>38.519999999999996</v>
          </cell>
          <cell r="K7">
            <v>0</v>
          </cell>
        </row>
        <row r="8">
          <cell r="B8">
            <v>28.899999999999995</v>
          </cell>
          <cell r="C8">
            <v>34.700000000000003</v>
          </cell>
          <cell r="D8">
            <v>24.9</v>
          </cell>
          <cell r="E8">
            <v>71.375</v>
          </cell>
          <cell r="F8">
            <v>90</v>
          </cell>
          <cell r="G8">
            <v>45</v>
          </cell>
          <cell r="H8">
            <v>14.04</v>
          </cell>
          <cell r="I8" t="str">
            <v>S</v>
          </cell>
          <cell r="J8">
            <v>38.880000000000003</v>
          </cell>
          <cell r="K8">
            <v>2.4</v>
          </cell>
        </row>
        <row r="9">
          <cell r="B9">
            <v>29.654166666666669</v>
          </cell>
          <cell r="C9">
            <v>36.200000000000003</v>
          </cell>
          <cell r="D9">
            <v>23.9</v>
          </cell>
          <cell r="E9">
            <v>65</v>
          </cell>
          <cell r="F9">
            <v>89</v>
          </cell>
          <cell r="G9">
            <v>38</v>
          </cell>
          <cell r="H9">
            <v>13.32</v>
          </cell>
          <cell r="I9" t="str">
            <v>S</v>
          </cell>
          <cell r="J9">
            <v>32.4</v>
          </cell>
          <cell r="K9">
            <v>0</v>
          </cell>
        </row>
        <row r="10">
          <cell r="B10">
            <v>31.083333333333339</v>
          </cell>
          <cell r="C10">
            <v>37.200000000000003</v>
          </cell>
          <cell r="D10">
            <v>26</v>
          </cell>
          <cell r="E10">
            <v>60.208333333333336</v>
          </cell>
          <cell r="F10">
            <v>82</v>
          </cell>
          <cell r="G10">
            <v>29</v>
          </cell>
          <cell r="H10">
            <v>10.8</v>
          </cell>
          <cell r="I10" t="str">
            <v>S</v>
          </cell>
          <cell r="J10">
            <v>30.96</v>
          </cell>
          <cell r="K10">
            <v>0</v>
          </cell>
        </row>
        <row r="11">
          <cell r="B11">
            <v>31.087500000000002</v>
          </cell>
          <cell r="C11">
            <v>37.299999999999997</v>
          </cell>
          <cell r="D11">
            <v>25.4</v>
          </cell>
          <cell r="E11">
            <v>56.541666666666664</v>
          </cell>
          <cell r="F11">
            <v>81</v>
          </cell>
          <cell r="G11">
            <v>32</v>
          </cell>
          <cell r="H11">
            <v>13.32</v>
          </cell>
          <cell r="I11" t="str">
            <v>S</v>
          </cell>
          <cell r="J11">
            <v>25.92</v>
          </cell>
          <cell r="K11">
            <v>0</v>
          </cell>
        </row>
        <row r="12">
          <cell r="B12">
            <v>31.133333333333336</v>
          </cell>
          <cell r="C12">
            <v>37.9</v>
          </cell>
          <cell r="D12">
            <v>25.5</v>
          </cell>
          <cell r="E12">
            <v>54.416666666666664</v>
          </cell>
          <cell r="F12">
            <v>75</v>
          </cell>
          <cell r="G12">
            <v>29</v>
          </cell>
          <cell r="H12">
            <v>14.04</v>
          </cell>
          <cell r="I12" t="str">
            <v>S</v>
          </cell>
          <cell r="J12">
            <v>32.04</v>
          </cell>
          <cell r="K12">
            <v>0</v>
          </cell>
        </row>
        <row r="13">
          <cell r="B13">
            <v>29.441666666666663</v>
          </cell>
          <cell r="C13">
            <v>37</v>
          </cell>
          <cell r="D13">
            <v>23.1</v>
          </cell>
          <cell r="E13">
            <v>64</v>
          </cell>
          <cell r="F13">
            <v>93</v>
          </cell>
          <cell r="G13">
            <v>39</v>
          </cell>
          <cell r="H13">
            <v>20.88</v>
          </cell>
          <cell r="I13" t="str">
            <v>SE</v>
          </cell>
          <cell r="J13">
            <v>42.480000000000004</v>
          </cell>
          <cell r="K13">
            <v>5.2</v>
          </cell>
        </row>
        <row r="14">
          <cell r="B14">
            <v>25.333333333333332</v>
          </cell>
          <cell r="C14">
            <v>29.9</v>
          </cell>
          <cell r="D14">
            <v>22.7</v>
          </cell>
          <cell r="E14">
            <v>84.5</v>
          </cell>
          <cell r="F14">
            <v>95</v>
          </cell>
          <cell r="G14">
            <v>61</v>
          </cell>
          <cell r="H14">
            <v>18</v>
          </cell>
          <cell r="I14" t="str">
            <v>S</v>
          </cell>
          <cell r="J14">
            <v>38.519999999999996</v>
          </cell>
          <cell r="K14">
            <v>2</v>
          </cell>
        </row>
        <row r="15">
          <cell r="B15">
            <v>27.716666666666669</v>
          </cell>
          <cell r="C15">
            <v>34.700000000000003</v>
          </cell>
          <cell r="D15">
            <v>21.8</v>
          </cell>
          <cell r="E15">
            <v>66.833333333333329</v>
          </cell>
          <cell r="F15">
            <v>92</v>
          </cell>
          <cell r="G15">
            <v>31</v>
          </cell>
          <cell r="H15">
            <v>13.32</v>
          </cell>
          <cell r="I15" t="str">
            <v>S</v>
          </cell>
          <cell r="J15">
            <v>25.2</v>
          </cell>
          <cell r="K15">
            <v>0</v>
          </cell>
        </row>
        <row r="16">
          <cell r="B16">
            <v>26.995833333333326</v>
          </cell>
          <cell r="C16">
            <v>34.5</v>
          </cell>
          <cell r="D16">
            <v>19.3</v>
          </cell>
          <cell r="E16">
            <v>53.083333333333336</v>
          </cell>
          <cell r="F16">
            <v>86</v>
          </cell>
          <cell r="G16">
            <v>12</v>
          </cell>
          <cell r="H16">
            <v>13.68</v>
          </cell>
          <cell r="I16" t="str">
            <v>S</v>
          </cell>
          <cell r="J16">
            <v>25.92</v>
          </cell>
          <cell r="K16">
            <v>0</v>
          </cell>
        </row>
        <row r="17">
          <cell r="B17">
            <v>26.629166666666663</v>
          </cell>
          <cell r="C17">
            <v>36.9</v>
          </cell>
          <cell r="D17">
            <v>17.3</v>
          </cell>
          <cell r="E17">
            <v>59.833333333333336</v>
          </cell>
          <cell r="F17">
            <v>88</v>
          </cell>
          <cell r="G17">
            <v>25</v>
          </cell>
          <cell r="H17">
            <v>11.520000000000001</v>
          </cell>
          <cell r="I17" t="str">
            <v>S</v>
          </cell>
          <cell r="J17">
            <v>23.759999999999998</v>
          </cell>
          <cell r="K17">
            <v>0</v>
          </cell>
        </row>
        <row r="18">
          <cell r="B18">
            <v>29.799999999999997</v>
          </cell>
          <cell r="C18">
            <v>36</v>
          </cell>
          <cell r="D18">
            <v>24.3</v>
          </cell>
          <cell r="E18">
            <v>62.875</v>
          </cell>
          <cell r="F18">
            <v>87</v>
          </cell>
          <cell r="G18">
            <v>36</v>
          </cell>
          <cell r="H18">
            <v>12.6</v>
          </cell>
          <cell r="I18" t="str">
            <v>SE</v>
          </cell>
          <cell r="J18">
            <v>30.240000000000002</v>
          </cell>
          <cell r="K18">
            <v>0</v>
          </cell>
        </row>
        <row r="19">
          <cell r="B19">
            <v>28.508333333333336</v>
          </cell>
          <cell r="C19">
            <v>33.6</v>
          </cell>
          <cell r="D19">
            <v>24.4</v>
          </cell>
          <cell r="E19">
            <v>64.458333333333329</v>
          </cell>
          <cell r="F19">
            <v>82</v>
          </cell>
          <cell r="G19">
            <v>41</v>
          </cell>
          <cell r="H19">
            <v>15.120000000000001</v>
          </cell>
          <cell r="I19" t="str">
            <v>SE</v>
          </cell>
          <cell r="J19">
            <v>36.36</v>
          </cell>
          <cell r="K19">
            <v>0</v>
          </cell>
        </row>
        <row r="20">
          <cell r="B20">
            <v>28.924999999999997</v>
          </cell>
          <cell r="C20">
            <v>35.4</v>
          </cell>
          <cell r="D20">
            <v>23.5</v>
          </cell>
          <cell r="E20">
            <v>61.291666666666664</v>
          </cell>
          <cell r="F20">
            <v>85</v>
          </cell>
          <cell r="G20">
            <v>37</v>
          </cell>
          <cell r="H20">
            <v>14.76</v>
          </cell>
          <cell r="I20" t="str">
            <v>SE</v>
          </cell>
          <cell r="J20">
            <v>35.64</v>
          </cell>
          <cell r="K20">
            <v>0</v>
          </cell>
        </row>
        <row r="21">
          <cell r="B21">
            <v>29.483333333333334</v>
          </cell>
          <cell r="C21">
            <v>36.700000000000003</v>
          </cell>
          <cell r="D21">
            <v>22.8</v>
          </cell>
          <cell r="E21">
            <v>59</v>
          </cell>
          <cell r="F21">
            <v>87</v>
          </cell>
          <cell r="G21">
            <v>31</v>
          </cell>
          <cell r="H21">
            <v>10.08</v>
          </cell>
          <cell r="I21" t="str">
            <v>S</v>
          </cell>
          <cell r="J21">
            <v>24.840000000000003</v>
          </cell>
          <cell r="K21">
            <v>0</v>
          </cell>
        </row>
        <row r="22">
          <cell r="B22">
            <v>30.237500000000008</v>
          </cell>
          <cell r="C22">
            <v>37.299999999999997</v>
          </cell>
          <cell r="D22">
            <v>24.8</v>
          </cell>
          <cell r="E22">
            <v>52.958333333333336</v>
          </cell>
          <cell r="F22">
            <v>73</v>
          </cell>
          <cell r="G22">
            <v>30</v>
          </cell>
          <cell r="H22">
            <v>13.68</v>
          </cell>
          <cell r="I22" t="str">
            <v>S</v>
          </cell>
          <cell r="J22">
            <v>48.6</v>
          </cell>
          <cell r="K22">
            <v>0</v>
          </cell>
        </row>
        <row r="23">
          <cell r="B23">
            <v>29.466666666666669</v>
          </cell>
          <cell r="C23">
            <v>36</v>
          </cell>
          <cell r="D23">
            <v>23.1</v>
          </cell>
          <cell r="E23">
            <v>54.625</v>
          </cell>
          <cell r="F23">
            <v>77</v>
          </cell>
          <cell r="G23">
            <v>31</v>
          </cell>
          <cell r="H23">
            <v>13.68</v>
          </cell>
          <cell r="I23" t="str">
            <v>S</v>
          </cell>
          <cell r="J23">
            <v>33.480000000000004</v>
          </cell>
          <cell r="K23">
            <v>0</v>
          </cell>
        </row>
        <row r="24">
          <cell r="B24">
            <v>29.349999999999998</v>
          </cell>
          <cell r="C24">
            <v>36</v>
          </cell>
          <cell r="D24">
            <v>24</v>
          </cell>
          <cell r="E24">
            <v>59.083333333333336</v>
          </cell>
          <cell r="F24">
            <v>81</v>
          </cell>
          <cell r="G24">
            <v>36</v>
          </cell>
          <cell r="H24">
            <v>13.68</v>
          </cell>
          <cell r="I24" t="str">
            <v>S</v>
          </cell>
          <cell r="J24">
            <v>36</v>
          </cell>
          <cell r="K24">
            <v>0</v>
          </cell>
        </row>
        <row r="25">
          <cell r="B25">
            <v>28.587500000000002</v>
          </cell>
          <cell r="C25">
            <v>36.5</v>
          </cell>
          <cell r="D25">
            <v>24.7</v>
          </cell>
          <cell r="E25">
            <v>66.666666666666671</v>
          </cell>
          <cell r="F25">
            <v>85</v>
          </cell>
          <cell r="G25">
            <v>36</v>
          </cell>
          <cell r="H25">
            <v>15.120000000000001</v>
          </cell>
          <cell r="I25" t="str">
            <v>S</v>
          </cell>
          <cell r="J25">
            <v>40.680000000000007</v>
          </cell>
          <cell r="K25">
            <v>0.2</v>
          </cell>
        </row>
        <row r="26">
          <cell r="B26">
            <v>25.387499999999992</v>
          </cell>
          <cell r="C26">
            <v>29.4</v>
          </cell>
          <cell r="D26">
            <v>22.4</v>
          </cell>
          <cell r="E26">
            <v>83.208333333333329</v>
          </cell>
          <cell r="F26">
            <v>95</v>
          </cell>
          <cell r="G26">
            <v>67</v>
          </cell>
          <cell r="H26">
            <v>10.08</v>
          </cell>
          <cell r="I26" t="str">
            <v>SE</v>
          </cell>
          <cell r="J26">
            <v>25.56</v>
          </cell>
          <cell r="K26">
            <v>36.000000000000007</v>
          </cell>
        </row>
        <row r="27">
          <cell r="B27">
            <v>27.283333333333331</v>
          </cell>
          <cell r="C27">
            <v>33.1</v>
          </cell>
          <cell r="D27">
            <v>24.2</v>
          </cell>
          <cell r="E27">
            <v>78.958333333333329</v>
          </cell>
          <cell r="F27">
            <v>94</v>
          </cell>
          <cell r="G27">
            <v>48</v>
          </cell>
          <cell r="H27">
            <v>13.32</v>
          </cell>
          <cell r="I27" t="str">
            <v>S</v>
          </cell>
          <cell r="J27">
            <v>25.56</v>
          </cell>
          <cell r="K27">
            <v>4</v>
          </cell>
        </row>
        <row r="28">
          <cell r="B28">
            <v>26.616666666666664</v>
          </cell>
          <cell r="C28">
            <v>32.9</v>
          </cell>
          <cell r="D28">
            <v>23.4</v>
          </cell>
          <cell r="E28">
            <v>80.125</v>
          </cell>
          <cell r="F28">
            <v>94</v>
          </cell>
          <cell r="G28">
            <v>53</v>
          </cell>
          <cell r="H28">
            <v>11.520000000000001</v>
          </cell>
          <cell r="I28" t="str">
            <v>S</v>
          </cell>
          <cell r="J28">
            <v>32.04</v>
          </cell>
          <cell r="K28">
            <v>0</v>
          </cell>
        </row>
        <row r="29">
          <cell r="B29">
            <v>25.845833333333342</v>
          </cell>
          <cell r="C29">
            <v>32</v>
          </cell>
          <cell r="D29">
            <v>22</v>
          </cell>
          <cell r="E29">
            <v>86.291666666666671</v>
          </cell>
          <cell r="F29">
            <v>95</v>
          </cell>
          <cell r="G29">
            <v>61</v>
          </cell>
          <cell r="H29">
            <v>16.2</v>
          </cell>
          <cell r="I29" t="str">
            <v>SO</v>
          </cell>
          <cell r="J29">
            <v>47.519999999999996</v>
          </cell>
          <cell r="K29">
            <v>21.400000000000002</v>
          </cell>
        </row>
        <row r="30">
          <cell r="B30">
            <v>23.799999999999997</v>
          </cell>
          <cell r="C30">
            <v>27</v>
          </cell>
          <cell r="D30">
            <v>21.9</v>
          </cell>
          <cell r="E30">
            <v>93.208333333333329</v>
          </cell>
          <cell r="F30">
            <v>96</v>
          </cell>
          <cell r="G30">
            <v>83</v>
          </cell>
          <cell r="H30">
            <v>10.8</v>
          </cell>
          <cell r="I30" t="str">
            <v>S</v>
          </cell>
          <cell r="J30">
            <v>32.04</v>
          </cell>
          <cell r="K30">
            <v>118.2</v>
          </cell>
        </row>
        <row r="31">
          <cell r="B31">
            <v>24.612500000000001</v>
          </cell>
          <cell r="C31">
            <v>30.7</v>
          </cell>
          <cell r="D31">
            <v>22.2</v>
          </cell>
          <cell r="E31">
            <v>87.25</v>
          </cell>
          <cell r="F31">
            <v>95</v>
          </cell>
          <cell r="G31">
            <v>62</v>
          </cell>
          <cell r="H31">
            <v>6.84</v>
          </cell>
          <cell r="I31" t="str">
            <v>S</v>
          </cell>
          <cell r="J31">
            <v>27.36</v>
          </cell>
          <cell r="K31">
            <v>1.6</v>
          </cell>
        </row>
        <row r="32">
          <cell r="B32">
            <v>26.612500000000001</v>
          </cell>
          <cell r="C32">
            <v>32.299999999999997</v>
          </cell>
          <cell r="D32">
            <v>23.8</v>
          </cell>
          <cell r="E32">
            <v>80.791666666666671</v>
          </cell>
          <cell r="F32">
            <v>93</v>
          </cell>
          <cell r="G32">
            <v>57</v>
          </cell>
          <cell r="H32">
            <v>15.840000000000002</v>
          </cell>
          <cell r="I32" t="str">
            <v>S</v>
          </cell>
          <cell r="J32">
            <v>58.680000000000007</v>
          </cell>
          <cell r="K32">
            <v>0.4</v>
          </cell>
        </row>
        <row r="33">
          <cell r="B33">
            <v>27.374999999999996</v>
          </cell>
          <cell r="C33">
            <v>33.1</v>
          </cell>
          <cell r="D33">
            <v>24.7</v>
          </cell>
          <cell r="E33">
            <v>75.416666666666671</v>
          </cell>
          <cell r="F33">
            <v>87</v>
          </cell>
          <cell r="G33">
            <v>50</v>
          </cell>
          <cell r="H33">
            <v>17.64</v>
          </cell>
          <cell r="I33" t="str">
            <v>S</v>
          </cell>
          <cell r="J33">
            <v>59.04</v>
          </cell>
          <cell r="K33">
            <v>1.2</v>
          </cell>
        </row>
        <row r="34">
          <cell r="I34" t="str">
            <v>S</v>
          </cell>
        </row>
      </sheetData>
      <sheetData sheetId="2">
        <row r="5">
          <cell r="B5">
            <v>26.675000000000008</v>
          </cell>
        </row>
      </sheetData>
      <sheetData sheetId="3">
        <row r="5">
          <cell r="B5">
            <v>25.983333333333334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25.241666666666671</v>
          </cell>
        </row>
      </sheetData>
      <sheetData sheetId="1">
        <row r="5">
          <cell r="B5">
            <v>25.620833333333337</v>
          </cell>
          <cell r="C5">
            <v>30.9</v>
          </cell>
          <cell r="D5">
            <v>22.2</v>
          </cell>
          <cell r="E5">
            <v>79.083333333333329</v>
          </cell>
          <cell r="F5">
            <v>92</v>
          </cell>
          <cell r="G5">
            <v>56</v>
          </cell>
          <cell r="H5">
            <v>13.68</v>
          </cell>
          <cell r="I5" t="str">
            <v>NO</v>
          </cell>
          <cell r="J5">
            <v>30.6</v>
          </cell>
          <cell r="K5">
            <v>0.8</v>
          </cell>
        </row>
        <row r="6">
          <cell r="B6">
            <v>26.220833333333331</v>
          </cell>
          <cell r="C6">
            <v>32.4</v>
          </cell>
          <cell r="D6">
            <v>22</v>
          </cell>
          <cell r="E6">
            <v>72.125</v>
          </cell>
          <cell r="F6">
            <v>92</v>
          </cell>
          <cell r="G6">
            <v>46</v>
          </cell>
          <cell r="H6">
            <v>12.96</v>
          </cell>
          <cell r="I6" t="str">
            <v>NO</v>
          </cell>
          <cell r="J6">
            <v>46.800000000000004</v>
          </cell>
          <cell r="K6">
            <v>0.2</v>
          </cell>
        </row>
        <row r="7">
          <cell r="B7">
            <v>26.979166666666668</v>
          </cell>
          <cell r="C7">
            <v>34.299999999999997</v>
          </cell>
          <cell r="D7">
            <v>21.1</v>
          </cell>
          <cell r="E7">
            <v>71.666666666666671</v>
          </cell>
          <cell r="F7">
            <v>95</v>
          </cell>
          <cell r="G7">
            <v>41</v>
          </cell>
          <cell r="H7">
            <v>16.559999999999999</v>
          </cell>
          <cell r="I7" t="str">
            <v>NO</v>
          </cell>
          <cell r="J7">
            <v>47.16</v>
          </cell>
          <cell r="K7">
            <v>0.2</v>
          </cell>
        </row>
        <row r="8">
          <cell r="B8">
            <v>26.283333333333331</v>
          </cell>
          <cell r="C8">
            <v>33.799999999999997</v>
          </cell>
          <cell r="D8">
            <v>20.399999999999999</v>
          </cell>
          <cell r="E8">
            <v>75.75</v>
          </cell>
          <cell r="F8">
            <v>97</v>
          </cell>
          <cell r="G8">
            <v>40</v>
          </cell>
          <cell r="H8">
            <v>14.76</v>
          </cell>
          <cell r="I8" t="str">
            <v>NE</v>
          </cell>
          <cell r="J8">
            <v>39.24</v>
          </cell>
          <cell r="K8">
            <v>4</v>
          </cell>
        </row>
        <row r="9">
          <cell r="B9">
            <v>28.449999999999992</v>
          </cell>
          <cell r="C9">
            <v>36.6</v>
          </cell>
          <cell r="D9">
            <v>22</v>
          </cell>
          <cell r="E9">
            <v>65.666666666666671</v>
          </cell>
          <cell r="F9">
            <v>96</v>
          </cell>
          <cell r="G9">
            <v>29</v>
          </cell>
          <cell r="H9">
            <v>18</v>
          </cell>
          <cell r="I9" t="str">
            <v>NE</v>
          </cell>
          <cell r="J9">
            <v>30.240000000000002</v>
          </cell>
          <cell r="K9">
            <v>0</v>
          </cell>
        </row>
        <row r="10">
          <cell r="B10">
            <v>28.387499999999999</v>
          </cell>
          <cell r="C10">
            <v>37.200000000000003</v>
          </cell>
          <cell r="D10">
            <v>20</v>
          </cell>
          <cell r="E10">
            <v>54.083333333333336</v>
          </cell>
          <cell r="F10">
            <v>93</v>
          </cell>
          <cell r="G10">
            <v>23</v>
          </cell>
          <cell r="H10">
            <v>9.7200000000000006</v>
          </cell>
          <cell r="I10" t="str">
            <v>NO</v>
          </cell>
          <cell r="J10">
            <v>25.56</v>
          </cell>
          <cell r="K10">
            <v>0</v>
          </cell>
        </row>
        <row r="11">
          <cell r="B11">
            <v>28.424999999999994</v>
          </cell>
          <cell r="C11">
            <v>38.1</v>
          </cell>
          <cell r="D11">
            <v>20.6</v>
          </cell>
          <cell r="E11">
            <v>59.75</v>
          </cell>
          <cell r="F11">
            <v>94</v>
          </cell>
          <cell r="G11">
            <v>23</v>
          </cell>
          <cell r="H11">
            <v>9.7200000000000006</v>
          </cell>
          <cell r="I11" t="str">
            <v>NO</v>
          </cell>
          <cell r="J11">
            <v>22.68</v>
          </cell>
          <cell r="K11">
            <v>0</v>
          </cell>
        </row>
        <row r="12">
          <cell r="B12">
            <v>28.899999999999995</v>
          </cell>
          <cell r="C12">
            <v>38</v>
          </cell>
          <cell r="D12">
            <v>21</v>
          </cell>
          <cell r="E12">
            <v>60.916666666666664</v>
          </cell>
          <cell r="F12">
            <v>92</v>
          </cell>
          <cell r="G12">
            <v>27</v>
          </cell>
          <cell r="H12">
            <v>13.32</v>
          </cell>
          <cell r="I12" t="str">
            <v>NO</v>
          </cell>
          <cell r="J12">
            <v>34.56</v>
          </cell>
          <cell r="K12">
            <v>0</v>
          </cell>
        </row>
        <row r="13">
          <cell r="B13">
            <v>27.074999999999999</v>
          </cell>
          <cell r="C13">
            <v>34.4</v>
          </cell>
          <cell r="D13">
            <v>21.5</v>
          </cell>
          <cell r="E13">
            <v>65.416666666666671</v>
          </cell>
          <cell r="F13">
            <v>93</v>
          </cell>
          <cell r="G13">
            <v>33</v>
          </cell>
          <cell r="H13">
            <v>20.88</v>
          </cell>
          <cell r="I13" t="str">
            <v>SO</v>
          </cell>
          <cell r="J13">
            <v>38.159999999999997</v>
          </cell>
          <cell r="K13">
            <v>0</v>
          </cell>
        </row>
        <row r="14">
          <cell r="B14">
            <v>25.887499999999999</v>
          </cell>
          <cell r="C14">
            <v>33.200000000000003</v>
          </cell>
          <cell r="D14">
            <v>21.4</v>
          </cell>
          <cell r="E14">
            <v>75.666666666666671</v>
          </cell>
          <cell r="F14">
            <v>95</v>
          </cell>
          <cell r="G14">
            <v>41</v>
          </cell>
          <cell r="H14">
            <v>20.16</v>
          </cell>
          <cell r="I14" t="str">
            <v>O</v>
          </cell>
          <cell r="J14">
            <v>37.080000000000005</v>
          </cell>
          <cell r="K14">
            <v>0</v>
          </cell>
        </row>
        <row r="15">
          <cell r="B15">
            <v>27.154166666666669</v>
          </cell>
          <cell r="C15">
            <v>35.299999999999997</v>
          </cell>
          <cell r="D15">
            <v>20.6</v>
          </cell>
          <cell r="E15">
            <v>63.875</v>
          </cell>
          <cell r="F15">
            <v>94</v>
          </cell>
          <cell r="G15">
            <v>24</v>
          </cell>
          <cell r="H15">
            <v>20.88</v>
          </cell>
          <cell r="I15" t="str">
            <v>O</v>
          </cell>
          <cell r="J15">
            <v>32.76</v>
          </cell>
          <cell r="K15">
            <v>0</v>
          </cell>
        </row>
        <row r="16">
          <cell r="B16">
            <v>27.316666666666666</v>
          </cell>
          <cell r="C16">
            <v>35.4</v>
          </cell>
          <cell r="D16">
            <v>19.3</v>
          </cell>
          <cell r="E16">
            <v>53.208333333333336</v>
          </cell>
          <cell r="F16">
            <v>90</v>
          </cell>
          <cell r="G16">
            <v>27</v>
          </cell>
          <cell r="H16">
            <v>9.7200000000000006</v>
          </cell>
          <cell r="I16" t="str">
            <v>S</v>
          </cell>
          <cell r="J16">
            <v>25.56</v>
          </cell>
          <cell r="K16">
            <v>0</v>
          </cell>
        </row>
        <row r="17">
          <cell r="B17">
            <v>27.870833333333334</v>
          </cell>
          <cell r="C17">
            <v>36.4</v>
          </cell>
          <cell r="D17">
            <v>20.399999999999999</v>
          </cell>
          <cell r="E17">
            <v>58.875</v>
          </cell>
          <cell r="F17">
            <v>92</v>
          </cell>
          <cell r="G17">
            <v>26</v>
          </cell>
          <cell r="H17">
            <v>10.44</v>
          </cell>
          <cell r="I17" t="str">
            <v>NO</v>
          </cell>
          <cell r="J17">
            <v>32.04</v>
          </cell>
          <cell r="K17">
            <v>0</v>
          </cell>
        </row>
        <row r="18">
          <cell r="B18">
            <v>26.995833333333334</v>
          </cell>
          <cell r="C18">
            <v>34.6</v>
          </cell>
          <cell r="D18">
            <v>21.8</v>
          </cell>
          <cell r="E18">
            <v>71.5</v>
          </cell>
          <cell r="F18">
            <v>94</v>
          </cell>
          <cell r="G18">
            <v>41</v>
          </cell>
          <cell r="H18">
            <v>10.08</v>
          </cell>
          <cell r="I18" t="str">
            <v>NE</v>
          </cell>
          <cell r="J18">
            <v>27.720000000000002</v>
          </cell>
          <cell r="K18">
            <v>0.4</v>
          </cell>
        </row>
        <row r="19">
          <cell r="B19">
            <v>24.587500000000006</v>
          </cell>
          <cell r="C19">
            <v>32.6</v>
          </cell>
          <cell r="D19">
            <v>20.7</v>
          </cell>
          <cell r="E19">
            <v>80.416666666666671</v>
          </cell>
          <cell r="F19">
            <v>97</v>
          </cell>
          <cell r="G19">
            <v>44</v>
          </cell>
          <cell r="H19">
            <v>14.4</v>
          </cell>
          <cell r="I19" t="str">
            <v>NE</v>
          </cell>
          <cell r="J19">
            <v>48.96</v>
          </cell>
          <cell r="K19">
            <v>32.6</v>
          </cell>
        </row>
        <row r="20">
          <cell r="B20">
            <v>25.954166666666666</v>
          </cell>
          <cell r="C20">
            <v>35.4</v>
          </cell>
          <cell r="D20">
            <v>20</v>
          </cell>
          <cell r="E20">
            <v>73.75</v>
          </cell>
          <cell r="F20">
            <v>97</v>
          </cell>
          <cell r="G20">
            <v>31</v>
          </cell>
          <cell r="H20">
            <v>10.08</v>
          </cell>
          <cell r="I20" t="str">
            <v>L</v>
          </cell>
          <cell r="J20">
            <v>32.4</v>
          </cell>
          <cell r="K20">
            <v>0.2</v>
          </cell>
        </row>
        <row r="21">
          <cell r="B21">
            <v>24.445833333333336</v>
          </cell>
          <cell r="C21">
            <v>34.299999999999997</v>
          </cell>
          <cell r="D21">
            <v>19</v>
          </cell>
          <cell r="E21">
            <v>75.875</v>
          </cell>
          <cell r="F21">
            <v>96</v>
          </cell>
          <cell r="G21">
            <v>36</v>
          </cell>
          <cell r="H21">
            <v>27.36</v>
          </cell>
          <cell r="I21" t="str">
            <v>NO</v>
          </cell>
          <cell r="J21">
            <v>66.960000000000008</v>
          </cell>
          <cell r="K21">
            <v>7.1999999999999993</v>
          </cell>
        </row>
        <row r="22">
          <cell r="B22">
            <v>25.579166666666669</v>
          </cell>
          <cell r="C22">
            <v>35.5</v>
          </cell>
          <cell r="D22">
            <v>18.2</v>
          </cell>
          <cell r="E22">
            <v>73.25</v>
          </cell>
          <cell r="F22">
            <v>97</v>
          </cell>
          <cell r="G22">
            <v>32</v>
          </cell>
          <cell r="H22">
            <v>17.64</v>
          </cell>
          <cell r="I22" t="str">
            <v>NE</v>
          </cell>
          <cell r="J22">
            <v>38.159999999999997</v>
          </cell>
          <cell r="K22">
            <v>5</v>
          </cell>
        </row>
        <row r="23">
          <cell r="B23">
            <v>25.150000000000002</v>
          </cell>
          <cell r="C23">
            <v>33</v>
          </cell>
          <cell r="D23">
            <v>20.2</v>
          </cell>
          <cell r="E23">
            <v>75.083333333333329</v>
          </cell>
          <cell r="F23">
            <v>96</v>
          </cell>
          <cell r="G23">
            <v>40</v>
          </cell>
          <cell r="H23">
            <v>13.68</v>
          </cell>
          <cell r="I23" t="str">
            <v>NO</v>
          </cell>
          <cell r="J23">
            <v>30.6</v>
          </cell>
          <cell r="K23">
            <v>0.8</v>
          </cell>
        </row>
        <row r="24">
          <cell r="B24">
            <v>26.224999999999998</v>
          </cell>
          <cell r="C24">
            <v>34.1</v>
          </cell>
          <cell r="D24">
            <v>21.1</v>
          </cell>
          <cell r="E24">
            <v>72.958333333333329</v>
          </cell>
          <cell r="F24">
            <v>95</v>
          </cell>
          <cell r="G24">
            <v>37</v>
          </cell>
          <cell r="H24">
            <v>13.68</v>
          </cell>
          <cell r="I24" t="str">
            <v>N</v>
          </cell>
          <cell r="J24">
            <v>30.96</v>
          </cell>
          <cell r="K24">
            <v>0</v>
          </cell>
        </row>
        <row r="25">
          <cell r="B25">
            <v>26.579166666666669</v>
          </cell>
          <cell r="C25">
            <v>34</v>
          </cell>
          <cell r="D25">
            <v>22.4</v>
          </cell>
          <cell r="E25">
            <v>72.791666666666671</v>
          </cell>
          <cell r="F25">
            <v>94</v>
          </cell>
          <cell r="G25">
            <v>40</v>
          </cell>
          <cell r="H25">
            <v>15.48</v>
          </cell>
          <cell r="I25" t="str">
            <v>NO</v>
          </cell>
          <cell r="J25">
            <v>64.08</v>
          </cell>
          <cell r="K25">
            <v>0</v>
          </cell>
        </row>
        <row r="26">
          <cell r="B26">
            <v>23.570833333333329</v>
          </cell>
          <cell r="C26">
            <v>29.9</v>
          </cell>
          <cell r="D26">
            <v>21.2</v>
          </cell>
          <cell r="E26">
            <v>88.291666666666671</v>
          </cell>
          <cell r="F26">
            <v>96</v>
          </cell>
          <cell r="G26">
            <v>63</v>
          </cell>
          <cell r="H26">
            <v>27.720000000000002</v>
          </cell>
          <cell r="I26" t="str">
            <v>NO</v>
          </cell>
          <cell r="J26">
            <v>55.440000000000005</v>
          </cell>
          <cell r="K26">
            <v>21.2</v>
          </cell>
        </row>
        <row r="27">
          <cell r="B27">
            <v>23.008333333333336</v>
          </cell>
          <cell r="C27">
            <v>30.4</v>
          </cell>
          <cell r="D27">
            <v>20.5</v>
          </cell>
          <cell r="E27">
            <v>89.625</v>
          </cell>
          <cell r="F27">
            <v>96</v>
          </cell>
          <cell r="G27">
            <v>60</v>
          </cell>
          <cell r="H27">
            <v>21.6</v>
          </cell>
          <cell r="I27" t="str">
            <v>NE</v>
          </cell>
          <cell r="J27">
            <v>52.56</v>
          </cell>
          <cell r="K27">
            <v>8</v>
          </cell>
        </row>
        <row r="28">
          <cell r="B28">
            <v>25.204166666666669</v>
          </cell>
          <cell r="C28">
            <v>31.3</v>
          </cell>
          <cell r="D28">
            <v>21.3</v>
          </cell>
          <cell r="E28">
            <v>82.5</v>
          </cell>
          <cell r="F28">
            <v>97</v>
          </cell>
          <cell r="G28">
            <v>51</v>
          </cell>
          <cell r="H28">
            <v>10.08</v>
          </cell>
          <cell r="I28" t="str">
            <v>NE</v>
          </cell>
          <cell r="J28">
            <v>28.08</v>
          </cell>
          <cell r="K28">
            <v>0.2</v>
          </cell>
        </row>
        <row r="29">
          <cell r="B29">
            <v>24.933333333333337</v>
          </cell>
          <cell r="C29">
            <v>32.4</v>
          </cell>
          <cell r="D29">
            <v>21.5</v>
          </cell>
          <cell r="E29">
            <v>85.916666666666671</v>
          </cell>
          <cell r="F29">
            <v>97</v>
          </cell>
          <cell r="G29">
            <v>54</v>
          </cell>
          <cell r="H29">
            <v>18.36</v>
          </cell>
          <cell r="I29" t="str">
            <v>NO</v>
          </cell>
          <cell r="J29">
            <v>42.480000000000004</v>
          </cell>
          <cell r="K29">
            <v>12.799999999999999</v>
          </cell>
        </row>
        <row r="30">
          <cell r="B30">
            <v>23.737500000000001</v>
          </cell>
          <cell r="C30">
            <v>29.2</v>
          </cell>
          <cell r="D30">
            <v>21.9</v>
          </cell>
          <cell r="E30">
            <v>90.458333333333329</v>
          </cell>
          <cell r="F30">
            <v>96</v>
          </cell>
          <cell r="G30">
            <v>62</v>
          </cell>
          <cell r="H30">
            <v>16.2</v>
          </cell>
          <cell r="I30" t="str">
            <v>N</v>
          </cell>
          <cell r="J30">
            <v>32.4</v>
          </cell>
          <cell r="K30">
            <v>1.4</v>
          </cell>
        </row>
        <row r="31">
          <cell r="B31">
            <v>24.237499999999997</v>
          </cell>
          <cell r="C31">
            <v>33.200000000000003</v>
          </cell>
          <cell r="D31">
            <v>21.4</v>
          </cell>
          <cell r="E31">
            <v>86.125</v>
          </cell>
          <cell r="F31">
            <v>97</v>
          </cell>
          <cell r="G31">
            <v>47</v>
          </cell>
          <cell r="H31">
            <v>10.44</v>
          </cell>
          <cell r="I31" t="str">
            <v>N</v>
          </cell>
          <cell r="J31">
            <v>32.76</v>
          </cell>
          <cell r="K31">
            <v>13.599999999999998</v>
          </cell>
        </row>
        <row r="32">
          <cell r="B32">
            <v>24.350000000000005</v>
          </cell>
          <cell r="C32">
            <v>33.299999999999997</v>
          </cell>
          <cell r="D32">
            <v>21.2</v>
          </cell>
          <cell r="E32">
            <v>85.875</v>
          </cell>
          <cell r="F32">
            <v>96</v>
          </cell>
          <cell r="G32">
            <v>46</v>
          </cell>
          <cell r="H32">
            <v>26.64</v>
          </cell>
          <cell r="I32" t="str">
            <v>NE</v>
          </cell>
          <cell r="J32">
            <v>83.52</v>
          </cell>
          <cell r="K32">
            <v>8.6</v>
          </cell>
        </row>
        <row r="33">
          <cell r="B33">
            <v>24.275000000000006</v>
          </cell>
          <cell r="C33">
            <v>32.299999999999997</v>
          </cell>
          <cell r="D33">
            <v>20.9</v>
          </cell>
          <cell r="E33">
            <v>87.125</v>
          </cell>
          <cell r="F33">
            <v>97</v>
          </cell>
          <cell r="G33">
            <v>54</v>
          </cell>
          <cell r="H33">
            <v>20.16</v>
          </cell>
          <cell r="I33" t="str">
            <v>NE</v>
          </cell>
          <cell r="J33">
            <v>70.2</v>
          </cell>
          <cell r="K33">
            <v>5.2</v>
          </cell>
        </row>
        <row r="34">
          <cell r="I34" t="str">
            <v>NO</v>
          </cell>
        </row>
      </sheetData>
      <sheetData sheetId="2">
        <row r="5">
          <cell r="B5">
            <v>26.191666666666666</v>
          </cell>
        </row>
      </sheetData>
      <sheetData sheetId="3">
        <row r="5">
          <cell r="B5">
            <v>24.108333333333334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22.899999999999995</v>
          </cell>
        </row>
      </sheetData>
      <sheetData sheetId="1">
        <row r="5">
          <cell r="B5">
            <v>27.695833333333322</v>
          </cell>
          <cell r="C5">
            <v>31.5</v>
          </cell>
          <cell r="D5">
            <v>23.5</v>
          </cell>
          <cell r="E5">
            <v>65.541666666666671</v>
          </cell>
          <cell r="F5">
            <v>72</v>
          </cell>
          <cell r="G5">
            <v>59</v>
          </cell>
          <cell r="H5">
            <v>20.16</v>
          </cell>
          <cell r="I5" t="str">
            <v>N</v>
          </cell>
          <cell r="J5">
            <v>36.36</v>
          </cell>
          <cell r="K5">
            <v>0</v>
          </cell>
        </row>
        <row r="6">
          <cell r="B6">
            <v>28.008333333333336</v>
          </cell>
          <cell r="C6">
            <v>32.6</v>
          </cell>
          <cell r="D6">
            <v>25.2</v>
          </cell>
          <cell r="E6">
            <v>72.291666666666671</v>
          </cell>
          <cell r="F6">
            <v>78</v>
          </cell>
          <cell r="G6">
            <v>68</v>
          </cell>
          <cell r="H6">
            <v>19.440000000000001</v>
          </cell>
          <cell r="I6" t="str">
            <v>NE</v>
          </cell>
          <cell r="J6">
            <v>35.28</v>
          </cell>
          <cell r="K6">
            <v>0</v>
          </cell>
        </row>
        <row r="7">
          <cell r="B7">
            <v>23.941666666666666</v>
          </cell>
          <cell r="C7">
            <v>31.2</v>
          </cell>
          <cell r="D7">
            <v>19.8</v>
          </cell>
          <cell r="E7">
            <v>79.833333333333329</v>
          </cell>
          <cell r="F7">
            <v>96</v>
          </cell>
          <cell r="G7">
            <v>42</v>
          </cell>
          <cell r="H7">
            <v>10.44</v>
          </cell>
          <cell r="I7" t="str">
            <v>L</v>
          </cell>
          <cell r="J7">
            <v>47.88</v>
          </cell>
          <cell r="K7">
            <v>0</v>
          </cell>
        </row>
        <row r="8">
          <cell r="B8">
            <v>24.241666666666671</v>
          </cell>
          <cell r="C8">
            <v>31.5</v>
          </cell>
          <cell r="D8">
            <v>18.899999999999999</v>
          </cell>
          <cell r="E8">
            <v>78.125</v>
          </cell>
          <cell r="F8">
            <v>96</v>
          </cell>
          <cell r="G8">
            <v>46</v>
          </cell>
          <cell r="H8">
            <v>6.12</v>
          </cell>
          <cell r="I8" t="str">
            <v>L</v>
          </cell>
          <cell r="J8">
            <v>29.880000000000003</v>
          </cell>
          <cell r="K8">
            <v>0</v>
          </cell>
        </row>
        <row r="9">
          <cell r="B9">
            <v>25.658333333333335</v>
          </cell>
          <cell r="C9">
            <v>32.200000000000003</v>
          </cell>
          <cell r="D9">
            <v>20</v>
          </cell>
          <cell r="E9">
            <v>69.25</v>
          </cell>
          <cell r="F9">
            <v>95</v>
          </cell>
          <cell r="G9">
            <v>34</v>
          </cell>
          <cell r="H9">
            <v>4.6800000000000006</v>
          </cell>
          <cell r="I9" t="str">
            <v>NE</v>
          </cell>
          <cell r="J9">
            <v>24.840000000000003</v>
          </cell>
          <cell r="K9">
            <v>0</v>
          </cell>
        </row>
        <row r="10">
          <cell r="B10">
            <v>25.504166666666666</v>
          </cell>
          <cell r="C10">
            <v>32.299999999999997</v>
          </cell>
          <cell r="D10">
            <v>19.899999999999999</v>
          </cell>
          <cell r="E10">
            <v>63.666666666666664</v>
          </cell>
          <cell r="F10">
            <v>87</v>
          </cell>
          <cell r="G10">
            <v>31</v>
          </cell>
          <cell r="H10">
            <v>0.72000000000000008</v>
          </cell>
          <cell r="I10" t="str">
            <v>SE</v>
          </cell>
          <cell r="J10">
            <v>22.32</v>
          </cell>
          <cell r="K10">
            <v>0</v>
          </cell>
        </row>
        <row r="11">
          <cell r="B11">
            <v>25.275000000000002</v>
          </cell>
          <cell r="C11">
            <v>33.6</v>
          </cell>
          <cell r="D11">
            <v>18.8</v>
          </cell>
          <cell r="E11">
            <v>64.708333333333329</v>
          </cell>
          <cell r="F11">
            <v>92</v>
          </cell>
          <cell r="G11">
            <v>29</v>
          </cell>
          <cell r="H11" t="str">
            <v>**</v>
          </cell>
          <cell r="I11" t="str">
            <v>L</v>
          </cell>
          <cell r="J11">
            <v>27</v>
          </cell>
          <cell r="K11">
            <v>0</v>
          </cell>
        </row>
        <row r="12">
          <cell r="B12">
            <v>25.029166666666665</v>
          </cell>
          <cell r="C12">
            <v>32.299999999999997</v>
          </cell>
          <cell r="D12">
            <v>20.5</v>
          </cell>
          <cell r="E12">
            <v>72.125</v>
          </cell>
          <cell r="F12">
            <v>91</v>
          </cell>
          <cell r="G12">
            <v>42</v>
          </cell>
          <cell r="H12">
            <v>20.52</v>
          </cell>
          <cell r="I12" t="str">
            <v>NO</v>
          </cell>
          <cell r="J12">
            <v>61.92</v>
          </cell>
          <cell r="K12">
            <v>0.2</v>
          </cell>
        </row>
        <row r="13">
          <cell r="B13">
            <v>24.024999999999995</v>
          </cell>
          <cell r="C13">
            <v>32.6</v>
          </cell>
          <cell r="D13">
            <v>18.899999999999999</v>
          </cell>
          <cell r="E13">
            <v>78</v>
          </cell>
          <cell r="F13">
            <v>95</v>
          </cell>
          <cell r="G13">
            <v>44</v>
          </cell>
          <cell r="H13">
            <v>11.520000000000001</v>
          </cell>
          <cell r="I13" t="str">
            <v>O</v>
          </cell>
          <cell r="J13">
            <v>57.960000000000008</v>
          </cell>
          <cell r="K13">
            <v>0</v>
          </cell>
        </row>
        <row r="14">
          <cell r="B14">
            <v>22.791666666666661</v>
          </cell>
          <cell r="C14">
            <v>30.1</v>
          </cell>
          <cell r="D14">
            <v>19.2</v>
          </cell>
          <cell r="E14">
            <v>83.583333333333329</v>
          </cell>
          <cell r="F14">
            <v>95</v>
          </cell>
          <cell r="G14">
            <v>48</v>
          </cell>
          <cell r="H14">
            <v>14.4</v>
          </cell>
          <cell r="I14" t="str">
            <v>O</v>
          </cell>
          <cell r="J14">
            <v>39.24</v>
          </cell>
          <cell r="K14">
            <v>0.2</v>
          </cell>
        </row>
        <row r="15">
          <cell r="B15">
            <v>23.349999999999994</v>
          </cell>
          <cell r="C15">
            <v>29.6</v>
          </cell>
          <cell r="D15">
            <v>20.3</v>
          </cell>
          <cell r="E15">
            <v>84.166666666666671</v>
          </cell>
          <cell r="F15">
            <v>96</v>
          </cell>
          <cell r="G15">
            <v>54</v>
          </cell>
          <cell r="H15">
            <v>16.2</v>
          </cell>
          <cell r="I15" t="str">
            <v>NO</v>
          </cell>
          <cell r="J15">
            <v>44.64</v>
          </cell>
          <cell r="K15">
            <v>0</v>
          </cell>
        </row>
        <row r="16">
          <cell r="B16">
            <v>23.862500000000001</v>
          </cell>
          <cell r="C16">
            <v>29</v>
          </cell>
          <cell r="D16">
            <v>20.3</v>
          </cell>
          <cell r="E16">
            <v>82.958333333333329</v>
          </cell>
          <cell r="F16">
            <v>96</v>
          </cell>
          <cell r="G16">
            <v>54</v>
          </cell>
          <cell r="H16">
            <v>10.08</v>
          </cell>
          <cell r="I16" t="str">
            <v>NO</v>
          </cell>
          <cell r="J16">
            <v>26.28</v>
          </cell>
          <cell r="K16">
            <v>0.2</v>
          </cell>
        </row>
        <row r="17">
          <cell r="B17">
            <v>23.216666666666665</v>
          </cell>
          <cell r="C17">
            <v>27.9</v>
          </cell>
          <cell r="D17">
            <v>20.3</v>
          </cell>
          <cell r="E17">
            <v>86</v>
          </cell>
          <cell r="F17">
            <v>96</v>
          </cell>
          <cell r="G17">
            <v>62</v>
          </cell>
          <cell r="H17">
            <v>20.16</v>
          </cell>
          <cell r="I17" t="str">
            <v>L</v>
          </cell>
          <cell r="J17">
            <v>39.6</v>
          </cell>
          <cell r="K17">
            <v>0</v>
          </cell>
        </row>
        <row r="18">
          <cell r="B18">
            <v>23.458333333333329</v>
          </cell>
          <cell r="C18">
            <v>28.2</v>
          </cell>
          <cell r="D18">
            <v>21.3</v>
          </cell>
          <cell r="E18">
            <v>81.25</v>
          </cell>
          <cell r="F18">
            <v>93</v>
          </cell>
          <cell r="G18">
            <v>58</v>
          </cell>
          <cell r="H18">
            <v>13.32</v>
          </cell>
          <cell r="I18" t="str">
            <v>N</v>
          </cell>
          <cell r="J18">
            <v>32.76</v>
          </cell>
          <cell r="K18">
            <v>0.2</v>
          </cell>
        </row>
        <row r="19">
          <cell r="B19">
            <v>22.970833333333331</v>
          </cell>
          <cell r="C19">
            <v>28.5</v>
          </cell>
          <cell r="D19">
            <v>19</v>
          </cell>
          <cell r="E19">
            <v>80.25</v>
          </cell>
          <cell r="F19">
            <v>97</v>
          </cell>
          <cell r="G19">
            <v>50</v>
          </cell>
          <cell r="H19">
            <v>19.440000000000001</v>
          </cell>
          <cell r="I19" t="str">
            <v>N</v>
          </cell>
          <cell r="J19">
            <v>29.880000000000003</v>
          </cell>
          <cell r="K19">
            <v>0</v>
          </cell>
        </row>
        <row r="20">
          <cell r="B20">
            <v>23.237500000000001</v>
          </cell>
          <cell r="C20">
            <v>30.6</v>
          </cell>
          <cell r="D20">
            <v>18</v>
          </cell>
          <cell r="E20">
            <v>80.291666666666671</v>
          </cell>
          <cell r="F20">
            <v>97</v>
          </cell>
          <cell r="G20">
            <v>45</v>
          </cell>
          <cell r="H20">
            <v>24.12</v>
          </cell>
          <cell r="I20" t="str">
            <v>L</v>
          </cell>
          <cell r="J20">
            <v>60.480000000000004</v>
          </cell>
          <cell r="K20">
            <v>0.2</v>
          </cell>
        </row>
        <row r="21">
          <cell r="B21">
            <v>23.3</v>
          </cell>
          <cell r="C21">
            <v>30.7</v>
          </cell>
          <cell r="D21">
            <v>17.8</v>
          </cell>
          <cell r="E21">
            <v>74.041666666666671</v>
          </cell>
          <cell r="F21">
            <v>95</v>
          </cell>
          <cell r="G21">
            <v>41</v>
          </cell>
          <cell r="H21">
            <v>12.24</v>
          </cell>
          <cell r="I21" t="str">
            <v>L</v>
          </cell>
          <cell r="J21">
            <v>30.96</v>
          </cell>
          <cell r="K21">
            <v>0</v>
          </cell>
        </row>
        <row r="22">
          <cell r="B22">
            <v>24.041666666666661</v>
          </cell>
          <cell r="C22">
            <v>30.9</v>
          </cell>
          <cell r="D22">
            <v>19.399999999999999</v>
          </cell>
          <cell r="E22">
            <v>75.208333333333329</v>
          </cell>
          <cell r="F22">
            <v>95</v>
          </cell>
          <cell r="G22">
            <v>42</v>
          </cell>
          <cell r="H22">
            <v>22.68</v>
          </cell>
          <cell r="I22" t="str">
            <v>NE</v>
          </cell>
          <cell r="J22">
            <v>38.159999999999997</v>
          </cell>
          <cell r="K22">
            <v>0</v>
          </cell>
        </row>
        <row r="23">
          <cell r="B23">
            <v>23.925000000000001</v>
          </cell>
          <cell r="C23">
            <v>29.8</v>
          </cell>
          <cell r="D23">
            <v>18.8</v>
          </cell>
          <cell r="E23">
            <v>71.625</v>
          </cell>
          <cell r="F23">
            <v>96</v>
          </cell>
          <cell r="G23">
            <v>45</v>
          </cell>
          <cell r="H23">
            <v>20.52</v>
          </cell>
          <cell r="I23" t="str">
            <v>N</v>
          </cell>
          <cell r="J23">
            <v>36.36</v>
          </cell>
          <cell r="K23">
            <v>0.2</v>
          </cell>
        </row>
        <row r="24">
          <cell r="B24">
            <v>23.808333333333334</v>
          </cell>
          <cell r="C24">
            <v>29.5</v>
          </cell>
          <cell r="D24">
            <v>19.899999999999999</v>
          </cell>
          <cell r="E24">
            <v>76.708333333333329</v>
          </cell>
          <cell r="F24">
            <v>89</v>
          </cell>
          <cell r="G24">
            <v>49</v>
          </cell>
          <cell r="H24">
            <v>18.720000000000002</v>
          </cell>
          <cell r="I24" t="str">
            <v>L</v>
          </cell>
          <cell r="J24">
            <v>44.28</v>
          </cell>
          <cell r="K24">
            <v>0</v>
          </cell>
        </row>
        <row r="25">
          <cell r="B25">
            <v>23.870833333333334</v>
          </cell>
          <cell r="C25">
            <v>30.1</v>
          </cell>
          <cell r="D25">
            <v>20.399999999999999</v>
          </cell>
          <cell r="E25">
            <v>80.666666666666671</v>
          </cell>
          <cell r="F25">
            <v>96</v>
          </cell>
          <cell r="G25">
            <v>51</v>
          </cell>
          <cell r="H25">
            <v>17.28</v>
          </cell>
          <cell r="I25" t="str">
            <v>L</v>
          </cell>
          <cell r="J25">
            <v>48.96</v>
          </cell>
          <cell r="K25">
            <v>0</v>
          </cell>
        </row>
        <row r="26">
          <cell r="B26">
            <v>23.629166666666666</v>
          </cell>
          <cell r="C26">
            <v>28.7</v>
          </cell>
          <cell r="D26">
            <v>20.5</v>
          </cell>
          <cell r="E26">
            <v>83.125</v>
          </cell>
          <cell r="F26">
            <v>96</v>
          </cell>
          <cell r="G26">
            <v>56</v>
          </cell>
          <cell r="H26">
            <v>19.440000000000001</v>
          </cell>
          <cell r="I26" t="str">
            <v>NO</v>
          </cell>
          <cell r="J26">
            <v>36.72</v>
          </cell>
          <cell r="K26">
            <v>0.2</v>
          </cell>
        </row>
        <row r="27">
          <cell r="B27">
            <v>22.258333333333336</v>
          </cell>
          <cell r="C27">
            <v>28.4</v>
          </cell>
          <cell r="D27">
            <v>20.2</v>
          </cell>
          <cell r="E27">
            <v>90.5</v>
          </cell>
          <cell r="F27">
            <v>96</v>
          </cell>
          <cell r="G27">
            <v>61</v>
          </cell>
          <cell r="H27">
            <v>17.64</v>
          </cell>
          <cell r="I27" t="str">
            <v>L</v>
          </cell>
          <cell r="J27">
            <v>37.440000000000005</v>
          </cell>
          <cell r="K27">
            <v>0</v>
          </cell>
        </row>
        <row r="28">
          <cell r="B28">
            <v>24.791666666666668</v>
          </cell>
          <cell r="C28">
            <v>31.2</v>
          </cell>
          <cell r="D28">
            <v>20.9</v>
          </cell>
          <cell r="E28">
            <v>79.541666666666671</v>
          </cell>
          <cell r="F28">
            <v>95</v>
          </cell>
          <cell r="G28">
            <v>51</v>
          </cell>
          <cell r="H28">
            <v>14.4</v>
          </cell>
          <cell r="I28" t="str">
            <v>NO</v>
          </cell>
          <cell r="J28">
            <v>26.64</v>
          </cell>
          <cell r="K28">
            <v>0.2</v>
          </cell>
        </row>
        <row r="29">
          <cell r="B29">
            <v>24.733333333333331</v>
          </cell>
          <cell r="C29">
            <v>28.9</v>
          </cell>
          <cell r="D29">
            <v>22</v>
          </cell>
          <cell r="E29">
            <v>79.875</v>
          </cell>
          <cell r="F29">
            <v>91</v>
          </cell>
          <cell r="G29">
            <v>60</v>
          </cell>
          <cell r="H29">
            <v>15.48</v>
          </cell>
          <cell r="I29" t="str">
            <v>NO</v>
          </cell>
          <cell r="J29">
            <v>41.4</v>
          </cell>
          <cell r="K29">
            <v>0</v>
          </cell>
        </row>
        <row r="30">
          <cell r="B30">
            <v>24.508333333333336</v>
          </cell>
          <cell r="C30">
            <v>30.2</v>
          </cell>
          <cell r="D30">
            <v>21.5</v>
          </cell>
          <cell r="E30">
            <v>83.75</v>
          </cell>
          <cell r="F30">
            <v>95</v>
          </cell>
          <cell r="G30">
            <v>58</v>
          </cell>
          <cell r="H30">
            <v>19.079999999999998</v>
          </cell>
          <cell r="I30" t="str">
            <v>NO</v>
          </cell>
          <cell r="J30">
            <v>34.92</v>
          </cell>
          <cell r="K30">
            <v>18.599999999999998</v>
          </cell>
        </row>
        <row r="31">
          <cell r="B31">
            <v>23.770833333333339</v>
          </cell>
          <cell r="C31">
            <v>30.4</v>
          </cell>
          <cell r="D31">
            <v>19.399999999999999</v>
          </cell>
          <cell r="E31">
            <v>80.833333333333329</v>
          </cell>
          <cell r="F31">
            <v>96</v>
          </cell>
          <cell r="G31">
            <v>45</v>
          </cell>
          <cell r="H31">
            <v>18.720000000000002</v>
          </cell>
          <cell r="I31" t="str">
            <v>L</v>
          </cell>
          <cell r="J31">
            <v>36.36</v>
          </cell>
          <cell r="K31">
            <v>0</v>
          </cell>
        </row>
        <row r="32">
          <cell r="B32">
            <v>24.791666666666661</v>
          </cell>
          <cell r="C32">
            <v>31.1</v>
          </cell>
          <cell r="D32">
            <v>20.2</v>
          </cell>
          <cell r="E32">
            <v>76.333333333333329</v>
          </cell>
          <cell r="F32">
            <v>96</v>
          </cell>
          <cell r="G32">
            <v>42</v>
          </cell>
          <cell r="H32">
            <v>9</v>
          </cell>
          <cell r="I32" t="str">
            <v>L</v>
          </cell>
          <cell r="J32">
            <v>36.72</v>
          </cell>
          <cell r="K32">
            <v>0</v>
          </cell>
        </row>
        <row r="33">
          <cell r="B33">
            <v>23.341666666666665</v>
          </cell>
          <cell r="C33">
            <v>28</v>
          </cell>
          <cell r="D33">
            <v>20.3</v>
          </cell>
          <cell r="E33">
            <v>84.208333333333329</v>
          </cell>
          <cell r="F33">
            <v>96</v>
          </cell>
          <cell r="G33">
            <v>54</v>
          </cell>
          <cell r="H33">
            <v>6.84</v>
          </cell>
          <cell r="I33" t="str">
            <v>NO</v>
          </cell>
          <cell r="J33">
            <v>50.4</v>
          </cell>
          <cell r="K33">
            <v>0.2</v>
          </cell>
        </row>
        <row r="34">
          <cell r="I34" t="str">
            <v>L</v>
          </cell>
        </row>
      </sheetData>
      <sheetData sheetId="2">
        <row r="5">
          <cell r="B5">
            <v>24.058333333333337</v>
          </cell>
        </row>
      </sheetData>
      <sheetData sheetId="3">
        <row r="5">
          <cell r="B5">
            <v>24.383333333333336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26.708333333333332</v>
          </cell>
        </row>
      </sheetData>
      <sheetData sheetId="1">
        <row r="5">
          <cell r="B5">
            <v>27.695833333333322</v>
          </cell>
          <cell r="C5">
            <v>31.5</v>
          </cell>
          <cell r="D5">
            <v>23.5</v>
          </cell>
          <cell r="E5">
            <v>65.541666666666671</v>
          </cell>
          <cell r="F5">
            <v>72</v>
          </cell>
          <cell r="G5">
            <v>59</v>
          </cell>
          <cell r="H5">
            <v>20.16</v>
          </cell>
          <cell r="I5" t="str">
            <v>N</v>
          </cell>
          <cell r="J5">
            <v>36.36</v>
          </cell>
          <cell r="K5">
            <v>0</v>
          </cell>
        </row>
        <row r="6">
          <cell r="B6">
            <v>28.008333333333336</v>
          </cell>
          <cell r="C6">
            <v>32.6</v>
          </cell>
          <cell r="D6">
            <v>25.2</v>
          </cell>
          <cell r="E6">
            <v>72.291666666666671</v>
          </cell>
          <cell r="F6">
            <v>78</v>
          </cell>
          <cell r="G6">
            <v>68</v>
          </cell>
          <cell r="H6">
            <v>19.440000000000001</v>
          </cell>
          <cell r="I6" t="str">
            <v>NE</v>
          </cell>
          <cell r="J6">
            <v>35.28</v>
          </cell>
          <cell r="K6">
            <v>0</v>
          </cell>
        </row>
        <row r="7">
          <cell r="B7">
            <v>28.408333333333331</v>
          </cell>
          <cell r="C7">
            <v>32.200000000000003</v>
          </cell>
          <cell r="D7">
            <v>24.8</v>
          </cell>
          <cell r="E7">
            <v>72.583333333333329</v>
          </cell>
          <cell r="F7">
            <v>76</v>
          </cell>
          <cell r="G7">
            <v>69</v>
          </cell>
          <cell r="H7">
            <v>20.88</v>
          </cell>
          <cell r="I7" t="str">
            <v>N</v>
          </cell>
          <cell r="J7">
            <v>38.519999999999996</v>
          </cell>
          <cell r="K7">
            <v>0</v>
          </cell>
        </row>
        <row r="8">
          <cell r="B8">
            <v>28.554166666666671</v>
          </cell>
          <cell r="C8">
            <v>32.299999999999997</v>
          </cell>
          <cell r="D8">
            <v>24.7</v>
          </cell>
          <cell r="E8">
            <v>72.166666666666671</v>
          </cell>
          <cell r="F8">
            <v>75</v>
          </cell>
          <cell r="G8">
            <v>69</v>
          </cell>
          <cell r="H8">
            <v>21.240000000000002</v>
          </cell>
          <cell r="I8" t="str">
            <v>N</v>
          </cell>
          <cell r="J8">
            <v>39.96</v>
          </cell>
          <cell r="K8">
            <v>0</v>
          </cell>
        </row>
        <row r="9">
          <cell r="B9">
            <v>28.637499999999999</v>
          </cell>
          <cell r="C9">
            <v>32.299999999999997</v>
          </cell>
          <cell r="D9">
            <v>25</v>
          </cell>
          <cell r="E9">
            <v>71.416666666666671</v>
          </cell>
          <cell r="F9">
            <v>75</v>
          </cell>
          <cell r="G9">
            <v>66</v>
          </cell>
          <cell r="H9">
            <v>19.079999999999998</v>
          </cell>
          <cell r="I9" t="str">
            <v>N</v>
          </cell>
          <cell r="J9">
            <v>39.24</v>
          </cell>
          <cell r="K9">
            <v>0.6</v>
          </cell>
        </row>
        <row r="10">
          <cell r="B10">
            <v>28.600000000000005</v>
          </cell>
          <cell r="C10">
            <v>32.4</v>
          </cell>
          <cell r="D10">
            <v>24.4</v>
          </cell>
          <cell r="E10">
            <v>69.416666666666671</v>
          </cell>
          <cell r="F10">
            <v>75</v>
          </cell>
          <cell r="G10">
            <v>64</v>
          </cell>
          <cell r="H10">
            <v>21.240000000000002</v>
          </cell>
          <cell r="I10" t="str">
            <v>N</v>
          </cell>
          <cell r="J10">
            <v>37.440000000000005</v>
          </cell>
          <cell r="K10">
            <v>0</v>
          </cell>
        </row>
        <row r="11">
          <cell r="B11">
            <v>28.679166666666671</v>
          </cell>
          <cell r="C11">
            <v>33</v>
          </cell>
          <cell r="D11">
            <v>24.3</v>
          </cell>
          <cell r="E11">
            <v>71.083333333333329</v>
          </cell>
          <cell r="F11">
            <v>78</v>
          </cell>
          <cell r="G11">
            <v>65</v>
          </cell>
          <cell r="H11">
            <v>10.08</v>
          </cell>
          <cell r="I11" t="str">
            <v>NE</v>
          </cell>
          <cell r="J11">
            <v>32.4</v>
          </cell>
          <cell r="K11">
            <v>0</v>
          </cell>
        </row>
        <row r="12">
          <cell r="B12">
            <v>29.237499999999997</v>
          </cell>
          <cell r="C12">
            <v>33.1</v>
          </cell>
          <cell r="D12">
            <v>25.1</v>
          </cell>
          <cell r="E12">
            <v>72.291666666666671</v>
          </cell>
          <cell r="F12">
            <v>80</v>
          </cell>
          <cell r="G12">
            <v>66</v>
          </cell>
          <cell r="H12">
            <v>18.36</v>
          </cell>
          <cell r="I12" t="str">
            <v>N</v>
          </cell>
          <cell r="J12">
            <v>36</v>
          </cell>
          <cell r="K12">
            <v>0</v>
          </cell>
        </row>
        <row r="13">
          <cell r="B13">
            <v>27.179166666666664</v>
          </cell>
          <cell r="C13">
            <v>31.8</v>
          </cell>
          <cell r="D13">
            <v>24.2</v>
          </cell>
          <cell r="E13">
            <v>76.041666666666671</v>
          </cell>
          <cell r="F13">
            <v>82</v>
          </cell>
          <cell r="G13">
            <v>68</v>
          </cell>
          <cell r="H13">
            <v>25.2</v>
          </cell>
          <cell r="I13" t="str">
            <v>L</v>
          </cell>
          <cell r="J13">
            <v>72</v>
          </cell>
          <cell r="K13">
            <v>39.6</v>
          </cell>
        </row>
        <row r="14">
          <cell r="B14">
            <v>26.566666666666666</v>
          </cell>
          <cell r="C14">
            <v>31</v>
          </cell>
          <cell r="D14">
            <v>24.2</v>
          </cell>
          <cell r="E14">
            <v>80.833333333333329</v>
          </cell>
          <cell r="F14">
            <v>84</v>
          </cell>
          <cell r="G14">
            <v>73</v>
          </cell>
          <cell r="H14">
            <v>15.840000000000002</v>
          </cell>
          <cell r="I14" t="str">
            <v>SO</v>
          </cell>
          <cell r="J14">
            <v>27</v>
          </cell>
          <cell r="K14">
            <v>0</v>
          </cell>
        </row>
        <row r="15">
          <cell r="B15">
            <v>27.112500000000001</v>
          </cell>
          <cell r="C15">
            <v>31.2</v>
          </cell>
          <cell r="D15">
            <v>23</v>
          </cell>
          <cell r="E15">
            <v>74</v>
          </cell>
          <cell r="F15">
            <v>78</v>
          </cell>
          <cell r="G15">
            <v>62</v>
          </cell>
          <cell r="H15">
            <v>15.48</v>
          </cell>
          <cell r="I15" t="str">
            <v>S</v>
          </cell>
          <cell r="J15">
            <v>29.880000000000003</v>
          </cell>
          <cell r="K15">
            <v>0</v>
          </cell>
        </row>
        <row r="16">
          <cell r="B16">
            <v>26.033333333333335</v>
          </cell>
          <cell r="C16">
            <v>31.9</v>
          </cell>
          <cell r="D16">
            <v>20.2</v>
          </cell>
          <cell r="E16">
            <v>66.083333333333329</v>
          </cell>
          <cell r="F16">
            <v>73</v>
          </cell>
          <cell r="G16">
            <v>62</v>
          </cell>
          <cell r="H16">
            <v>10.44</v>
          </cell>
          <cell r="I16" t="str">
            <v>S</v>
          </cell>
          <cell r="J16">
            <v>23.400000000000002</v>
          </cell>
          <cell r="K16">
            <v>0</v>
          </cell>
        </row>
        <row r="17">
          <cell r="B17">
            <v>26.908333333333331</v>
          </cell>
          <cell r="C17">
            <v>32</v>
          </cell>
          <cell r="D17">
            <v>22.9</v>
          </cell>
          <cell r="E17">
            <v>67.5</v>
          </cell>
          <cell r="F17">
            <v>73</v>
          </cell>
          <cell r="G17">
            <v>62</v>
          </cell>
          <cell r="H17">
            <v>21.240000000000002</v>
          </cell>
          <cell r="I17" t="str">
            <v>NE</v>
          </cell>
          <cell r="J17">
            <v>36</v>
          </cell>
          <cell r="K17">
            <v>0</v>
          </cell>
        </row>
        <row r="18">
          <cell r="B18">
            <v>27.291666666666661</v>
          </cell>
          <cell r="C18">
            <v>32</v>
          </cell>
          <cell r="D18">
            <v>23.9</v>
          </cell>
          <cell r="E18">
            <v>74.583333333333329</v>
          </cell>
          <cell r="F18">
            <v>79</v>
          </cell>
          <cell r="G18">
            <v>72</v>
          </cell>
          <cell r="H18">
            <v>17.28</v>
          </cell>
          <cell r="I18" t="str">
            <v>L</v>
          </cell>
          <cell r="J18">
            <v>30.96</v>
          </cell>
          <cell r="K18">
            <v>0</v>
          </cell>
        </row>
        <row r="19">
          <cell r="B19">
            <v>26.891666666666669</v>
          </cell>
          <cell r="C19">
            <v>31.3</v>
          </cell>
          <cell r="D19">
            <v>23.6</v>
          </cell>
          <cell r="E19">
            <v>75.083333333333329</v>
          </cell>
          <cell r="F19">
            <v>80</v>
          </cell>
          <cell r="G19">
            <v>65</v>
          </cell>
          <cell r="H19">
            <v>22.68</v>
          </cell>
          <cell r="I19" t="str">
            <v>NE</v>
          </cell>
          <cell r="J19">
            <v>42.12</v>
          </cell>
          <cell r="K19">
            <v>0</v>
          </cell>
        </row>
        <row r="20">
          <cell r="B20">
            <v>26.987500000000001</v>
          </cell>
          <cell r="C20">
            <v>31.7</v>
          </cell>
          <cell r="D20">
            <v>23.3</v>
          </cell>
          <cell r="E20">
            <v>74.375</v>
          </cell>
          <cell r="F20">
            <v>78</v>
          </cell>
          <cell r="G20">
            <v>69</v>
          </cell>
          <cell r="H20">
            <v>16.559999999999999</v>
          </cell>
          <cell r="I20" t="str">
            <v>N</v>
          </cell>
          <cell r="J20">
            <v>30.6</v>
          </cell>
          <cell r="K20">
            <v>0</v>
          </cell>
        </row>
        <row r="21">
          <cell r="B21">
            <v>27.945833333333336</v>
          </cell>
          <cell r="C21">
            <v>32.5</v>
          </cell>
          <cell r="D21">
            <v>23.9</v>
          </cell>
          <cell r="E21">
            <v>74.583333333333329</v>
          </cell>
          <cell r="F21">
            <v>79</v>
          </cell>
          <cell r="G21">
            <v>70</v>
          </cell>
          <cell r="H21">
            <v>13.68</v>
          </cell>
          <cell r="I21" t="str">
            <v>S</v>
          </cell>
          <cell r="J21">
            <v>34.200000000000003</v>
          </cell>
          <cell r="K21">
            <v>0</v>
          </cell>
        </row>
        <row r="22">
          <cell r="B22">
            <v>27.083333333333339</v>
          </cell>
          <cell r="C22">
            <v>32.200000000000003</v>
          </cell>
          <cell r="D22">
            <v>22.8</v>
          </cell>
          <cell r="E22">
            <v>74.083333333333329</v>
          </cell>
          <cell r="F22">
            <v>78</v>
          </cell>
          <cell r="G22">
            <v>68</v>
          </cell>
          <cell r="H22">
            <v>18.720000000000002</v>
          </cell>
          <cell r="I22" t="str">
            <v>NE</v>
          </cell>
          <cell r="J22">
            <v>35.28</v>
          </cell>
          <cell r="K22">
            <v>0</v>
          </cell>
        </row>
        <row r="23">
          <cell r="B23">
            <v>27.070833333333336</v>
          </cell>
          <cell r="C23">
            <v>31.9</v>
          </cell>
          <cell r="D23">
            <v>22.6</v>
          </cell>
          <cell r="E23">
            <v>73.041666666666671</v>
          </cell>
          <cell r="F23">
            <v>78</v>
          </cell>
          <cell r="G23">
            <v>68</v>
          </cell>
          <cell r="H23">
            <v>14.4</v>
          </cell>
          <cell r="I23" t="str">
            <v>N</v>
          </cell>
          <cell r="J23">
            <v>38.880000000000003</v>
          </cell>
          <cell r="K23">
            <v>0</v>
          </cell>
        </row>
        <row r="24">
          <cell r="B24">
            <v>26.654166666666669</v>
          </cell>
          <cell r="C24">
            <v>32.1</v>
          </cell>
          <cell r="D24">
            <v>23.6</v>
          </cell>
          <cell r="E24">
            <v>74.666666666666671</v>
          </cell>
          <cell r="F24">
            <v>79</v>
          </cell>
          <cell r="G24">
            <v>70</v>
          </cell>
          <cell r="H24">
            <v>20.88</v>
          </cell>
          <cell r="I24" t="str">
            <v>N</v>
          </cell>
          <cell r="J24">
            <v>35.64</v>
          </cell>
          <cell r="K24">
            <v>0</v>
          </cell>
        </row>
        <row r="25">
          <cell r="B25">
            <v>27.533333333333335</v>
          </cell>
          <cell r="C25">
            <v>32.1</v>
          </cell>
          <cell r="D25">
            <v>24.5</v>
          </cell>
          <cell r="E25">
            <v>74.583333333333329</v>
          </cell>
          <cell r="F25">
            <v>77</v>
          </cell>
          <cell r="G25">
            <v>70</v>
          </cell>
          <cell r="H25">
            <v>18</v>
          </cell>
          <cell r="I25" t="str">
            <v>N</v>
          </cell>
          <cell r="J25">
            <v>36.72</v>
          </cell>
          <cell r="K25">
            <v>0.6</v>
          </cell>
        </row>
        <row r="26">
          <cell r="B26">
            <v>25.529166666666665</v>
          </cell>
          <cell r="C26">
            <v>29</v>
          </cell>
          <cell r="D26">
            <v>23.3</v>
          </cell>
          <cell r="E26">
            <v>77.375</v>
          </cell>
          <cell r="F26">
            <v>80</v>
          </cell>
          <cell r="G26">
            <v>72</v>
          </cell>
          <cell r="H26">
            <v>22.32</v>
          </cell>
          <cell r="I26" t="str">
            <v>N</v>
          </cell>
          <cell r="J26">
            <v>47.88</v>
          </cell>
          <cell r="K26">
            <v>7.1999999999999993</v>
          </cell>
        </row>
        <row r="27">
          <cell r="B27">
            <v>25.558333333333334</v>
          </cell>
          <cell r="C27">
            <v>28.4</v>
          </cell>
          <cell r="D27">
            <v>23.8</v>
          </cell>
          <cell r="E27">
            <v>79.375</v>
          </cell>
          <cell r="F27">
            <v>82</v>
          </cell>
          <cell r="G27">
            <v>77</v>
          </cell>
          <cell r="H27">
            <v>15.120000000000001</v>
          </cell>
          <cell r="I27" t="str">
            <v>N</v>
          </cell>
          <cell r="J27">
            <v>38.519999999999996</v>
          </cell>
          <cell r="K27">
            <v>6.6</v>
          </cell>
        </row>
        <row r="28">
          <cell r="B28">
            <v>26.641666666666666</v>
          </cell>
          <cell r="C28">
            <v>30.4</v>
          </cell>
          <cell r="D28">
            <v>24.7</v>
          </cell>
          <cell r="E28">
            <v>80.375</v>
          </cell>
          <cell r="F28">
            <v>83</v>
          </cell>
          <cell r="G28">
            <v>76</v>
          </cell>
          <cell r="H28">
            <v>16.559999999999999</v>
          </cell>
          <cell r="I28" t="str">
            <v>N</v>
          </cell>
          <cell r="J28">
            <v>31.319999999999997</v>
          </cell>
          <cell r="K28">
            <v>1.5999999999999999</v>
          </cell>
        </row>
        <row r="29">
          <cell r="B29">
            <v>26.666666666666661</v>
          </cell>
          <cell r="C29">
            <v>30</v>
          </cell>
          <cell r="D29">
            <v>25.2</v>
          </cell>
          <cell r="E29">
            <v>79.708333333333329</v>
          </cell>
          <cell r="F29">
            <v>82</v>
          </cell>
          <cell r="G29">
            <v>77</v>
          </cell>
          <cell r="H29">
            <v>17.28</v>
          </cell>
          <cell r="I29" t="str">
            <v>NE</v>
          </cell>
          <cell r="J29">
            <v>32.76</v>
          </cell>
          <cell r="K29">
            <v>2.6</v>
          </cell>
        </row>
        <row r="30">
          <cell r="B30">
            <v>26.558333333333334</v>
          </cell>
          <cell r="C30">
            <v>29.9</v>
          </cell>
          <cell r="D30">
            <v>24.5</v>
          </cell>
          <cell r="E30">
            <v>81.708333333333329</v>
          </cell>
          <cell r="F30">
            <v>85</v>
          </cell>
          <cell r="G30">
            <v>78</v>
          </cell>
          <cell r="H30">
            <v>15.120000000000001</v>
          </cell>
          <cell r="I30" t="str">
            <v>N</v>
          </cell>
          <cell r="J30">
            <v>28.44</v>
          </cell>
          <cell r="K30">
            <v>1.2</v>
          </cell>
        </row>
        <row r="31">
          <cell r="B31">
            <v>25.666666666666671</v>
          </cell>
          <cell r="C31">
            <v>28.7</v>
          </cell>
          <cell r="D31">
            <v>22.9</v>
          </cell>
          <cell r="E31">
            <v>81.458333333333329</v>
          </cell>
          <cell r="F31">
            <v>84</v>
          </cell>
          <cell r="G31">
            <v>78</v>
          </cell>
          <cell r="H31">
            <v>11.879999999999999</v>
          </cell>
          <cell r="I31" t="str">
            <v>NE</v>
          </cell>
          <cell r="J31">
            <v>33.840000000000003</v>
          </cell>
          <cell r="K31">
            <v>9</v>
          </cell>
        </row>
        <row r="32">
          <cell r="B32">
            <v>25.283333333333331</v>
          </cell>
          <cell r="C32">
            <v>30.4</v>
          </cell>
          <cell r="D32">
            <v>22.5</v>
          </cell>
          <cell r="E32">
            <v>81.333333333333329</v>
          </cell>
          <cell r="F32">
            <v>85</v>
          </cell>
          <cell r="G32">
            <v>75</v>
          </cell>
          <cell r="H32">
            <v>16.2</v>
          </cell>
          <cell r="I32" t="str">
            <v>NE</v>
          </cell>
          <cell r="J32">
            <v>36.36</v>
          </cell>
          <cell r="K32">
            <v>0.8</v>
          </cell>
        </row>
        <row r="33">
          <cell r="B33">
            <v>25.833333333333332</v>
          </cell>
          <cell r="C33">
            <v>31.7</v>
          </cell>
          <cell r="D33">
            <v>22.8</v>
          </cell>
          <cell r="E33">
            <v>79.25</v>
          </cell>
          <cell r="F33">
            <v>83</v>
          </cell>
          <cell r="G33">
            <v>70</v>
          </cell>
          <cell r="H33">
            <v>19.440000000000001</v>
          </cell>
          <cell r="I33" t="str">
            <v>NE</v>
          </cell>
          <cell r="J33">
            <v>39.6</v>
          </cell>
          <cell r="K33">
            <v>9.6</v>
          </cell>
        </row>
        <row r="34">
          <cell r="I34" t="str">
            <v>N</v>
          </cell>
        </row>
      </sheetData>
      <sheetData sheetId="2">
        <row r="5">
          <cell r="B5">
            <v>25.554166666666664</v>
          </cell>
        </row>
      </sheetData>
      <sheetData sheetId="3">
        <row r="5">
          <cell r="B5">
            <v>24.158333333333335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25.262499999999999</v>
          </cell>
        </row>
      </sheetData>
      <sheetData sheetId="1">
        <row r="5">
          <cell r="B5">
            <v>25.620833333333337</v>
          </cell>
          <cell r="C5">
            <v>30.9</v>
          </cell>
          <cell r="D5">
            <v>22.2</v>
          </cell>
          <cell r="E5">
            <v>79.083333333333329</v>
          </cell>
          <cell r="F5">
            <v>92</v>
          </cell>
          <cell r="G5">
            <v>56</v>
          </cell>
          <cell r="H5">
            <v>12.16</v>
          </cell>
          <cell r="I5" t="str">
            <v>NO</v>
          </cell>
          <cell r="J5">
            <v>27.200000000000003</v>
          </cell>
          <cell r="K5">
            <v>0.8</v>
          </cell>
        </row>
        <row r="6">
          <cell r="B6">
            <v>26.220833333333331</v>
          </cell>
          <cell r="C6">
            <v>32.4</v>
          </cell>
          <cell r="D6">
            <v>22</v>
          </cell>
          <cell r="E6">
            <v>72.125</v>
          </cell>
          <cell r="F6">
            <v>92</v>
          </cell>
          <cell r="G6">
            <v>46</v>
          </cell>
          <cell r="H6">
            <v>11.520000000000001</v>
          </cell>
          <cell r="I6" t="str">
            <v>NO</v>
          </cell>
          <cell r="J6">
            <v>41.6</v>
          </cell>
          <cell r="K6">
            <v>0.2</v>
          </cell>
        </row>
        <row r="7">
          <cell r="B7">
            <v>26.070833333333336</v>
          </cell>
          <cell r="C7">
            <v>32.700000000000003</v>
          </cell>
          <cell r="D7">
            <v>20.5</v>
          </cell>
          <cell r="E7">
            <v>70.541666666666671</v>
          </cell>
          <cell r="F7">
            <v>91</v>
          </cell>
          <cell r="G7">
            <v>45</v>
          </cell>
          <cell r="H7">
            <v>13.12</v>
          </cell>
          <cell r="I7" t="str">
            <v>NO</v>
          </cell>
          <cell r="J7">
            <v>36.480000000000004</v>
          </cell>
          <cell r="K7">
            <v>1.2</v>
          </cell>
        </row>
        <row r="8">
          <cell r="B8">
            <v>26.425000000000008</v>
          </cell>
          <cell r="C8">
            <v>33.299999999999997</v>
          </cell>
          <cell r="D8">
            <v>20</v>
          </cell>
          <cell r="E8">
            <v>67.666666666666671</v>
          </cell>
          <cell r="F8">
            <v>93</v>
          </cell>
          <cell r="G8">
            <v>38</v>
          </cell>
          <cell r="H8">
            <v>13.440000000000001</v>
          </cell>
          <cell r="I8" t="str">
            <v>NO</v>
          </cell>
          <cell r="J8">
            <v>30.400000000000002</v>
          </cell>
          <cell r="K8">
            <v>0</v>
          </cell>
        </row>
        <row r="9">
          <cell r="B9">
            <v>28.341666666666672</v>
          </cell>
          <cell r="C9">
            <v>34.700000000000003</v>
          </cell>
          <cell r="D9">
            <v>22.1</v>
          </cell>
          <cell r="E9">
            <v>62.458333333333336</v>
          </cell>
          <cell r="F9">
            <v>88</v>
          </cell>
          <cell r="G9">
            <v>37</v>
          </cell>
          <cell r="H9">
            <v>12.16</v>
          </cell>
          <cell r="I9" t="str">
            <v>N</v>
          </cell>
          <cell r="J9">
            <v>25.6</v>
          </cell>
          <cell r="K9">
            <v>0</v>
          </cell>
        </row>
        <row r="10">
          <cell r="B10">
            <v>29.162499999999998</v>
          </cell>
          <cell r="C10">
            <v>35.5</v>
          </cell>
          <cell r="D10">
            <v>21.4</v>
          </cell>
          <cell r="E10">
            <v>48.083333333333336</v>
          </cell>
          <cell r="F10">
            <v>77</v>
          </cell>
          <cell r="G10">
            <v>26</v>
          </cell>
          <cell r="H10">
            <v>11.200000000000001</v>
          </cell>
          <cell r="I10" t="str">
            <v>N</v>
          </cell>
          <cell r="J10">
            <v>24</v>
          </cell>
          <cell r="K10">
            <v>0</v>
          </cell>
        </row>
        <row r="11">
          <cell r="B11">
            <v>29.129166666666666</v>
          </cell>
          <cell r="C11">
            <v>36.1</v>
          </cell>
          <cell r="D11">
            <v>20.5</v>
          </cell>
          <cell r="E11">
            <v>49.458333333333336</v>
          </cell>
          <cell r="F11">
            <v>87</v>
          </cell>
          <cell r="G11">
            <v>24</v>
          </cell>
          <cell r="H11">
            <v>10.88</v>
          </cell>
          <cell r="I11" t="str">
            <v>NO</v>
          </cell>
          <cell r="J11">
            <v>28.160000000000004</v>
          </cell>
          <cell r="K11">
            <v>0</v>
          </cell>
        </row>
        <row r="12">
          <cell r="B12">
            <v>28.304166666666674</v>
          </cell>
          <cell r="C12">
            <v>36.200000000000003</v>
          </cell>
          <cell r="D12">
            <v>22.4</v>
          </cell>
          <cell r="E12">
            <v>56.25</v>
          </cell>
          <cell r="F12">
            <v>81</v>
          </cell>
          <cell r="G12">
            <v>28</v>
          </cell>
          <cell r="H12">
            <v>18.240000000000002</v>
          </cell>
          <cell r="I12" t="str">
            <v>NO</v>
          </cell>
          <cell r="J12">
            <v>41.28</v>
          </cell>
          <cell r="K12">
            <v>0.6</v>
          </cell>
        </row>
        <row r="13">
          <cell r="B13">
            <v>26.212499999999995</v>
          </cell>
          <cell r="C13">
            <v>33.9</v>
          </cell>
          <cell r="D13">
            <v>19.5</v>
          </cell>
          <cell r="E13">
            <v>69.166666666666671</v>
          </cell>
          <cell r="F13">
            <v>90</v>
          </cell>
          <cell r="G13">
            <v>41</v>
          </cell>
          <cell r="H13">
            <v>17.600000000000001</v>
          </cell>
          <cell r="I13" t="str">
            <v>NO</v>
          </cell>
          <cell r="J13">
            <v>54.720000000000006</v>
          </cell>
          <cell r="K13">
            <v>29</v>
          </cell>
        </row>
        <row r="14">
          <cell r="B14">
            <v>24.883333333333329</v>
          </cell>
          <cell r="C14">
            <v>30.8</v>
          </cell>
          <cell r="D14">
            <v>20.6</v>
          </cell>
          <cell r="E14">
            <v>76.166666666666671</v>
          </cell>
          <cell r="F14">
            <v>94</v>
          </cell>
          <cell r="G14">
            <v>50</v>
          </cell>
          <cell r="H14">
            <v>15.040000000000001</v>
          </cell>
          <cell r="I14" t="str">
            <v>S</v>
          </cell>
          <cell r="J14">
            <v>31.04</v>
          </cell>
          <cell r="K14">
            <v>0</v>
          </cell>
        </row>
        <row r="15">
          <cell r="B15">
            <v>26.3</v>
          </cell>
          <cell r="C15">
            <v>33.4</v>
          </cell>
          <cell r="D15">
            <v>20.7</v>
          </cell>
          <cell r="E15">
            <v>65.541666666666671</v>
          </cell>
          <cell r="F15">
            <v>90</v>
          </cell>
          <cell r="G15">
            <v>29</v>
          </cell>
          <cell r="H15">
            <v>15.36</v>
          </cell>
          <cell r="I15" t="str">
            <v>SO</v>
          </cell>
          <cell r="J15">
            <v>27.200000000000003</v>
          </cell>
          <cell r="K15">
            <v>0</v>
          </cell>
        </row>
        <row r="16">
          <cell r="B16">
            <v>26.583333333333332</v>
          </cell>
          <cell r="C16">
            <v>33.5</v>
          </cell>
          <cell r="D16">
            <v>19.899999999999999</v>
          </cell>
          <cell r="E16">
            <v>58.541666666666664</v>
          </cell>
          <cell r="F16">
            <v>82</v>
          </cell>
          <cell r="G16">
            <v>32</v>
          </cell>
          <cell r="H16">
            <v>10.88</v>
          </cell>
          <cell r="I16" t="str">
            <v>NO</v>
          </cell>
          <cell r="J16">
            <v>22.72</v>
          </cell>
          <cell r="K16">
            <v>0</v>
          </cell>
        </row>
        <row r="17">
          <cell r="B17">
            <v>26.854166666666668</v>
          </cell>
          <cell r="C17">
            <v>33.5</v>
          </cell>
          <cell r="D17">
            <v>21.8</v>
          </cell>
          <cell r="E17">
            <v>67.166666666666671</v>
          </cell>
          <cell r="F17">
            <v>88</v>
          </cell>
          <cell r="G17">
            <v>37</v>
          </cell>
          <cell r="H17">
            <v>9.2799999999999994</v>
          </cell>
          <cell r="I17" t="str">
            <v>N</v>
          </cell>
          <cell r="J17">
            <v>23.040000000000003</v>
          </cell>
          <cell r="K17">
            <v>0</v>
          </cell>
        </row>
        <row r="18">
          <cell r="B18">
            <v>26.108333333333334</v>
          </cell>
          <cell r="C18">
            <v>32.299999999999997</v>
          </cell>
          <cell r="D18">
            <v>21.3</v>
          </cell>
          <cell r="E18">
            <v>71.666666666666671</v>
          </cell>
          <cell r="F18">
            <v>90</v>
          </cell>
          <cell r="G18">
            <v>49</v>
          </cell>
          <cell r="H18">
            <v>12.8</v>
          </cell>
          <cell r="I18" t="str">
            <v>NO</v>
          </cell>
          <cell r="J18">
            <v>39.04</v>
          </cell>
          <cell r="K18">
            <v>0</v>
          </cell>
        </row>
        <row r="19">
          <cell r="B19">
            <v>23.587500000000002</v>
          </cell>
          <cell r="C19">
            <v>28.7</v>
          </cell>
          <cell r="D19">
            <v>19.899999999999999</v>
          </cell>
          <cell r="E19">
            <v>82.791666666666671</v>
          </cell>
          <cell r="F19">
            <v>96</v>
          </cell>
          <cell r="G19">
            <v>60</v>
          </cell>
          <cell r="H19">
            <v>12.16</v>
          </cell>
          <cell r="I19" t="str">
            <v>NO</v>
          </cell>
          <cell r="J19">
            <v>29.760000000000005</v>
          </cell>
          <cell r="K19">
            <v>46</v>
          </cell>
        </row>
        <row r="20">
          <cell r="B20">
            <v>24.712499999999995</v>
          </cell>
          <cell r="C20">
            <v>32.200000000000003</v>
          </cell>
          <cell r="D20">
            <v>20.7</v>
          </cell>
          <cell r="E20">
            <v>75.416666666666671</v>
          </cell>
          <cell r="F20">
            <v>94</v>
          </cell>
          <cell r="G20">
            <v>42</v>
          </cell>
          <cell r="H20">
            <v>21.12</v>
          </cell>
          <cell r="I20" t="str">
            <v>NO</v>
          </cell>
          <cell r="J20">
            <v>52.800000000000004</v>
          </cell>
          <cell r="K20">
            <v>4.8</v>
          </cell>
        </row>
        <row r="21">
          <cell r="B21">
            <v>23.2</v>
          </cell>
          <cell r="C21">
            <v>32</v>
          </cell>
          <cell r="D21">
            <v>19</v>
          </cell>
          <cell r="E21">
            <v>79.291666666666671</v>
          </cell>
          <cell r="F21">
            <v>94</v>
          </cell>
          <cell r="G21">
            <v>45</v>
          </cell>
          <cell r="H21">
            <v>21.76</v>
          </cell>
          <cell r="I21" t="str">
            <v>SE</v>
          </cell>
          <cell r="J21">
            <v>45.120000000000005</v>
          </cell>
          <cell r="K21">
            <v>4.8</v>
          </cell>
        </row>
        <row r="22">
          <cell r="B22">
            <v>24.612500000000001</v>
          </cell>
          <cell r="C22">
            <v>32.700000000000003</v>
          </cell>
          <cell r="D22">
            <v>18.7</v>
          </cell>
          <cell r="E22">
            <v>73.583333333333329</v>
          </cell>
          <cell r="F22">
            <v>94</v>
          </cell>
          <cell r="G22">
            <v>42</v>
          </cell>
          <cell r="H22">
            <v>15.36</v>
          </cell>
          <cell r="I22" t="str">
            <v>SE</v>
          </cell>
          <cell r="J22">
            <v>41.92</v>
          </cell>
          <cell r="K22">
            <v>2</v>
          </cell>
        </row>
        <row r="23">
          <cell r="B23">
            <v>24.158333333333331</v>
          </cell>
          <cell r="C23">
            <v>31.9</v>
          </cell>
          <cell r="D23">
            <v>19.7</v>
          </cell>
          <cell r="E23">
            <v>76.083333333333329</v>
          </cell>
          <cell r="F23">
            <v>93</v>
          </cell>
          <cell r="G23">
            <v>46</v>
          </cell>
          <cell r="H23">
            <v>19.840000000000003</v>
          </cell>
          <cell r="I23" t="str">
            <v>NO</v>
          </cell>
          <cell r="J23">
            <v>51.52000000000001</v>
          </cell>
          <cell r="K23">
            <v>16</v>
          </cell>
        </row>
        <row r="24">
          <cell r="B24">
            <v>25.858333333333334</v>
          </cell>
          <cell r="C24">
            <v>32.1</v>
          </cell>
          <cell r="D24">
            <v>21.7</v>
          </cell>
          <cell r="E24">
            <v>70.958333333333329</v>
          </cell>
          <cell r="F24">
            <v>87</v>
          </cell>
          <cell r="G24">
            <v>44</v>
          </cell>
          <cell r="H24">
            <v>9.9200000000000017</v>
          </cell>
          <cell r="I24" t="str">
            <v>NO</v>
          </cell>
          <cell r="J24">
            <v>29.12</v>
          </cell>
          <cell r="K24">
            <v>0</v>
          </cell>
        </row>
        <row r="25">
          <cell r="B25">
            <v>26.1875</v>
          </cell>
          <cell r="C25">
            <v>31.8</v>
          </cell>
          <cell r="D25">
            <v>22.5</v>
          </cell>
          <cell r="E25">
            <v>74.208333333333329</v>
          </cell>
          <cell r="F25">
            <v>92</v>
          </cell>
          <cell r="G25">
            <v>49</v>
          </cell>
          <cell r="H25">
            <v>14.080000000000002</v>
          </cell>
          <cell r="I25" t="str">
            <v>NO</v>
          </cell>
          <cell r="J25">
            <v>28.8</v>
          </cell>
          <cell r="K25">
            <v>0.2</v>
          </cell>
        </row>
        <row r="26">
          <cell r="B26">
            <v>22.750000000000004</v>
          </cell>
          <cell r="C26">
            <v>27.2</v>
          </cell>
          <cell r="D26">
            <v>21.1</v>
          </cell>
          <cell r="E26">
            <v>87.75</v>
          </cell>
          <cell r="F26">
            <v>94</v>
          </cell>
          <cell r="G26">
            <v>71</v>
          </cell>
          <cell r="H26">
            <v>14.719999999999999</v>
          </cell>
          <cell r="I26" t="str">
            <v>NO</v>
          </cell>
          <cell r="J26">
            <v>32.96</v>
          </cell>
          <cell r="K26">
            <v>15.599999999999998</v>
          </cell>
        </row>
        <row r="27">
          <cell r="B27">
            <v>22.737499999999997</v>
          </cell>
          <cell r="C27">
            <v>28.1</v>
          </cell>
          <cell r="D27">
            <v>20.2</v>
          </cell>
          <cell r="E27">
            <v>89.333333333333329</v>
          </cell>
          <cell r="F27">
            <v>95</v>
          </cell>
          <cell r="G27">
            <v>70</v>
          </cell>
          <cell r="H27">
            <v>14.080000000000002</v>
          </cell>
          <cell r="I27" t="str">
            <v>NO</v>
          </cell>
          <cell r="J27">
            <v>28.160000000000004</v>
          </cell>
          <cell r="K27">
            <v>12.6</v>
          </cell>
        </row>
        <row r="28">
          <cell r="B28">
            <v>24.791666666666668</v>
          </cell>
          <cell r="C28">
            <v>31.2</v>
          </cell>
          <cell r="D28">
            <v>20.9</v>
          </cell>
          <cell r="E28">
            <v>79.541666666666671</v>
          </cell>
          <cell r="F28">
            <v>95</v>
          </cell>
          <cell r="G28">
            <v>51</v>
          </cell>
          <cell r="H28">
            <v>12.8</v>
          </cell>
          <cell r="I28" t="str">
            <v>NO</v>
          </cell>
          <cell r="J28">
            <v>23.680000000000003</v>
          </cell>
          <cell r="K28">
            <v>0.2</v>
          </cell>
        </row>
        <row r="29">
          <cell r="B29">
            <v>24.733333333333331</v>
          </cell>
          <cell r="C29">
            <v>28.9</v>
          </cell>
          <cell r="D29">
            <v>22</v>
          </cell>
          <cell r="E29">
            <v>79.875</v>
          </cell>
          <cell r="F29">
            <v>91</v>
          </cell>
          <cell r="G29">
            <v>60</v>
          </cell>
          <cell r="H29">
            <v>13.76</v>
          </cell>
          <cell r="I29" t="str">
            <v>NO</v>
          </cell>
          <cell r="J29">
            <v>36.800000000000004</v>
          </cell>
          <cell r="K29">
            <v>0</v>
          </cell>
        </row>
        <row r="30">
          <cell r="B30">
            <v>24.508333333333336</v>
          </cell>
          <cell r="C30">
            <v>30.2</v>
          </cell>
          <cell r="D30">
            <v>21.5</v>
          </cell>
          <cell r="E30">
            <v>83.75</v>
          </cell>
          <cell r="F30">
            <v>95</v>
          </cell>
          <cell r="G30">
            <v>58</v>
          </cell>
          <cell r="H30">
            <v>16.96</v>
          </cell>
          <cell r="I30" t="str">
            <v>NO</v>
          </cell>
          <cell r="J30">
            <v>31.04</v>
          </cell>
          <cell r="K30">
            <v>18.599999999999998</v>
          </cell>
        </row>
        <row r="31">
          <cell r="B31">
            <v>23.708333333333332</v>
          </cell>
          <cell r="C31">
            <v>31.3</v>
          </cell>
          <cell r="D31">
            <v>21.4</v>
          </cell>
          <cell r="E31">
            <v>84.541666666666671</v>
          </cell>
          <cell r="F31">
            <v>95</v>
          </cell>
          <cell r="G31">
            <v>56</v>
          </cell>
          <cell r="H31">
            <v>13.440000000000001</v>
          </cell>
          <cell r="I31" t="str">
            <v>NO</v>
          </cell>
          <cell r="J31">
            <v>32.64</v>
          </cell>
          <cell r="K31">
            <v>1.2</v>
          </cell>
        </row>
        <row r="32">
          <cell r="B32">
            <v>24.45</v>
          </cell>
          <cell r="C32">
            <v>31.5</v>
          </cell>
          <cell r="D32">
            <v>21</v>
          </cell>
          <cell r="E32">
            <v>81.291666666666671</v>
          </cell>
          <cell r="F32">
            <v>96</v>
          </cell>
          <cell r="G32">
            <v>52</v>
          </cell>
          <cell r="H32">
            <v>13.76</v>
          </cell>
          <cell r="I32" t="str">
            <v>NE</v>
          </cell>
          <cell r="J32">
            <v>35.839999999999996</v>
          </cell>
          <cell r="K32">
            <v>0</v>
          </cell>
        </row>
        <row r="33">
          <cell r="B33">
            <v>25.529166666666669</v>
          </cell>
          <cell r="C33">
            <v>30.4</v>
          </cell>
          <cell r="D33">
            <v>21.3</v>
          </cell>
          <cell r="E33">
            <v>73.833333333333329</v>
          </cell>
          <cell r="F33">
            <v>93</v>
          </cell>
          <cell r="G33">
            <v>51</v>
          </cell>
          <cell r="H33">
            <v>21.44</v>
          </cell>
          <cell r="I33" t="str">
            <v>NO</v>
          </cell>
          <cell r="J33">
            <v>40</v>
          </cell>
          <cell r="K33">
            <v>0</v>
          </cell>
        </row>
        <row r="34">
          <cell r="I34" t="str">
            <v>NO</v>
          </cell>
        </row>
      </sheetData>
      <sheetData sheetId="2">
        <row r="5">
          <cell r="B5">
            <v>26.241666666666664</v>
          </cell>
        </row>
      </sheetData>
      <sheetData sheetId="3">
        <row r="5">
          <cell r="B5">
            <v>24.875000000000004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25.112500000000001</v>
          </cell>
        </row>
      </sheetData>
      <sheetData sheetId="1">
        <row r="5">
          <cell r="B5">
            <v>27.166666666666657</v>
          </cell>
          <cell r="C5">
            <v>34.5</v>
          </cell>
          <cell r="D5">
            <v>19.8</v>
          </cell>
          <cell r="E5">
            <v>56.375</v>
          </cell>
          <cell r="F5">
            <v>83</v>
          </cell>
          <cell r="G5">
            <v>34</v>
          </cell>
          <cell r="H5">
            <v>8</v>
          </cell>
          <cell r="I5" t="str">
            <v>S</v>
          </cell>
          <cell r="J5">
            <v>22.400000000000002</v>
          </cell>
          <cell r="K5">
            <v>0</v>
          </cell>
        </row>
        <row r="6">
          <cell r="B6">
            <v>28.704166666666666</v>
          </cell>
          <cell r="C6">
            <v>34.4</v>
          </cell>
          <cell r="D6">
            <v>23.6</v>
          </cell>
          <cell r="E6">
            <v>62.625</v>
          </cell>
          <cell r="F6">
            <v>84</v>
          </cell>
          <cell r="G6">
            <v>38</v>
          </cell>
          <cell r="H6">
            <v>14.080000000000002</v>
          </cell>
          <cell r="I6" t="str">
            <v>NE</v>
          </cell>
          <cell r="J6">
            <v>28.480000000000004</v>
          </cell>
          <cell r="K6">
            <v>0</v>
          </cell>
        </row>
        <row r="7">
          <cell r="B7">
            <v>29.325000000000003</v>
          </cell>
          <cell r="C7">
            <v>35</v>
          </cell>
          <cell r="D7">
            <v>24.6</v>
          </cell>
          <cell r="E7">
            <v>57.833333333333336</v>
          </cell>
          <cell r="F7">
            <v>81</v>
          </cell>
          <cell r="G7">
            <v>32</v>
          </cell>
          <cell r="H7">
            <v>9.9200000000000017</v>
          </cell>
          <cell r="I7" t="str">
            <v>NE</v>
          </cell>
          <cell r="J7">
            <v>27.52</v>
          </cell>
          <cell r="K7">
            <v>0</v>
          </cell>
        </row>
        <row r="8">
          <cell r="B8">
            <v>29.908333333333331</v>
          </cell>
          <cell r="C8">
            <v>36.4</v>
          </cell>
          <cell r="D8">
            <v>23.8</v>
          </cell>
          <cell r="E8">
            <v>56.791666666666664</v>
          </cell>
          <cell r="F8">
            <v>84</v>
          </cell>
          <cell r="G8">
            <v>30</v>
          </cell>
          <cell r="H8">
            <v>10.240000000000002</v>
          </cell>
          <cell r="I8" t="str">
            <v>NE</v>
          </cell>
          <cell r="J8">
            <v>21.76</v>
          </cell>
          <cell r="K8">
            <v>0</v>
          </cell>
        </row>
        <row r="9">
          <cell r="B9">
            <v>29.700000000000003</v>
          </cell>
          <cell r="C9">
            <v>36.6</v>
          </cell>
          <cell r="D9">
            <v>22.2</v>
          </cell>
          <cell r="E9">
            <v>45.791666666666664</v>
          </cell>
          <cell r="F9">
            <v>79</v>
          </cell>
          <cell r="G9">
            <v>21</v>
          </cell>
          <cell r="H9">
            <v>13.12</v>
          </cell>
          <cell r="I9" t="str">
            <v>NE</v>
          </cell>
          <cell r="J9">
            <v>30.080000000000002</v>
          </cell>
          <cell r="K9">
            <v>0</v>
          </cell>
        </row>
        <row r="10">
          <cell r="B10">
            <v>30.124999999999996</v>
          </cell>
          <cell r="C10">
            <v>36.6</v>
          </cell>
          <cell r="D10">
            <v>24.1</v>
          </cell>
          <cell r="E10">
            <v>44.5</v>
          </cell>
          <cell r="F10">
            <v>68</v>
          </cell>
          <cell r="G10">
            <v>23</v>
          </cell>
          <cell r="H10">
            <v>8.9599999999999991</v>
          </cell>
          <cell r="I10" t="str">
            <v>N</v>
          </cell>
          <cell r="J10">
            <v>20.480000000000004</v>
          </cell>
          <cell r="K10">
            <v>0</v>
          </cell>
        </row>
        <row r="11">
          <cell r="B11">
            <v>30.079166666666666</v>
          </cell>
          <cell r="C11">
            <v>37.799999999999997</v>
          </cell>
          <cell r="D11">
            <v>23.4</v>
          </cell>
          <cell r="E11">
            <v>49.166666666666664</v>
          </cell>
          <cell r="F11">
            <v>84</v>
          </cell>
          <cell r="G11">
            <v>20</v>
          </cell>
          <cell r="H11">
            <v>6.7200000000000006</v>
          </cell>
          <cell r="I11" t="str">
            <v>N</v>
          </cell>
          <cell r="J11">
            <v>17.919999999999998</v>
          </cell>
          <cell r="K11">
            <v>0</v>
          </cell>
        </row>
        <row r="12">
          <cell r="B12">
            <v>30.933333333333337</v>
          </cell>
          <cell r="C12">
            <v>38.4</v>
          </cell>
          <cell r="D12">
            <v>23.4</v>
          </cell>
          <cell r="E12">
            <v>47.291666666666664</v>
          </cell>
          <cell r="F12">
            <v>78</v>
          </cell>
          <cell r="G12">
            <v>21</v>
          </cell>
          <cell r="H12">
            <v>8.32</v>
          </cell>
          <cell r="I12" t="str">
            <v>NO</v>
          </cell>
          <cell r="J12">
            <v>24.32</v>
          </cell>
          <cell r="K12">
            <v>0</v>
          </cell>
        </row>
        <row r="13">
          <cell r="B13">
            <v>31.079166666666666</v>
          </cell>
          <cell r="C13">
            <v>37.700000000000003</v>
          </cell>
          <cell r="D13">
            <v>24.8</v>
          </cell>
          <cell r="E13">
            <v>51.333333333333336</v>
          </cell>
          <cell r="F13">
            <v>75</v>
          </cell>
          <cell r="G13">
            <v>28</v>
          </cell>
          <cell r="H13">
            <v>10.88</v>
          </cell>
          <cell r="I13" t="str">
            <v>NO</v>
          </cell>
          <cell r="J13">
            <v>50.56</v>
          </cell>
          <cell r="K13">
            <v>1</v>
          </cell>
        </row>
        <row r="14">
          <cell r="B14">
            <v>29.712500000000006</v>
          </cell>
          <cell r="C14">
            <v>36.1</v>
          </cell>
          <cell r="D14">
            <v>24.3</v>
          </cell>
          <cell r="E14">
            <v>57.75</v>
          </cell>
          <cell r="F14">
            <v>76</v>
          </cell>
          <cell r="G14">
            <v>37</v>
          </cell>
          <cell r="H14">
            <v>10.88</v>
          </cell>
          <cell r="I14" t="str">
            <v>SO</v>
          </cell>
          <cell r="J14">
            <v>32.32</v>
          </cell>
          <cell r="K14">
            <v>0</v>
          </cell>
        </row>
        <row r="15">
          <cell r="B15">
            <v>26.666666666666671</v>
          </cell>
          <cell r="C15">
            <v>34</v>
          </cell>
          <cell r="D15">
            <v>23.1</v>
          </cell>
          <cell r="E15">
            <v>73.916666666666671</v>
          </cell>
          <cell r="F15">
            <v>93</v>
          </cell>
          <cell r="G15">
            <v>44</v>
          </cell>
          <cell r="H15">
            <v>16</v>
          </cell>
          <cell r="I15" t="str">
            <v>NO</v>
          </cell>
          <cell r="J15">
            <v>39.680000000000007</v>
          </cell>
          <cell r="K15">
            <v>20.199999999999996</v>
          </cell>
        </row>
        <row r="16">
          <cell r="B16">
            <v>27.041666666666671</v>
          </cell>
          <cell r="C16">
            <v>33.6</v>
          </cell>
          <cell r="D16">
            <v>22.9</v>
          </cell>
          <cell r="E16">
            <v>73.583333333333329</v>
          </cell>
          <cell r="F16">
            <v>92</v>
          </cell>
          <cell r="G16">
            <v>44</v>
          </cell>
          <cell r="H16">
            <v>9.6000000000000014</v>
          </cell>
          <cell r="I16" t="str">
            <v>N</v>
          </cell>
          <cell r="J16">
            <v>20.480000000000004</v>
          </cell>
          <cell r="K16">
            <v>0.2</v>
          </cell>
        </row>
        <row r="17">
          <cell r="B17">
            <v>27.787499999999998</v>
          </cell>
          <cell r="C17">
            <v>33.799999999999997</v>
          </cell>
          <cell r="D17">
            <v>24</v>
          </cell>
          <cell r="E17">
            <v>67.875</v>
          </cell>
          <cell r="F17">
            <v>88</v>
          </cell>
          <cell r="G17">
            <v>37</v>
          </cell>
          <cell r="H17">
            <v>10.240000000000002</v>
          </cell>
          <cell r="I17" t="str">
            <v>NE</v>
          </cell>
          <cell r="J17">
            <v>22.72</v>
          </cell>
          <cell r="K17">
            <v>0.2</v>
          </cell>
        </row>
        <row r="18">
          <cell r="B18">
            <v>26.920833333333334</v>
          </cell>
          <cell r="C18">
            <v>32.700000000000003</v>
          </cell>
          <cell r="D18">
            <v>22.6</v>
          </cell>
          <cell r="E18">
            <v>69.458333333333329</v>
          </cell>
          <cell r="F18">
            <v>92</v>
          </cell>
          <cell r="G18">
            <v>42</v>
          </cell>
          <cell r="H18">
            <v>15.040000000000001</v>
          </cell>
          <cell r="I18" t="str">
            <v>NE</v>
          </cell>
          <cell r="J18">
            <v>37.44</v>
          </cell>
          <cell r="K18">
            <v>9.4</v>
          </cell>
        </row>
        <row r="19">
          <cell r="B19">
            <v>25.325000000000003</v>
          </cell>
          <cell r="C19">
            <v>31.8</v>
          </cell>
          <cell r="D19">
            <v>21</v>
          </cell>
          <cell r="E19">
            <v>75.541666666666671</v>
          </cell>
          <cell r="F19">
            <v>96</v>
          </cell>
          <cell r="G19">
            <v>41</v>
          </cell>
          <cell r="H19">
            <v>8</v>
          </cell>
          <cell r="I19" t="str">
            <v>L</v>
          </cell>
          <cell r="J19">
            <v>31.680000000000003</v>
          </cell>
          <cell r="K19">
            <v>31.4</v>
          </cell>
        </row>
        <row r="20">
          <cell r="B20">
            <v>27.466666666666665</v>
          </cell>
          <cell r="C20">
            <v>35.200000000000003</v>
          </cell>
          <cell r="D20">
            <v>21.7</v>
          </cell>
          <cell r="E20">
            <v>65.541666666666671</v>
          </cell>
          <cell r="F20">
            <v>89</v>
          </cell>
          <cell r="G20">
            <v>29</v>
          </cell>
          <cell r="H20">
            <v>8.64</v>
          </cell>
          <cell r="I20" t="str">
            <v>S</v>
          </cell>
          <cell r="J20">
            <v>28.8</v>
          </cell>
          <cell r="K20">
            <v>0.4</v>
          </cell>
        </row>
        <row r="21">
          <cell r="B21">
            <v>26.5625</v>
          </cell>
          <cell r="C21">
            <v>32.1</v>
          </cell>
          <cell r="D21">
            <v>22.8</v>
          </cell>
          <cell r="E21">
            <v>71.541666666666671</v>
          </cell>
          <cell r="F21">
            <v>92</v>
          </cell>
          <cell r="G21">
            <v>49</v>
          </cell>
          <cell r="H21">
            <v>8.9599999999999991</v>
          </cell>
          <cell r="I21" t="str">
            <v>NO</v>
          </cell>
          <cell r="J21">
            <v>31.04</v>
          </cell>
          <cell r="K21">
            <v>0.4</v>
          </cell>
        </row>
        <row r="22">
          <cell r="B22">
            <v>27.741666666666671</v>
          </cell>
          <cell r="C22">
            <v>34.799999999999997</v>
          </cell>
          <cell r="D22">
            <v>22.2</v>
          </cell>
          <cell r="E22">
            <v>66</v>
          </cell>
          <cell r="F22">
            <v>88</v>
          </cell>
          <cell r="G22">
            <v>34</v>
          </cell>
          <cell r="H22">
            <v>11.200000000000001</v>
          </cell>
          <cell r="I22" t="str">
            <v>NE</v>
          </cell>
          <cell r="J22">
            <v>22.080000000000002</v>
          </cell>
          <cell r="K22">
            <v>0</v>
          </cell>
        </row>
        <row r="23">
          <cell r="B23">
            <v>27.079166666666666</v>
          </cell>
          <cell r="C23">
            <v>32.799999999999997</v>
          </cell>
          <cell r="D23">
            <v>23.1</v>
          </cell>
          <cell r="E23">
            <v>66.416666666666671</v>
          </cell>
          <cell r="F23">
            <v>83</v>
          </cell>
          <cell r="G23">
            <v>43</v>
          </cell>
          <cell r="H23">
            <v>11.840000000000002</v>
          </cell>
          <cell r="I23" t="str">
            <v>N</v>
          </cell>
          <cell r="J23">
            <v>32.64</v>
          </cell>
          <cell r="K23">
            <v>1</v>
          </cell>
        </row>
        <row r="24">
          <cell r="B24">
            <v>27.345833333333335</v>
          </cell>
          <cell r="C24">
            <v>33.9</v>
          </cell>
          <cell r="D24">
            <v>22.4</v>
          </cell>
          <cell r="E24">
            <v>66.666666666666671</v>
          </cell>
          <cell r="F24">
            <v>90</v>
          </cell>
          <cell r="G24">
            <v>33</v>
          </cell>
          <cell r="H24">
            <v>7.3599999999999994</v>
          </cell>
          <cell r="I24" t="str">
            <v>N</v>
          </cell>
          <cell r="J24">
            <v>17.919999999999998</v>
          </cell>
          <cell r="K24">
            <v>0</v>
          </cell>
        </row>
        <row r="25">
          <cell r="B25">
            <v>26.174999999999997</v>
          </cell>
          <cell r="C25">
            <v>32.6</v>
          </cell>
          <cell r="D25">
            <v>21.2</v>
          </cell>
          <cell r="E25">
            <v>71.875</v>
          </cell>
          <cell r="F25">
            <v>91</v>
          </cell>
          <cell r="G25">
            <v>47</v>
          </cell>
          <cell r="H25">
            <v>13.12</v>
          </cell>
          <cell r="I25" t="str">
            <v>N</v>
          </cell>
          <cell r="J25">
            <v>42.88</v>
          </cell>
          <cell r="K25">
            <v>4.4000000000000004</v>
          </cell>
        </row>
        <row r="26">
          <cell r="B26">
            <v>25.824999999999992</v>
          </cell>
          <cell r="C26">
            <v>30.8</v>
          </cell>
          <cell r="D26">
            <v>21.5</v>
          </cell>
          <cell r="E26">
            <v>76.125</v>
          </cell>
          <cell r="F26">
            <v>96</v>
          </cell>
          <cell r="G26">
            <v>53</v>
          </cell>
          <cell r="H26">
            <v>12.48</v>
          </cell>
          <cell r="I26" t="str">
            <v>SO</v>
          </cell>
          <cell r="J26">
            <v>30.400000000000002</v>
          </cell>
          <cell r="K26">
            <v>25.6</v>
          </cell>
        </row>
        <row r="27">
          <cell r="B27">
            <v>26.054166666666664</v>
          </cell>
          <cell r="C27">
            <v>33</v>
          </cell>
          <cell r="D27">
            <v>23.3</v>
          </cell>
          <cell r="E27">
            <v>76.333333333333329</v>
          </cell>
          <cell r="F27">
            <v>90</v>
          </cell>
          <cell r="G27">
            <v>45</v>
          </cell>
          <cell r="H27">
            <v>13.440000000000001</v>
          </cell>
          <cell r="I27" t="str">
            <v>N</v>
          </cell>
          <cell r="J27">
            <v>27.200000000000003</v>
          </cell>
          <cell r="K27">
            <v>0</v>
          </cell>
        </row>
        <row r="28">
          <cell r="B28">
            <v>26.545833333333334</v>
          </cell>
          <cell r="C28">
            <v>33.299999999999997</v>
          </cell>
          <cell r="D28">
            <v>22.5</v>
          </cell>
          <cell r="E28">
            <v>74.791666666666671</v>
          </cell>
          <cell r="F28">
            <v>94</v>
          </cell>
          <cell r="G28">
            <v>46</v>
          </cell>
          <cell r="H28">
            <v>8.9599999999999991</v>
          </cell>
          <cell r="I28" t="str">
            <v>NO</v>
          </cell>
          <cell r="J28">
            <v>17.600000000000001</v>
          </cell>
          <cell r="K28">
            <v>0</v>
          </cell>
        </row>
        <row r="29">
          <cell r="B29">
            <v>27.970833333333335</v>
          </cell>
          <cell r="C29">
            <v>33.6</v>
          </cell>
          <cell r="D29">
            <v>24</v>
          </cell>
          <cell r="E29">
            <v>70.708333333333329</v>
          </cell>
          <cell r="F29">
            <v>91</v>
          </cell>
          <cell r="G29">
            <v>46</v>
          </cell>
          <cell r="H29">
            <v>10.56</v>
          </cell>
          <cell r="I29" t="str">
            <v>N</v>
          </cell>
          <cell r="J29">
            <v>20.16</v>
          </cell>
          <cell r="K29">
            <v>0</v>
          </cell>
        </row>
        <row r="30">
          <cell r="B30">
            <v>26.400000000000002</v>
          </cell>
          <cell r="C30">
            <v>32.4</v>
          </cell>
          <cell r="D30">
            <v>21.2</v>
          </cell>
          <cell r="E30">
            <v>80.208333333333329</v>
          </cell>
          <cell r="F30">
            <v>96</v>
          </cell>
          <cell r="G30">
            <v>55</v>
          </cell>
          <cell r="H30">
            <v>17.28</v>
          </cell>
          <cell r="I30" t="str">
            <v>N</v>
          </cell>
          <cell r="J30">
            <v>49.28</v>
          </cell>
          <cell r="K30">
            <v>21.400000000000002</v>
          </cell>
        </row>
        <row r="31">
          <cell r="B31">
            <v>26.791666666666671</v>
          </cell>
          <cell r="C31">
            <v>33.1</v>
          </cell>
          <cell r="D31">
            <v>22.4</v>
          </cell>
          <cell r="E31">
            <v>73.583333333333329</v>
          </cell>
          <cell r="F31">
            <v>94</v>
          </cell>
          <cell r="G31">
            <v>40</v>
          </cell>
          <cell r="H31">
            <v>7.68</v>
          </cell>
          <cell r="I31" t="str">
            <v>N</v>
          </cell>
          <cell r="J31">
            <v>21.12</v>
          </cell>
          <cell r="K31">
            <v>0</v>
          </cell>
        </row>
        <row r="32">
          <cell r="B32">
            <v>28.312500000000004</v>
          </cell>
          <cell r="C32">
            <v>35.4</v>
          </cell>
          <cell r="D32">
            <v>22.9</v>
          </cell>
          <cell r="E32">
            <v>66.208333333333329</v>
          </cell>
          <cell r="F32">
            <v>90</v>
          </cell>
          <cell r="G32">
            <v>35</v>
          </cell>
          <cell r="H32">
            <v>9.2799999999999994</v>
          </cell>
          <cell r="I32" t="str">
            <v>S</v>
          </cell>
          <cell r="J32">
            <v>20.480000000000004</v>
          </cell>
          <cell r="K32">
            <v>0</v>
          </cell>
        </row>
        <row r="33">
          <cell r="B33">
            <v>28.183333333333334</v>
          </cell>
          <cell r="C33">
            <v>34.700000000000003</v>
          </cell>
          <cell r="D33">
            <v>22.8</v>
          </cell>
          <cell r="E33">
            <v>64.833333333333329</v>
          </cell>
          <cell r="F33">
            <v>87</v>
          </cell>
          <cell r="G33">
            <v>41</v>
          </cell>
          <cell r="H33">
            <v>17.919999999999998</v>
          </cell>
          <cell r="I33" t="str">
            <v>O</v>
          </cell>
          <cell r="J33">
            <v>36.480000000000004</v>
          </cell>
          <cell r="K33">
            <v>2.4</v>
          </cell>
        </row>
        <row r="34">
          <cell r="I34" t="str">
            <v>N</v>
          </cell>
        </row>
      </sheetData>
      <sheetData sheetId="2">
        <row r="5">
          <cell r="B5">
            <v>28.537500000000009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27.545833333333338</v>
          </cell>
        </row>
      </sheetData>
      <sheetData sheetId="1">
        <row r="5">
          <cell r="B5">
            <v>27.186666666666667</v>
          </cell>
          <cell r="C5">
            <v>32.1</v>
          </cell>
          <cell r="D5">
            <v>23.9</v>
          </cell>
          <cell r="E5">
            <v>80.933333333333337</v>
          </cell>
          <cell r="F5">
            <v>96</v>
          </cell>
          <cell r="G5">
            <v>57</v>
          </cell>
          <cell r="H5">
            <v>9</v>
          </cell>
          <cell r="I5" t="str">
            <v>N</v>
          </cell>
          <cell r="J5">
            <v>30.240000000000002</v>
          </cell>
          <cell r="K5">
            <v>2.8</v>
          </cell>
        </row>
        <row r="6">
          <cell r="B6">
            <v>26.724999999999998</v>
          </cell>
          <cell r="C6">
            <v>33.5</v>
          </cell>
          <cell r="D6">
            <v>23</v>
          </cell>
          <cell r="E6">
            <v>81.708333333333329</v>
          </cell>
          <cell r="F6">
            <v>96</v>
          </cell>
          <cell r="G6">
            <v>49</v>
          </cell>
          <cell r="H6">
            <v>13.32</v>
          </cell>
          <cell r="I6" t="str">
            <v>N</v>
          </cell>
          <cell r="J6">
            <v>27.720000000000002</v>
          </cell>
          <cell r="K6">
            <v>0.2</v>
          </cell>
        </row>
        <row r="7">
          <cell r="B7">
            <v>27.429166666666664</v>
          </cell>
          <cell r="C7">
            <v>34.200000000000003</v>
          </cell>
          <cell r="D7">
            <v>22.7</v>
          </cell>
          <cell r="E7">
            <v>73.25</v>
          </cell>
          <cell r="F7">
            <v>94</v>
          </cell>
          <cell r="G7">
            <v>44</v>
          </cell>
          <cell r="H7">
            <v>12.24</v>
          </cell>
          <cell r="I7" t="str">
            <v>NO</v>
          </cell>
          <cell r="J7">
            <v>27.720000000000002</v>
          </cell>
          <cell r="K7">
            <v>0</v>
          </cell>
        </row>
        <row r="8">
          <cell r="B8">
            <v>28.25</v>
          </cell>
          <cell r="C8">
            <v>35.200000000000003</v>
          </cell>
          <cell r="D8">
            <v>21.9</v>
          </cell>
          <cell r="E8">
            <v>69.166666666666671</v>
          </cell>
          <cell r="F8">
            <v>94</v>
          </cell>
          <cell r="G8">
            <v>43</v>
          </cell>
          <cell r="H8">
            <v>19.079999999999998</v>
          </cell>
          <cell r="I8" t="str">
            <v>L</v>
          </cell>
          <cell r="J8">
            <v>34.56</v>
          </cell>
          <cell r="K8">
            <v>0</v>
          </cell>
        </row>
        <row r="9">
          <cell r="B9">
            <v>29.685714285714283</v>
          </cell>
          <cell r="C9">
            <v>36.299999999999997</v>
          </cell>
          <cell r="D9">
            <v>23.7</v>
          </cell>
          <cell r="E9">
            <v>66.61904761904762</v>
          </cell>
          <cell r="F9">
            <v>94</v>
          </cell>
          <cell r="G9">
            <v>34</v>
          </cell>
          <cell r="H9">
            <v>7.9200000000000008</v>
          </cell>
          <cell r="I9" t="str">
            <v>SE</v>
          </cell>
          <cell r="J9">
            <v>22.68</v>
          </cell>
          <cell r="K9">
            <v>0</v>
          </cell>
        </row>
        <row r="10">
          <cell r="B10">
            <v>29.478260869565212</v>
          </cell>
          <cell r="C10">
            <v>36.6</v>
          </cell>
          <cell r="D10">
            <v>24.4</v>
          </cell>
          <cell r="E10">
            <v>66.652173913043484</v>
          </cell>
          <cell r="F10">
            <v>93</v>
          </cell>
          <cell r="G10">
            <v>30</v>
          </cell>
          <cell r="H10">
            <v>3.6</v>
          </cell>
          <cell r="I10" t="str">
            <v>SE</v>
          </cell>
          <cell r="J10">
            <v>12.24</v>
          </cell>
          <cell r="K10">
            <v>0</v>
          </cell>
        </row>
        <row r="11">
          <cell r="B11">
            <v>28.827272727272724</v>
          </cell>
          <cell r="C11">
            <v>37</v>
          </cell>
          <cell r="D11">
            <v>22.4</v>
          </cell>
          <cell r="E11">
            <v>67.045454545454547</v>
          </cell>
          <cell r="F11">
            <v>94</v>
          </cell>
          <cell r="G11">
            <v>30</v>
          </cell>
          <cell r="H11">
            <v>9.3600000000000012</v>
          </cell>
          <cell r="I11" t="str">
            <v>NO</v>
          </cell>
          <cell r="J11">
            <v>28.8</v>
          </cell>
          <cell r="K11">
            <v>0</v>
          </cell>
        </row>
        <row r="12">
          <cell r="B12">
            <v>27.882608695652173</v>
          </cell>
          <cell r="C12">
            <v>36.4</v>
          </cell>
          <cell r="D12">
            <v>22.5</v>
          </cell>
          <cell r="E12">
            <v>71.913043478260875</v>
          </cell>
          <cell r="F12">
            <v>95</v>
          </cell>
          <cell r="G12">
            <v>40</v>
          </cell>
          <cell r="H12">
            <v>22.32</v>
          </cell>
          <cell r="I12" t="str">
            <v>SE</v>
          </cell>
          <cell r="J12">
            <v>49.32</v>
          </cell>
          <cell r="K12">
            <v>1.6</v>
          </cell>
        </row>
        <row r="13">
          <cell r="B13">
            <v>28.061904761904753</v>
          </cell>
          <cell r="C13">
            <v>36.200000000000003</v>
          </cell>
          <cell r="D13">
            <v>22</v>
          </cell>
          <cell r="E13">
            <v>70.285714285714292</v>
          </cell>
          <cell r="F13">
            <v>95</v>
          </cell>
          <cell r="G13">
            <v>39</v>
          </cell>
          <cell r="H13">
            <v>8.64</v>
          </cell>
          <cell r="I13" t="str">
            <v>N</v>
          </cell>
          <cell r="J13">
            <v>40.680000000000007</v>
          </cell>
          <cell r="K13">
            <v>0</v>
          </cell>
        </row>
        <row r="14">
          <cell r="B14">
            <v>28.080000000000005</v>
          </cell>
          <cell r="C14">
            <v>33.1</v>
          </cell>
          <cell r="D14">
            <v>21.8</v>
          </cell>
          <cell r="E14">
            <v>68.400000000000006</v>
          </cell>
          <cell r="F14">
            <v>93</v>
          </cell>
          <cell r="G14">
            <v>48</v>
          </cell>
          <cell r="H14">
            <v>10.08</v>
          </cell>
          <cell r="I14" t="str">
            <v>S</v>
          </cell>
          <cell r="J14">
            <v>28.08</v>
          </cell>
          <cell r="K14">
            <v>0</v>
          </cell>
        </row>
        <row r="15">
          <cell r="B15">
            <v>28.607142857142854</v>
          </cell>
          <cell r="C15">
            <v>34.5</v>
          </cell>
          <cell r="D15">
            <v>23</v>
          </cell>
          <cell r="E15">
            <v>64.071428571428569</v>
          </cell>
          <cell r="F15">
            <v>91</v>
          </cell>
          <cell r="G15">
            <v>35</v>
          </cell>
          <cell r="H15">
            <v>8.2799999999999994</v>
          </cell>
          <cell r="I15" t="str">
            <v>S</v>
          </cell>
          <cell r="J15">
            <v>19.440000000000001</v>
          </cell>
          <cell r="K15">
            <v>0</v>
          </cell>
        </row>
        <row r="16">
          <cell r="B16">
            <v>26.61578947368421</v>
          </cell>
          <cell r="C16">
            <v>34.6</v>
          </cell>
          <cell r="D16">
            <v>23.3</v>
          </cell>
          <cell r="E16">
            <v>73.684210526315795</v>
          </cell>
          <cell r="F16">
            <v>92</v>
          </cell>
          <cell r="G16">
            <v>43</v>
          </cell>
          <cell r="H16">
            <v>6.84</v>
          </cell>
          <cell r="I16" t="str">
            <v>N</v>
          </cell>
          <cell r="J16">
            <v>25.56</v>
          </cell>
          <cell r="K16">
            <v>3.2</v>
          </cell>
        </row>
        <row r="17">
          <cell r="B17">
            <v>27.2304347826087</v>
          </cell>
          <cell r="C17">
            <v>35</v>
          </cell>
          <cell r="D17">
            <v>22</v>
          </cell>
          <cell r="E17">
            <v>77.434782608695656</v>
          </cell>
          <cell r="F17">
            <v>95</v>
          </cell>
          <cell r="G17">
            <v>43</v>
          </cell>
          <cell r="H17">
            <v>9.3600000000000012</v>
          </cell>
          <cell r="I17" t="str">
            <v>SE</v>
          </cell>
          <cell r="J17">
            <v>49.32</v>
          </cell>
          <cell r="K17">
            <v>28.4</v>
          </cell>
        </row>
        <row r="18">
          <cell r="B18">
            <v>26.077272727272728</v>
          </cell>
          <cell r="C18">
            <v>33.5</v>
          </cell>
          <cell r="D18">
            <v>21.8</v>
          </cell>
          <cell r="E18">
            <v>81.36363636363636</v>
          </cell>
          <cell r="F18">
            <v>96</v>
          </cell>
          <cell r="G18">
            <v>50</v>
          </cell>
          <cell r="H18">
            <v>10.8</v>
          </cell>
          <cell r="I18" t="str">
            <v>SE</v>
          </cell>
          <cell r="J18">
            <v>23.040000000000003</v>
          </cell>
          <cell r="K18">
            <v>0.4</v>
          </cell>
        </row>
        <row r="19">
          <cell r="B19">
            <v>26.158333333333331</v>
          </cell>
          <cell r="C19">
            <v>31</v>
          </cell>
          <cell r="D19">
            <v>21.3</v>
          </cell>
          <cell r="E19">
            <v>77.25</v>
          </cell>
          <cell r="F19">
            <v>96</v>
          </cell>
          <cell r="G19">
            <v>53</v>
          </cell>
          <cell r="H19">
            <v>13.32</v>
          </cell>
          <cell r="I19" t="str">
            <v>N</v>
          </cell>
          <cell r="J19">
            <v>31.680000000000003</v>
          </cell>
          <cell r="K19">
            <v>34.799999999999997</v>
          </cell>
        </row>
        <row r="20">
          <cell r="B20">
            <v>25.187500000000004</v>
          </cell>
          <cell r="C20">
            <v>33.200000000000003</v>
          </cell>
          <cell r="D20">
            <v>21.5</v>
          </cell>
          <cell r="E20">
            <v>82.208333333333329</v>
          </cell>
          <cell r="F20">
            <v>96</v>
          </cell>
          <cell r="G20">
            <v>45</v>
          </cell>
          <cell r="H20">
            <v>12.96</v>
          </cell>
          <cell r="I20" t="str">
            <v>SE</v>
          </cell>
          <cell r="J20">
            <v>45.36</v>
          </cell>
          <cell r="K20">
            <v>28.2</v>
          </cell>
        </row>
        <row r="21">
          <cell r="B21">
            <v>25.645833333333332</v>
          </cell>
          <cell r="C21">
            <v>33.200000000000003</v>
          </cell>
          <cell r="D21">
            <v>20.7</v>
          </cell>
          <cell r="E21">
            <v>74.541666666666671</v>
          </cell>
          <cell r="F21">
            <v>94</v>
          </cell>
          <cell r="G21">
            <v>44</v>
          </cell>
          <cell r="H21">
            <v>14.4</v>
          </cell>
          <cell r="I21" t="str">
            <v>SE</v>
          </cell>
          <cell r="J21">
            <v>44.28</v>
          </cell>
          <cell r="K21">
            <v>0</v>
          </cell>
        </row>
        <row r="22">
          <cell r="B22">
            <v>26.491666666666671</v>
          </cell>
          <cell r="C22">
            <v>35.1</v>
          </cell>
          <cell r="D22">
            <v>21.8</v>
          </cell>
          <cell r="E22">
            <v>73.833333333333329</v>
          </cell>
          <cell r="F22">
            <v>92</v>
          </cell>
          <cell r="G22">
            <v>40</v>
          </cell>
          <cell r="H22">
            <v>12.24</v>
          </cell>
          <cell r="I22" t="str">
            <v>SE</v>
          </cell>
          <cell r="J22">
            <v>37.440000000000005</v>
          </cell>
          <cell r="K22">
            <v>0</v>
          </cell>
        </row>
        <row r="23">
          <cell r="B23">
            <v>26.804545454545451</v>
          </cell>
          <cell r="C23">
            <v>33.200000000000003</v>
          </cell>
          <cell r="D23">
            <v>22.4</v>
          </cell>
          <cell r="E23">
            <v>69.181818181818187</v>
          </cell>
          <cell r="F23">
            <v>88</v>
          </cell>
          <cell r="G23">
            <v>45</v>
          </cell>
          <cell r="H23">
            <v>19.079999999999998</v>
          </cell>
          <cell r="I23" t="str">
            <v>N</v>
          </cell>
          <cell r="J23">
            <v>41.4</v>
          </cell>
          <cell r="K23">
            <v>0</v>
          </cell>
        </row>
        <row r="24">
          <cell r="B24">
            <v>25.824999999999992</v>
          </cell>
          <cell r="C24">
            <v>32.6</v>
          </cell>
          <cell r="D24">
            <v>22.7</v>
          </cell>
          <cell r="E24">
            <v>78.625</v>
          </cell>
          <cell r="F24">
            <v>92</v>
          </cell>
          <cell r="G24">
            <v>51</v>
          </cell>
          <cell r="H24">
            <v>10.08</v>
          </cell>
          <cell r="I24" t="str">
            <v>N</v>
          </cell>
          <cell r="J24">
            <v>30.240000000000002</v>
          </cell>
          <cell r="K24">
            <v>0</v>
          </cell>
        </row>
        <row r="25">
          <cell r="B25">
            <v>26.637499999999999</v>
          </cell>
          <cell r="C25">
            <v>32.6</v>
          </cell>
          <cell r="D25">
            <v>23.6</v>
          </cell>
          <cell r="E25">
            <v>81.333333333333329</v>
          </cell>
          <cell r="F25">
            <v>95</v>
          </cell>
          <cell r="G25">
            <v>57</v>
          </cell>
          <cell r="H25">
            <v>10.08</v>
          </cell>
          <cell r="I25" t="str">
            <v>NE</v>
          </cell>
          <cell r="J25">
            <v>24.840000000000003</v>
          </cell>
          <cell r="K25">
            <v>1.6</v>
          </cell>
        </row>
        <row r="26">
          <cell r="B26" t="str">
            <v>**</v>
          </cell>
          <cell r="C26" t="str">
            <v>**</v>
          </cell>
          <cell r="D26" t="str">
            <v>**</v>
          </cell>
          <cell r="E26" t="str">
            <v>**</v>
          </cell>
          <cell r="F26" t="str">
            <v>**</v>
          </cell>
          <cell r="G26" t="str">
            <v>**</v>
          </cell>
          <cell r="H26" t="str">
            <v>**</v>
          </cell>
          <cell r="I26" t="str">
            <v>**</v>
          </cell>
          <cell r="J26" t="str">
            <v>**</v>
          </cell>
          <cell r="K26" t="str">
            <v>**</v>
          </cell>
        </row>
        <row r="27">
          <cell r="B27" t="str">
            <v>**</v>
          </cell>
          <cell r="C27" t="str">
            <v>**</v>
          </cell>
          <cell r="D27" t="str">
            <v>**</v>
          </cell>
          <cell r="E27" t="str">
            <v>**</v>
          </cell>
          <cell r="F27" t="str">
            <v>**</v>
          </cell>
          <cell r="G27" t="str">
            <v>**</v>
          </cell>
          <cell r="H27" t="str">
            <v>**</v>
          </cell>
          <cell r="I27" t="str">
            <v>**</v>
          </cell>
          <cell r="J27" t="str">
            <v>**</v>
          </cell>
          <cell r="K27" t="str">
            <v>**</v>
          </cell>
        </row>
        <row r="28">
          <cell r="B28" t="str">
            <v>**</v>
          </cell>
          <cell r="C28" t="str">
            <v>**</v>
          </cell>
          <cell r="D28" t="str">
            <v>**</v>
          </cell>
          <cell r="E28" t="str">
            <v>**</v>
          </cell>
          <cell r="F28" t="str">
            <v>**</v>
          </cell>
          <cell r="G28" t="str">
            <v>**</v>
          </cell>
          <cell r="H28" t="str">
            <v>**</v>
          </cell>
          <cell r="I28" t="str">
            <v>**</v>
          </cell>
          <cell r="J28" t="str">
            <v>**</v>
          </cell>
          <cell r="K28" t="str">
            <v>**</v>
          </cell>
        </row>
        <row r="29">
          <cell r="B29" t="str">
            <v>**</v>
          </cell>
          <cell r="C29" t="str">
            <v>**</v>
          </cell>
          <cell r="D29" t="str">
            <v>**</v>
          </cell>
          <cell r="E29" t="str">
            <v>**</v>
          </cell>
          <cell r="F29" t="str">
            <v>**</v>
          </cell>
          <cell r="G29" t="str">
            <v>**</v>
          </cell>
          <cell r="H29" t="str">
            <v>**</v>
          </cell>
          <cell r="I29" t="str">
            <v>**</v>
          </cell>
          <cell r="J29" t="str">
            <v>**</v>
          </cell>
          <cell r="K29" t="str">
            <v>**</v>
          </cell>
        </row>
        <row r="30">
          <cell r="B30" t="str">
            <v>**</v>
          </cell>
          <cell r="C30" t="str">
            <v>**</v>
          </cell>
          <cell r="D30" t="str">
            <v>**</v>
          </cell>
          <cell r="E30" t="str">
            <v>**</v>
          </cell>
          <cell r="F30" t="str">
            <v>**</v>
          </cell>
          <cell r="G30" t="str">
            <v>**</v>
          </cell>
          <cell r="H30" t="str">
            <v>**</v>
          </cell>
          <cell r="I30" t="str">
            <v>**</v>
          </cell>
          <cell r="J30" t="str">
            <v>**</v>
          </cell>
          <cell r="K30" t="str">
            <v>**</v>
          </cell>
        </row>
        <row r="31">
          <cell r="B31">
            <v>24.083333333333336</v>
          </cell>
          <cell r="C31">
            <v>32.4</v>
          </cell>
          <cell r="D31">
            <v>21.7</v>
          </cell>
          <cell r="E31">
            <v>89.666666666666671</v>
          </cell>
          <cell r="F31">
            <v>96</v>
          </cell>
          <cell r="G31">
            <v>57</v>
          </cell>
          <cell r="H31">
            <v>24.840000000000003</v>
          </cell>
          <cell r="I31" t="str">
            <v>SE</v>
          </cell>
          <cell r="J31">
            <v>64.08</v>
          </cell>
          <cell r="K31">
            <v>13.2</v>
          </cell>
        </row>
        <row r="32">
          <cell r="B32">
            <v>26.850000000000005</v>
          </cell>
          <cell r="C32">
            <v>33.700000000000003</v>
          </cell>
          <cell r="D32">
            <v>21.9</v>
          </cell>
          <cell r="E32">
            <v>77.666666666666671</v>
          </cell>
          <cell r="F32">
            <v>96</v>
          </cell>
          <cell r="G32">
            <v>48</v>
          </cell>
          <cell r="H32">
            <v>10.44</v>
          </cell>
          <cell r="I32" t="str">
            <v>L</v>
          </cell>
          <cell r="J32">
            <v>27.720000000000002</v>
          </cell>
          <cell r="K32">
            <v>0.2</v>
          </cell>
        </row>
        <row r="33">
          <cell r="B33">
            <v>26.787499999999998</v>
          </cell>
          <cell r="C33">
            <v>32</v>
          </cell>
          <cell r="D33">
            <v>22</v>
          </cell>
          <cell r="E33">
            <v>74.958333333333329</v>
          </cell>
          <cell r="F33">
            <v>95</v>
          </cell>
          <cell r="G33">
            <v>53</v>
          </cell>
          <cell r="H33">
            <v>17.64</v>
          </cell>
          <cell r="I33" t="str">
            <v>N</v>
          </cell>
          <cell r="J33">
            <v>43.2</v>
          </cell>
          <cell r="K33">
            <v>0.6</v>
          </cell>
        </row>
        <row r="34">
          <cell r="I34" t="str">
            <v>SE</v>
          </cell>
        </row>
      </sheetData>
      <sheetData sheetId="2">
        <row r="5">
          <cell r="B5">
            <v>26.925000000000001</v>
          </cell>
        </row>
      </sheetData>
      <sheetData sheetId="3">
        <row r="5">
          <cell r="B5">
            <v>25.887499999999999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26.525000000000002</v>
          </cell>
        </row>
      </sheetData>
      <sheetData sheetId="1">
        <row r="5">
          <cell r="C5">
            <v>28.6</v>
          </cell>
          <cell r="D5">
            <v>22</v>
          </cell>
          <cell r="E5">
            <v>89.25</v>
          </cell>
          <cell r="F5">
            <v>94</v>
          </cell>
          <cell r="G5">
            <v>70</v>
          </cell>
          <cell r="H5">
            <v>17.919999999999998</v>
          </cell>
          <cell r="I5" t="str">
            <v>NE</v>
          </cell>
          <cell r="J5">
            <v>33.28</v>
          </cell>
          <cell r="K5">
            <v>19.599999999999998</v>
          </cell>
        </row>
        <row r="6">
          <cell r="C6">
            <v>34.700000000000003</v>
          </cell>
          <cell r="D6">
            <v>21.8</v>
          </cell>
          <cell r="E6">
            <v>78.583333333333329</v>
          </cell>
          <cell r="F6">
            <v>96</v>
          </cell>
          <cell r="G6">
            <v>45</v>
          </cell>
          <cell r="H6">
            <v>12.16</v>
          </cell>
          <cell r="I6" t="str">
            <v>NE</v>
          </cell>
          <cell r="J6">
            <v>26.24</v>
          </cell>
          <cell r="K6">
            <v>0</v>
          </cell>
        </row>
        <row r="7">
          <cell r="C7">
            <v>33.9</v>
          </cell>
          <cell r="D7">
            <v>22.3</v>
          </cell>
          <cell r="E7">
            <v>74.958333333333329</v>
          </cell>
          <cell r="F7">
            <v>95</v>
          </cell>
          <cell r="G7">
            <v>45</v>
          </cell>
          <cell r="H7">
            <v>12.16</v>
          </cell>
          <cell r="I7" t="str">
            <v>N</v>
          </cell>
          <cell r="J7">
            <v>30.400000000000002</v>
          </cell>
          <cell r="K7">
            <v>0</v>
          </cell>
        </row>
        <row r="8">
          <cell r="C8">
            <v>34.200000000000003</v>
          </cell>
          <cell r="D8">
            <v>22.3</v>
          </cell>
          <cell r="E8">
            <v>72.958333333333329</v>
          </cell>
          <cell r="F8">
            <v>94</v>
          </cell>
          <cell r="G8">
            <v>43</v>
          </cell>
          <cell r="H8">
            <v>12.16</v>
          </cell>
          <cell r="I8" t="str">
            <v>NE</v>
          </cell>
          <cell r="J8">
            <v>30.72</v>
          </cell>
          <cell r="K8">
            <v>0</v>
          </cell>
        </row>
        <row r="9">
          <cell r="C9">
            <v>36.299999999999997</v>
          </cell>
          <cell r="D9">
            <v>22.2</v>
          </cell>
          <cell r="E9">
            <v>71.583333333333329</v>
          </cell>
          <cell r="F9">
            <v>95</v>
          </cell>
          <cell r="G9">
            <v>37</v>
          </cell>
          <cell r="H9">
            <v>10.56</v>
          </cell>
          <cell r="I9" t="str">
            <v>NE</v>
          </cell>
          <cell r="J9">
            <v>24.96</v>
          </cell>
          <cell r="K9">
            <v>0</v>
          </cell>
        </row>
        <row r="10">
          <cell r="C10">
            <v>37</v>
          </cell>
          <cell r="D10">
            <v>23.6</v>
          </cell>
          <cell r="E10">
            <v>67.125</v>
          </cell>
          <cell r="F10">
            <v>92</v>
          </cell>
          <cell r="G10">
            <v>29</v>
          </cell>
          <cell r="H10">
            <v>8.32</v>
          </cell>
          <cell r="I10" t="str">
            <v>NE</v>
          </cell>
          <cell r="J10">
            <v>21.44</v>
          </cell>
          <cell r="K10">
            <v>0</v>
          </cell>
        </row>
        <row r="11">
          <cell r="C11">
            <v>37.4</v>
          </cell>
          <cell r="D11">
            <v>22.2</v>
          </cell>
          <cell r="E11">
            <v>65.583333333333329</v>
          </cell>
          <cell r="F11">
            <v>93</v>
          </cell>
          <cell r="G11">
            <v>28</v>
          </cell>
          <cell r="H11">
            <v>11.520000000000001</v>
          </cell>
          <cell r="I11" t="str">
            <v>NE</v>
          </cell>
          <cell r="J11">
            <v>21.12</v>
          </cell>
          <cell r="K11">
            <v>0</v>
          </cell>
        </row>
        <row r="12">
          <cell r="C12">
            <v>37.9</v>
          </cell>
          <cell r="D12">
            <v>21.5</v>
          </cell>
          <cell r="E12">
            <v>65.041666666666671</v>
          </cell>
          <cell r="F12">
            <v>95</v>
          </cell>
          <cell r="G12">
            <v>28</v>
          </cell>
          <cell r="H12">
            <v>12.48</v>
          </cell>
          <cell r="I12" t="str">
            <v>NE</v>
          </cell>
          <cell r="J12">
            <v>28.160000000000004</v>
          </cell>
          <cell r="K12">
            <v>0</v>
          </cell>
        </row>
        <row r="13">
          <cell r="C13">
            <v>35.9</v>
          </cell>
          <cell r="D13">
            <v>22.5</v>
          </cell>
          <cell r="E13">
            <v>78.625</v>
          </cell>
          <cell r="F13">
            <v>93</v>
          </cell>
          <cell r="G13">
            <v>38</v>
          </cell>
          <cell r="H13">
            <v>20.16</v>
          </cell>
          <cell r="I13" t="str">
            <v>NE</v>
          </cell>
          <cell r="J13">
            <v>50.56</v>
          </cell>
          <cell r="K13">
            <v>5.4</v>
          </cell>
        </row>
        <row r="14">
          <cell r="C14">
            <v>29.8</v>
          </cell>
          <cell r="D14">
            <v>22.4</v>
          </cell>
          <cell r="E14">
            <v>81.208333333333329</v>
          </cell>
          <cell r="F14">
            <v>95</v>
          </cell>
          <cell r="G14">
            <v>53</v>
          </cell>
          <cell r="H14">
            <v>15.680000000000001</v>
          </cell>
          <cell r="I14" t="str">
            <v>SO</v>
          </cell>
          <cell r="J14">
            <v>29.439999999999998</v>
          </cell>
          <cell r="K14">
            <v>0</v>
          </cell>
        </row>
        <row r="15">
          <cell r="C15">
            <v>34.5</v>
          </cell>
          <cell r="D15">
            <v>19.5</v>
          </cell>
          <cell r="E15">
            <v>69.25</v>
          </cell>
          <cell r="F15">
            <v>96</v>
          </cell>
          <cell r="G15">
            <v>31</v>
          </cell>
          <cell r="H15">
            <v>13.12</v>
          </cell>
          <cell r="I15" t="str">
            <v>S</v>
          </cell>
          <cell r="J15">
            <v>25.6</v>
          </cell>
          <cell r="K15">
            <v>0</v>
          </cell>
        </row>
        <row r="16">
          <cell r="C16">
            <v>34.700000000000003</v>
          </cell>
          <cell r="D16">
            <v>15.1</v>
          </cell>
          <cell r="E16">
            <v>63.458333333333336</v>
          </cell>
          <cell r="F16">
            <v>96</v>
          </cell>
          <cell r="G16">
            <v>18</v>
          </cell>
          <cell r="H16">
            <v>8.64</v>
          </cell>
          <cell r="I16" t="str">
            <v>SO</v>
          </cell>
          <cell r="J16">
            <v>18.559999999999999</v>
          </cell>
          <cell r="K16">
            <v>0</v>
          </cell>
        </row>
        <row r="17">
          <cell r="C17">
            <v>36.1</v>
          </cell>
          <cell r="D17">
            <v>14.2</v>
          </cell>
          <cell r="E17">
            <v>62.375</v>
          </cell>
          <cell r="F17">
            <v>95</v>
          </cell>
          <cell r="G17">
            <v>23</v>
          </cell>
          <cell r="H17">
            <v>7.0400000000000009</v>
          </cell>
          <cell r="I17" t="str">
            <v>NE</v>
          </cell>
          <cell r="J17">
            <v>18.559999999999999</v>
          </cell>
          <cell r="K17">
            <v>0</v>
          </cell>
        </row>
        <row r="18">
          <cell r="C18">
            <v>35.799999999999997</v>
          </cell>
          <cell r="D18">
            <v>22.1</v>
          </cell>
          <cell r="E18">
            <v>67.041666666666671</v>
          </cell>
          <cell r="F18">
            <v>91</v>
          </cell>
          <cell r="G18">
            <v>38</v>
          </cell>
          <cell r="H18">
            <v>10.88</v>
          </cell>
          <cell r="I18" t="str">
            <v>NE</v>
          </cell>
          <cell r="J18">
            <v>27.84</v>
          </cell>
          <cell r="K18">
            <v>0</v>
          </cell>
        </row>
        <row r="19">
          <cell r="C19">
            <v>32.700000000000003</v>
          </cell>
          <cell r="D19">
            <v>22.1</v>
          </cell>
          <cell r="E19">
            <v>73.333333333333329</v>
          </cell>
          <cell r="F19">
            <v>91</v>
          </cell>
          <cell r="G19">
            <v>44</v>
          </cell>
          <cell r="H19">
            <v>13.12</v>
          </cell>
          <cell r="I19" t="str">
            <v>NE</v>
          </cell>
          <cell r="J19">
            <v>36.480000000000004</v>
          </cell>
          <cell r="K19">
            <v>0</v>
          </cell>
        </row>
        <row r="20">
          <cell r="C20">
            <v>36.299999999999997</v>
          </cell>
          <cell r="D20">
            <v>20.3</v>
          </cell>
          <cell r="E20">
            <v>67.458333333333329</v>
          </cell>
          <cell r="F20">
            <v>94</v>
          </cell>
          <cell r="G20">
            <v>30</v>
          </cell>
          <cell r="H20">
            <v>18.240000000000002</v>
          </cell>
          <cell r="I20" t="str">
            <v>NE</v>
          </cell>
          <cell r="J20">
            <v>40.960000000000008</v>
          </cell>
          <cell r="K20">
            <v>0</v>
          </cell>
        </row>
        <row r="21">
          <cell r="C21">
            <v>36.200000000000003</v>
          </cell>
          <cell r="D21">
            <v>20.3</v>
          </cell>
          <cell r="E21">
            <v>63.541666666666664</v>
          </cell>
          <cell r="F21">
            <v>94</v>
          </cell>
          <cell r="G21">
            <v>30</v>
          </cell>
          <cell r="H21">
            <v>10.56</v>
          </cell>
          <cell r="I21" t="str">
            <v>NE</v>
          </cell>
          <cell r="J21">
            <v>35.520000000000003</v>
          </cell>
          <cell r="K21">
            <v>0</v>
          </cell>
        </row>
        <row r="22">
          <cell r="C22">
            <v>37</v>
          </cell>
          <cell r="D22">
            <v>18.5</v>
          </cell>
          <cell r="E22">
            <v>60.25</v>
          </cell>
          <cell r="F22">
            <v>93</v>
          </cell>
          <cell r="G22">
            <v>28</v>
          </cell>
          <cell r="H22">
            <v>11.840000000000002</v>
          </cell>
          <cell r="I22" t="str">
            <v>N</v>
          </cell>
          <cell r="J22">
            <v>31.680000000000003</v>
          </cell>
          <cell r="K22">
            <v>0</v>
          </cell>
        </row>
        <row r="23">
          <cell r="C23">
            <v>35.200000000000003</v>
          </cell>
          <cell r="D23">
            <v>22.6</v>
          </cell>
          <cell r="E23">
            <v>59.458333333333336</v>
          </cell>
          <cell r="F23">
            <v>86</v>
          </cell>
          <cell r="G23">
            <v>32</v>
          </cell>
          <cell r="H23">
            <v>12.48</v>
          </cell>
          <cell r="I23" t="str">
            <v>N</v>
          </cell>
          <cell r="J23">
            <v>28.480000000000004</v>
          </cell>
          <cell r="K23">
            <v>0</v>
          </cell>
        </row>
        <row r="24">
          <cell r="C24">
            <v>35.1</v>
          </cell>
          <cell r="D24">
            <v>21.5</v>
          </cell>
          <cell r="E24">
            <v>76.958333333333329</v>
          </cell>
          <cell r="F24">
            <v>93</v>
          </cell>
          <cell r="G24">
            <v>41</v>
          </cell>
          <cell r="H24">
            <v>12.16</v>
          </cell>
          <cell r="I24" t="str">
            <v>N</v>
          </cell>
          <cell r="J24">
            <v>34.880000000000003</v>
          </cell>
          <cell r="K24">
            <v>7.2</v>
          </cell>
        </row>
        <row r="25">
          <cell r="C25">
            <v>33.200000000000003</v>
          </cell>
          <cell r="D25">
            <v>22.3</v>
          </cell>
          <cell r="E25">
            <v>76.666666666666671</v>
          </cell>
          <cell r="F25">
            <v>95</v>
          </cell>
          <cell r="G25">
            <v>47</v>
          </cell>
          <cell r="H25">
            <v>14.080000000000002</v>
          </cell>
          <cell r="I25" t="str">
            <v>NE</v>
          </cell>
          <cell r="J25">
            <v>31.04</v>
          </cell>
          <cell r="K25">
            <v>0</v>
          </cell>
        </row>
        <row r="26">
          <cell r="C26">
            <v>28.1</v>
          </cell>
          <cell r="D26">
            <v>21.5</v>
          </cell>
          <cell r="E26">
            <v>87.458333333333329</v>
          </cell>
          <cell r="F26">
            <v>95</v>
          </cell>
          <cell r="G26">
            <v>69</v>
          </cell>
          <cell r="H26">
            <v>13.76</v>
          </cell>
          <cell r="I26" t="str">
            <v>NE</v>
          </cell>
          <cell r="J26">
            <v>28.160000000000004</v>
          </cell>
          <cell r="K26">
            <v>26.199999999999996</v>
          </cell>
        </row>
        <row r="27">
          <cell r="C27">
            <v>31.3</v>
          </cell>
          <cell r="D27">
            <v>22.7</v>
          </cell>
          <cell r="E27">
            <v>88.625</v>
          </cell>
          <cell r="F27">
            <v>93</v>
          </cell>
          <cell r="G27">
            <v>60</v>
          </cell>
          <cell r="H27">
            <v>11.520000000000001</v>
          </cell>
          <cell r="I27" t="str">
            <v>NE</v>
          </cell>
          <cell r="J27">
            <v>31.360000000000003</v>
          </cell>
          <cell r="K27">
            <v>7.4</v>
          </cell>
        </row>
        <row r="28">
          <cell r="C28">
            <v>31.6</v>
          </cell>
          <cell r="D28">
            <v>20.6</v>
          </cell>
          <cell r="E28">
            <v>86.375</v>
          </cell>
          <cell r="F28">
            <v>95</v>
          </cell>
          <cell r="G28">
            <v>56</v>
          </cell>
          <cell r="H28">
            <v>6.4</v>
          </cell>
          <cell r="I28" t="str">
            <v>N</v>
          </cell>
          <cell r="J28">
            <v>20.16</v>
          </cell>
          <cell r="K28">
            <v>5.4</v>
          </cell>
        </row>
        <row r="29">
          <cell r="C29">
            <v>29.4</v>
          </cell>
          <cell r="D29">
            <v>21.8</v>
          </cell>
          <cell r="E29">
            <v>89.291666666666671</v>
          </cell>
          <cell r="F29">
            <v>96</v>
          </cell>
          <cell r="G29">
            <v>72</v>
          </cell>
          <cell r="H29">
            <v>11.200000000000001</v>
          </cell>
          <cell r="I29" t="str">
            <v>NE</v>
          </cell>
          <cell r="J29">
            <v>36.800000000000004</v>
          </cell>
          <cell r="K29">
            <v>25.2</v>
          </cell>
        </row>
        <row r="30">
          <cell r="C30">
            <v>31</v>
          </cell>
          <cell r="D30">
            <v>21.8</v>
          </cell>
          <cell r="E30">
            <v>90.708333333333329</v>
          </cell>
          <cell r="F30">
            <v>96</v>
          </cell>
          <cell r="G30">
            <v>64</v>
          </cell>
          <cell r="H30">
            <v>17.919999999999998</v>
          </cell>
          <cell r="I30" t="str">
            <v>NE</v>
          </cell>
          <cell r="J30">
            <v>35.520000000000003</v>
          </cell>
          <cell r="K30">
            <v>36</v>
          </cell>
        </row>
        <row r="31">
          <cell r="C31">
            <v>32.4</v>
          </cell>
          <cell r="D31">
            <v>21.7</v>
          </cell>
          <cell r="E31">
            <v>89.666666666666671</v>
          </cell>
          <cell r="F31">
            <v>96</v>
          </cell>
          <cell r="G31">
            <v>57</v>
          </cell>
          <cell r="H31">
            <v>22.080000000000002</v>
          </cell>
          <cell r="I31" t="str">
            <v>SE</v>
          </cell>
          <cell r="J31">
            <v>56.960000000000008</v>
          </cell>
          <cell r="K31">
            <v>13.2</v>
          </cell>
        </row>
        <row r="32">
          <cell r="C32">
            <v>33.700000000000003</v>
          </cell>
          <cell r="D32">
            <v>21.9</v>
          </cell>
          <cell r="E32">
            <v>77.666666666666671</v>
          </cell>
          <cell r="F32">
            <v>96</v>
          </cell>
          <cell r="G32">
            <v>48</v>
          </cell>
          <cell r="H32">
            <v>9.2799999999999994</v>
          </cell>
          <cell r="I32" t="str">
            <v>L</v>
          </cell>
          <cell r="J32">
            <v>24.64</v>
          </cell>
          <cell r="K32">
            <v>0.2</v>
          </cell>
        </row>
        <row r="33">
          <cell r="C33">
            <v>33</v>
          </cell>
          <cell r="D33">
            <v>22.3</v>
          </cell>
          <cell r="E33">
            <v>81.25</v>
          </cell>
          <cell r="F33">
            <v>95</v>
          </cell>
          <cell r="G33">
            <v>51</v>
          </cell>
          <cell r="H33">
            <v>16</v>
          </cell>
          <cell r="I33" t="str">
            <v>N</v>
          </cell>
          <cell r="J33">
            <v>58.24</v>
          </cell>
          <cell r="K33">
            <v>10</v>
          </cell>
        </row>
        <row r="34">
          <cell r="I34" t="str">
            <v>NE</v>
          </cell>
        </row>
      </sheetData>
      <sheetData sheetId="2">
        <row r="5">
          <cell r="B5">
            <v>25.066666666666666</v>
          </cell>
        </row>
      </sheetData>
      <sheetData sheetId="3">
        <row r="5">
          <cell r="B5">
            <v>23.537499999999998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24.645833333333332</v>
          </cell>
        </row>
      </sheetData>
      <sheetData sheetId="1">
        <row r="5">
          <cell r="B5">
            <v>25.791666666666671</v>
          </cell>
          <cell r="C5">
            <v>30.9</v>
          </cell>
          <cell r="D5">
            <v>22.1</v>
          </cell>
          <cell r="E5">
            <v>76.541666666666671</v>
          </cell>
          <cell r="F5">
            <v>94</v>
          </cell>
          <cell r="G5">
            <v>52</v>
          </cell>
          <cell r="H5">
            <v>12.16</v>
          </cell>
          <cell r="I5" t="str">
            <v>N</v>
          </cell>
          <cell r="J5">
            <v>25.28</v>
          </cell>
          <cell r="K5">
            <v>9.1999999999999993</v>
          </cell>
        </row>
        <row r="6">
          <cell r="B6">
            <v>25.062499999999996</v>
          </cell>
          <cell r="C6">
            <v>31.7</v>
          </cell>
          <cell r="D6">
            <v>21.1</v>
          </cell>
          <cell r="E6">
            <v>73.625</v>
          </cell>
          <cell r="F6">
            <v>93</v>
          </cell>
          <cell r="G6">
            <v>46</v>
          </cell>
          <cell r="H6">
            <v>13.76</v>
          </cell>
          <cell r="I6" t="str">
            <v>N</v>
          </cell>
          <cell r="J6">
            <v>33.6</v>
          </cell>
          <cell r="K6">
            <v>11.600000000000001</v>
          </cell>
        </row>
        <row r="7">
          <cell r="B7">
            <v>25.108333333333334</v>
          </cell>
          <cell r="C7">
            <v>31.5</v>
          </cell>
          <cell r="D7">
            <v>21.1</v>
          </cell>
          <cell r="E7">
            <v>73.958333333333329</v>
          </cell>
          <cell r="F7">
            <v>93</v>
          </cell>
          <cell r="G7">
            <v>42</v>
          </cell>
          <cell r="H7">
            <v>16.32</v>
          </cell>
          <cell r="I7" t="str">
            <v>N</v>
          </cell>
          <cell r="J7">
            <v>28.480000000000004</v>
          </cell>
          <cell r="K7">
            <v>10.4</v>
          </cell>
        </row>
        <row r="8">
          <cell r="B8">
            <v>25.262500000000003</v>
          </cell>
          <cell r="C8">
            <v>33.1</v>
          </cell>
          <cell r="D8">
            <v>20.5</v>
          </cell>
          <cell r="E8">
            <v>70.5</v>
          </cell>
          <cell r="F8">
            <v>93</v>
          </cell>
          <cell r="G8">
            <v>40</v>
          </cell>
          <cell r="H8">
            <v>12.8</v>
          </cell>
          <cell r="I8" t="str">
            <v>N</v>
          </cell>
          <cell r="J8">
            <v>43.84</v>
          </cell>
          <cell r="K8">
            <v>7.4</v>
          </cell>
        </row>
        <row r="9">
          <cell r="B9">
            <v>27.204166666666666</v>
          </cell>
          <cell r="C9">
            <v>33.799999999999997</v>
          </cell>
          <cell r="D9">
            <v>22.1</v>
          </cell>
          <cell r="E9">
            <v>65.041666666666671</v>
          </cell>
          <cell r="F9">
            <v>88</v>
          </cell>
          <cell r="G9">
            <v>36</v>
          </cell>
          <cell r="H9">
            <v>11.200000000000001</v>
          </cell>
          <cell r="I9" t="str">
            <v>L</v>
          </cell>
          <cell r="J9">
            <v>24.32</v>
          </cell>
          <cell r="K9">
            <v>0</v>
          </cell>
        </row>
        <row r="10">
          <cell r="B10">
            <v>28.245833333333341</v>
          </cell>
          <cell r="C10">
            <v>34.200000000000003</v>
          </cell>
          <cell r="D10">
            <v>22.5</v>
          </cell>
          <cell r="E10">
            <v>49.916666666666664</v>
          </cell>
          <cell r="F10">
            <v>74</v>
          </cell>
          <cell r="G10">
            <v>28</v>
          </cell>
          <cell r="H10">
            <v>13.440000000000001</v>
          </cell>
          <cell r="I10" t="str">
            <v>L</v>
          </cell>
          <cell r="J10">
            <v>23.040000000000003</v>
          </cell>
          <cell r="K10">
            <v>0</v>
          </cell>
        </row>
        <row r="11">
          <cell r="B11">
            <v>28.204166666666669</v>
          </cell>
          <cell r="C11">
            <v>34.700000000000003</v>
          </cell>
          <cell r="D11">
            <v>22</v>
          </cell>
          <cell r="E11">
            <v>52.458333333333336</v>
          </cell>
          <cell r="F11">
            <v>81</v>
          </cell>
          <cell r="G11">
            <v>26</v>
          </cell>
          <cell r="H11">
            <v>11.840000000000002</v>
          </cell>
          <cell r="I11" t="str">
            <v>N</v>
          </cell>
          <cell r="J11">
            <v>22.080000000000002</v>
          </cell>
          <cell r="K11">
            <v>0</v>
          </cell>
        </row>
        <row r="12">
          <cell r="B12">
            <v>27.091666666666658</v>
          </cell>
          <cell r="C12">
            <v>34.4</v>
          </cell>
          <cell r="D12">
            <v>23.1</v>
          </cell>
          <cell r="E12">
            <v>60.291666666666664</v>
          </cell>
          <cell r="F12">
            <v>84</v>
          </cell>
          <cell r="G12">
            <v>36</v>
          </cell>
          <cell r="H12">
            <v>18.559999999999999</v>
          </cell>
          <cell r="I12" t="str">
            <v>N</v>
          </cell>
          <cell r="J12">
            <v>36.160000000000004</v>
          </cell>
          <cell r="K12">
            <v>0</v>
          </cell>
        </row>
        <row r="13">
          <cell r="B13">
            <v>26.595833333333328</v>
          </cell>
          <cell r="C13">
            <v>33.799999999999997</v>
          </cell>
          <cell r="D13">
            <v>21.3</v>
          </cell>
          <cell r="E13">
            <v>65.791666666666671</v>
          </cell>
          <cell r="F13">
            <v>87</v>
          </cell>
          <cell r="G13">
            <v>40</v>
          </cell>
          <cell r="H13">
            <v>16.32</v>
          </cell>
          <cell r="I13" t="str">
            <v>N</v>
          </cell>
          <cell r="J13">
            <v>28.480000000000004</v>
          </cell>
          <cell r="K13">
            <v>0</v>
          </cell>
        </row>
        <row r="14">
          <cell r="B14">
            <v>25.929166666666671</v>
          </cell>
          <cell r="C14">
            <v>32.200000000000003</v>
          </cell>
          <cell r="D14">
            <v>20.399999999999999</v>
          </cell>
          <cell r="E14">
            <v>70.291666666666671</v>
          </cell>
          <cell r="F14">
            <v>90</v>
          </cell>
          <cell r="G14">
            <v>43</v>
          </cell>
          <cell r="H14">
            <v>14.080000000000002</v>
          </cell>
          <cell r="I14" t="str">
            <v>N</v>
          </cell>
          <cell r="J14">
            <v>28.480000000000004</v>
          </cell>
          <cell r="K14">
            <v>0</v>
          </cell>
        </row>
        <row r="15">
          <cell r="B15">
            <v>23.912499999999998</v>
          </cell>
          <cell r="C15">
            <v>28.8</v>
          </cell>
          <cell r="D15">
            <v>21.7</v>
          </cell>
          <cell r="E15">
            <v>81.291666666666671</v>
          </cell>
          <cell r="F15">
            <v>93</v>
          </cell>
          <cell r="G15">
            <v>57</v>
          </cell>
          <cell r="H15">
            <v>10.240000000000002</v>
          </cell>
          <cell r="I15" t="str">
            <v>N</v>
          </cell>
          <cell r="J15">
            <v>22.72</v>
          </cell>
          <cell r="K15">
            <v>2.8</v>
          </cell>
        </row>
        <row r="16">
          <cell r="B16">
            <v>25.5625</v>
          </cell>
          <cell r="C16">
            <v>32.1</v>
          </cell>
          <cell r="D16">
            <v>21.2</v>
          </cell>
          <cell r="E16">
            <v>69.916666666666671</v>
          </cell>
          <cell r="F16">
            <v>90</v>
          </cell>
          <cell r="G16">
            <v>43</v>
          </cell>
          <cell r="H16">
            <v>16.96</v>
          </cell>
          <cell r="I16" t="str">
            <v>N</v>
          </cell>
          <cell r="J16">
            <v>28.160000000000004</v>
          </cell>
          <cell r="K16">
            <v>0</v>
          </cell>
        </row>
        <row r="17">
          <cell r="B17">
            <v>25.837500000000002</v>
          </cell>
          <cell r="C17">
            <v>33.4</v>
          </cell>
          <cell r="D17">
            <v>21.7</v>
          </cell>
          <cell r="E17">
            <v>72.708333333333329</v>
          </cell>
          <cell r="F17">
            <v>89</v>
          </cell>
          <cell r="G17">
            <v>35</v>
          </cell>
          <cell r="H17">
            <v>11.520000000000001</v>
          </cell>
          <cell r="I17" t="str">
            <v>NE</v>
          </cell>
          <cell r="J17">
            <v>20.480000000000004</v>
          </cell>
          <cell r="K17">
            <v>0.6</v>
          </cell>
        </row>
        <row r="18">
          <cell r="B18">
            <v>25.512499999999999</v>
          </cell>
          <cell r="C18">
            <v>30.9</v>
          </cell>
          <cell r="D18">
            <v>21.8</v>
          </cell>
          <cell r="E18">
            <v>71.958333333333329</v>
          </cell>
          <cell r="F18">
            <v>87</v>
          </cell>
          <cell r="G18">
            <v>47</v>
          </cell>
          <cell r="H18">
            <v>14.719999999999999</v>
          </cell>
          <cell r="I18" t="str">
            <v>N</v>
          </cell>
          <cell r="J18">
            <v>26.880000000000003</v>
          </cell>
          <cell r="K18">
            <v>0</v>
          </cell>
        </row>
        <row r="19">
          <cell r="B19">
            <v>23.895833333333339</v>
          </cell>
          <cell r="C19">
            <v>29.2</v>
          </cell>
          <cell r="D19">
            <v>19.399999999999999</v>
          </cell>
          <cell r="E19">
            <v>76.416666666666671</v>
          </cell>
          <cell r="F19">
            <v>95</v>
          </cell>
          <cell r="G19">
            <v>50</v>
          </cell>
          <cell r="H19">
            <v>25.6</v>
          </cell>
          <cell r="I19" t="str">
            <v>N</v>
          </cell>
          <cell r="J19">
            <v>53.120000000000005</v>
          </cell>
          <cell r="K19">
            <v>29.6</v>
          </cell>
        </row>
        <row r="20">
          <cell r="B20">
            <v>23.883333333333329</v>
          </cell>
          <cell r="C20">
            <v>31</v>
          </cell>
          <cell r="D20">
            <v>19.7</v>
          </cell>
          <cell r="E20">
            <v>76.791666666666671</v>
          </cell>
          <cell r="F20">
            <v>95</v>
          </cell>
          <cell r="G20">
            <v>47</v>
          </cell>
          <cell r="H20">
            <v>10.56</v>
          </cell>
          <cell r="I20" t="str">
            <v>N</v>
          </cell>
          <cell r="J20">
            <v>40</v>
          </cell>
          <cell r="K20">
            <v>16</v>
          </cell>
        </row>
        <row r="21">
          <cell r="B21">
            <v>22.454166666666666</v>
          </cell>
          <cell r="C21">
            <v>30.7</v>
          </cell>
          <cell r="D21">
            <v>18.899999999999999</v>
          </cell>
          <cell r="E21">
            <v>79.083333333333329</v>
          </cell>
          <cell r="F21">
            <v>94</v>
          </cell>
          <cell r="G21">
            <v>51</v>
          </cell>
          <cell r="H21">
            <v>24.96</v>
          </cell>
          <cell r="I21" t="str">
            <v>N</v>
          </cell>
          <cell r="J21">
            <v>48</v>
          </cell>
          <cell r="K21">
            <v>37.799999999999997</v>
          </cell>
        </row>
        <row r="22">
          <cell r="B22">
            <v>24.220833333333335</v>
          </cell>
          <cell r="C22">
            <v>32.1</v>
          </cell>
          <cell r="D22">
            <v>20.100000000000001</v>
          </cell>
          <cell r="E22">
            <v>72.5</v>
          </cell>
          <cell r="F22">
            <v>90</v>
          </cell>
          <cell r="G22">
            <v>41</v>
          </cell>
          <cell r="H22">
            <v>24.32</v>
          </cell>
          <cell r="I22" t="str">
            <v>L</v>
          </cell>
          <cell r="J22">
            <v>49.92</v>
          </cell>
          <cell r="K22">
            <v>4.4000000000000004</v>
          </cell>
        </row>
        <row r="23">
          <cell r="B23">
            <v>24.5</v>
          </cell>
          <cell r="C23">
            <v>31.3</v>
          </cell>
          <cell r="D23">
            <v>20.5</v>
          </cell>
          <cell r="E23">
            <v>70.708333333333329</v>
          </cell>
          <cell r="F23">
            <v>93</v>
          </cell>
          <cell r="G23">
            <v>37</v>
          </cell>
          <cell r="H23">
            <v>20.480000000000004</v>
          </cell>
          <cell r="I23" t="str">
            <v>N</v>
          </cell>
          <cell r="J23">
            <v>36.160000000000004</v>
          </cell>
          <cell r="K23">
            <v>0.2</v>
          </cell>
        </row>
        <row r="24">
          <cell r="B24">
            <v>25.495833333333334</v>
          </cell>
          <cell r="C24">
            <v>31.1</v>
          </cell>
          <cell r="D24">
            <v>20.9</v>
          </cell>
          <cell r="E24">
            <v>66.958333333333329</v>
          </cell>
          <cell r="F24">
            <v>86</v>
          </cell>
          <cell r="G24">
            <v>43</v>
          </cell>
          <cell r="H24">
            <v>14.719999999999999</v>
          </cell>
          <cell r="I24" t="str">
            <v>NE</v>
          </cell>
          <cell r="J24">
            <v>24.64</v>
          </cell>
          <cell r="K24">
            <v>0</v>
          </cell>
        </row>
        <row r="25">
          <cell r="B25">
            <v>25.429166666666664</v>
          </cell>
          <cell r="C25">
            <v>30.3</v>
          </cell>
          <cell r="D25">
            <v>21.5</v>
          </cell>
          <cell r="E25">
            <v>73.333333333333329</v>
          </cell>
          <cell r="F25">
            <v>90</v>
          </cell>
          <cell r="G25">
            <v>51</v>
          </cell>
          <cell r="H25">
            <v>12.16</v>
          </cell>
          <cell r="I25" t="str">
            <v>N</v>
          </cell>
          <cell r="J25">
            <v>29.12</v>
          </cell>
          <cell r="K25">
            <v>0</v>
          </cell>
        </row>
        <row r="26">
          <cell r="B26">
            <v>23.045833333333338</v>
          </cell>
          <cell r="C26">
            <v>27.2</v>
          </cell>
          <cell r="D26">
            <v>20.9</v>
          </cell>
          <cell r="E26">
            <v>85.333333333333329</v>
          </cell>
          <cell r="F26">
            <v>95</v>
          </cell>
          <cell r="G26">
            <v>65</v>
          </cell>
          <cell r="H26">
            <v>16</v>
          </cell>
          <cell r="I26" t="str">
            <v>N</v>
          </cell>
          <cell r="J26">
            <v>33.28</v>
          </cell>
          <cell r="K26">
            <v>18.999999999999996</v>
          </cell>
        </row>
        <row r="27">
          <cell r="B27">
            <v>22.683333333333334</v>
          </cell>
          <cell r="C27">
            <v>28.5</v>
          </cell>
          <cell r="D27">
            <v>21.1</v>
          </cell>
          <cell r="E27">
            <v>87.666666666666671</v>
          </cell>
          <cell r="F27">
            <v>95</v>
          </cell>
          <cell r="G27">
            <v>65</v>
          </cell>
          <cell r="H27">
            <v>14.719999999999999</v>
          </cell>
          <cell r="I27" t="str">
            <v>NE</v>
          </cell>
          <cell r="J27">
            <v>42.56</v>
          </cell>
          <cell r="K27">
            <v>19.399999999999999</v>
          </cell>
        </row>
        <row r="28">
          <cell r="B28">
            <v>24.266666666666669</v>
          </cell>
          <cell r="C28">
            <v>31.2</v>
          </cell>
          <cell r="D28">
            <v>20</v>
          </cell>
          <cell r="E28">
            <v>77.708333333333329</v>
          </cell>
          <cell r="F28">
            <v>95</v>
          </cell>
          <cell r="G28">
            <v>45</v>
          </cell>
          <cell r="H28">
            <v>11.520000000000001</v>
          </cell>
          <cell r="I28" t="str">
            <v>N</v>
          </cell>
          <cell r="J28">
            <v>18.880000000000003</v>
          </cell>
          <cell r="K28">
            <v>0</v>
          </cell>
        </row>
        <row r="29">
          <cell r="B29">
            <v>24.904166666666665</v>
          </cell>
          <cell r="C29">
            <v>29.2</v>
          </cell>
          <cell r="D29">
            <v>22.3</v>
          </cell>
          <cell r="E29">
            <v>80.083333333333329</v>
          </cell>
          <cell r="F29">
            <v>92</v>
          </cell>
          <cell r="G29">
            <v>57</v>
          </cell>
          <cell r="H29">
            <v>12.8</v>
          </cell>
          <cell r="I29" t="str">
            <v>N</v>
          </cell>
          <cell r="J29">
            <v>27.200000000000003</v>
          </cell>
          <cell r="K29">
            <v>2.8000000000000003</v>
          </cell>
        </row>
        <row r="30">
          <cell r="B30">
            <v>24.583333333333332</v>
          </cell>
          <cell r="C30">
            <v>28.5</v>
          </cell>
          <cell r="D30">
            <v>21.6</v>
          </cell>
          <cell r="E30">
            <v>80.291666666666671</v>
          </cell>
          <cell r="F30">
            <v>95</v>
          </cell>
          <cell r="G30">
            <v>52</v>
          </cell>
          <cell r="H30">
            <v>19.840000000000003</v>
          </cell>
          <cell r="I30" t="str">
            <v>N</v>
          </cell>
          <cell r="J30">
            <v>37.44</v>
          </cell>
          <cell r="K30">
            <v>0</v>
          </cell>
        </row>
        <row r="31">
          <cell r="B31">
            <v>23.974999999999994</v>
          </cell>
          <cell r="C31">
            <v>30.3</v>
          </cell>
          <cell r="D31">
            <v>20.5</v>
          </cell>
          <cell r="E31">
            <v>79.333333333333329</v>
          </cell>
          <cell r="F31">
            <v>94</v>
          </cell>
          <cell r="G31">
            <v>54</v>
          </cell>
          <cell r="H31">
            <v>15.680000000000001</v>
          </cell>
          <cell r="I31" t="str">
            <v>N</v>
          </cell>
          <cell r="J31">
            <v>34.880000000000003</v>
          </cell>
          <cell r="K31">
            <v>0.6</v>
          </cell>
        </row>
        <row r="32">
          <cell r="B32">
            <v>24.558333333333334</v>
          </cell>
          <cell r="C32">
            <v>30.9</v>
          </cell>
          <cell r="D32">
            <v>20.3</v>
          </cell>
          <cell r="E32">
            <v>76.125</v>
          </cell>
          <cell r="F32">
            <v>94</v>
          </cell>
          <cell r="G32">
            <v>48</v>
          </cell>
          <cell r="H32">
            <v>16.96</v>
          </cell>
          <cell r="I32" t="str">
            <v>N</v>
          </cell>
          <cell r="J32">
            <v>43.2</v>
          </cell>
          <cell r="K32">
            <v>0</v>
          </cell>
        </row>
        <row r="33">
          <cell r="B33">
            <v>24.845833333333328</v>
          </cell>
          <cell r="C33">
            <v>28.4</v>
          </cell>
          <cell r="D33">
            <v>21.8</v>
          </cell>
          <cell r="E33">
            <v>73.916666666666671</v>
          </cell>
          <cell r="F33">
            <v>90</v>
          </cell>
          <cell r="G33">
            <v>53</v>
          </cell>
          <cell r="H33">
            <v>18.559999999999999</v>
          </cell>
          <cell r="I33" t="str">
            <v>N</v>
          </cell>
          <cell r="J33">
            <v>40.960000000000008</v>
          </cell>
          <cell r="K33">
            <v>0</v>
          </cell>
        </row>
        <row r="34">
          <cell r="I34" t="str">
            <v>N</v>
          </cell>
        </row>
      </sheetData>
      <sheetData sheetId="2">
        <row r="5">
          <cell r="B5">
            <v>25.608333333333331</v>
          </cell>
        </row>
      </sheetData>
      <sheetData sheetId="3">
        <row r="5">
          <cell r="B5">
            <v>26.50833333333334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23.279166666666665</v>
          </cell>
        </row>
      </sheetData>
      <sheetData sheetId="1">
        <row r="5">
          <cell r="B5">
            <v>26.154166666666669</v>
          </cell>
          <cell r="C5">
            <v>33.4</v>
          </cell>
          <cell r="D5">
            <v>20</v>
          </cell>
          <cell r="E5">
            <v>67.416666666666671</v>
          </cell>
          <cell r="F5">
            <v>91</v>
          </cell>
          <cell r="G5">
            <v>39</v>
          </cell>
          <cell r="H5">
            <v>12.24</v>
          </cell>
          <cell r="I5" t="str">
            <v>NO</v>
          </cell>
          <cell r="J5">
            <v>26.64</v>
          </cell>
          <cell r="K5">
            <v>0</v>
          </cell>
        </row>
        <row r="6">
          <cell r="B6">
            <v>26.391666666666662</v>
          </cell>
          <cell r="C6">
            <v>32.9</v>
          </cell>
          <cell r="D6">
            <v>20</v>
          </cell>
          <cell r="E6">
            <v>67.083333333333329</v>
          </cell>
          <cell r="F6">
            <v>95</v>
          </cell>
          <cell r="G6">
            <v>39</v>
          </cell>
          <cell r="H6">
            <v>13.68</v>
          </cell>
          <cell r="I6" t="str">
            <v>L</v>
          </cell>
          <cell r="J6">
            <v>42.12</v>
          </cell>
          <cell r="K6">
            <v>0.6</v>
          </cell>
        </row>
        <row r="7">
          <cell r="B7">
            <v>24.970833333333335</v>
          </cell>
          <cell r="C7">
            <v>32</v>
          </cell>
          <cell r="D7">
            <v>20.2</v>
          </cell>
          <cell r="E7">
            <v>72.833333333333329</v>
          </cell>
          <cell r="F7">
            <v>93</v>
          </cell>
          <cell r="G7">
            <v>43</v>
          </cell>
          <cell r="H7">
            <v>11.16</v>
          </cell>
          <cell r="I7" t="str">
            <v>NE</v>
          </cell>
          <cell r="J7">
            <v>34.56</v>
          </cell>
          <cell r="K7">
            <v>8.6000000000000014</v>
          </cell>
        </row>
        <row r="8">
          <cell r="B8">
            <v>25.629166666666663</v>
          </cell>
          <cell r="C8">
            <v>32.700000000000003</v>
          </cell>
          <cell r="D8">
            <v>19.899999999999999</v>
          </cell>
          <cell r="E8">
            <v>71.458333333333329</v>
          </cell>
          <cell r="F8">
            <v>94</v>
          </cell>
          <cell r="G8">
            <v>36</v>
          </cell>
          <cell r="H8">
            <v>10.44</v>
          </cell>
          <cell r="I8" t="str">
            <v>O</v>
          </cell>
          <cell r="J8">
            <v>24.840000000000003</v>
          </cell>
          <cell r="K8">
            <v>0</v>
          </cell>
        </row>
        <row r="9">
          <cell r="B9">
            <v>26.404166666666669</v>
          </cell>
          <cell r="C9">
            <v>33</v>
          </cell>
          <cell r="D9">
            <v>19.3</v>
          </cell>
          <cell r="E9">
            <v>62.5</v>
          </cell>
          <cell r="F9">
            <v>90</v>
          </cell>
          <cell r="G9">
            <v>30</v>
          </cell>
          <cell r="H9">
            <v>10.8</v>
          </cell>
          <cell r="I9" t="str">
            <v>NE</v>
          </cell>
          <cell r="J9">
            <v>25.92</v>
          </cell>
          <cell r="K9">
            <v>0</v>
          </cell>
        </row>
        <row r="10">
          <cell r="B10">
            <v>26.958333333333332</v>
          </cell>
          <cell r="C10">
            <v>34.799999999999997</v>
          </cell>
          <cell r="D10">
            <v>19.5</v>
          </cell>
          <cell r="E10">
            <v>57.625</v>
          </cell>
          <cell r="F10">
            <v>87</v>
          </cell>
          <cell r="G10">
            <v>24</v>
          </cell>
          <cell r="H10">
            <v>7.9200000000000008</v>
          </cell>
          <cell r="I10" t="str">
            <v>O</v>
          </cell>
          <cell r="J10">
            <v>18.720000000000002</v>
          </cell>
          <cell r="K10">
            <v>0</v>
          </cell>
        </row>
        <row r="11">
          <cell r="B11">
            <v>27.737500000000001</v>
          </cell>
          <cell r="C11">
            <v>36.4</v>
          </cell>
          <cell r="D11">
            <v>19.600000000000001</v>
          </cell>
          <cell r="E11">
            <v>54.333333333333336</v>
          </cell>
          <cell r="F11">
            <v>86</v>
          </cell>
          <cell r="G11">
            <v>23</v>
          </cell>
          <cell r="H11">
            <v>9.3600000000000012</v>
          </cell>
          <cell r="I11" t="str">
            <v>O</v>
          </cell>
          <cell r="J11">
            <v>21.96</v>
          </cell>
          <cell r="K11">
            <v>0</v>
          </cell>
        </row>
        <row r="12">
          <cell r="B12">
            <v>28.058333333333334</v>
          </cell>
          <cell r="C12">
            <v>36</v>
          </cell>
          <cell r="D12">
            <v>20</v>
          </cell>
          <cell r="E12">
            <v>55.625</v>
          </cell>
          <cell r="F12">
            <v>87</v>
          </cell>
          <cell r="G12">
            <v>24</v>
          </cell>
          <cell r="H12">
            <v>7.2</v>
          </cell>
          <cell r="I12" t="str">
            <v>O</v>
          </cell>
          <cell r="J12">
            <v>20.88</v>
          </cell>
          <cell r="K12">
            <v>0</v>
          </cell>
        </row>
        <row r="13">
          <cell r="B13">
            <v>28.191666666666666</v>
          </cell>
          <cell r="C13">
            <v>36.200000000000003</v>
          </cell>
          <cell r="D13">
            <v>21</v>
          </cell>
          <cell r="E13">
            <v>55.708333333333336</v>
          </cell>
          <cell r="F13">
            <v>82</v>
          </cell>
          <cell r="G13">
            <v>28</v>
          </cell>
          <cell r="H13">
            <v>9.7200000000000006</v>
          </cell>
          <cell r="I13" t="str">
            <v>O</v>
          </cell>
          <cell r="J13">
            <v>20.52</v>
          </cell>
          <cell r="K13">
            <v>0</v>
          </cell>
        </row>
        <row r="14">
          <cell r="B14">
            <v>26.079166666666666</v>
          </cell>
          <cell r="C14">
            <v>32.6</v>
          </cell>
          <cell r="D14">
            <v>21.9</v>
          </cell>
          <cell r="E14">
            <v>69.125</v>
          </cell>
          <cell r="F14">
            <v>91</v>
          </cell>
          <cell r="G14">
            <v>36</v>
          </cell>
          <cell r="H14">
            <v>16.2</v>
          </cell>
          <cell r="I14" t="str">
            <v>NO</v>
          </cell>
          <cell r="J14">
            <v>53.28</v>
          </cell>
          <cell r="K14">
            <v>15.8</v>
          </cell>
        </row>
        <row r="15">
          <cell r="B15">
            <v>25.362499999999994</v>
          </cell>
          <cell r="C15">
            <v>33</v>
          </cell>
          <cell r="D15">
            <v>20.6</v>
          </cell>
          <cell r="E15">
            <v>73.583333333333329</v>
          </cell>
          <cell r="F15">
            <v>93</v>
          </cell>
          <cell r="G15">
            <v>43</v>
          </cell>
          <cell r="H15">
            <v>20.88</v>
          </cell>
          <cell r="I15" t="str">
            <v>O</v>
          </cell>
          <cell r="J15">
            <v>41.4</v>
          </cell>
          <cell r="K15">
            <v>26.2</v>
          </cell>
        </row>
        <row r="16">
          <cell r="B16">
            <v>24.862499999999997</v>
          </cell>
          <cell r="C16">
            <v>32</v>
          </cell>
          <cell r="D16">
            <v>21.2</v>
          </cell>
          <cell r="E16">
            <v>77.208333333333329</v>
          </cell>
          <cell r="F16">
            <v>93</v>
          </cell>
          <cell r="G16">
            <v>45</v>
          </cell>
          <cell r="H16">
            <v>9.3600000000000012</v>
          </cell>
          <cell r="I16" t="str">
            <v>NO</v>
          </cell>
          <cell r="J16">
            <v>23.040000000000003</v>
          </cell>
          <cell r="K16">
            <v>1.5999999999999999</v>
          </cell>
        </row>
        <row r="17">
          <cell r="B17">
            <v>24.541666666666661</v>
          </cell>
          <cell r="C17">
            <v>30.4</v>
          </cell>
          <cell r="D17">
            <v>20.399999999999999</v>
          </cell>
          <cell r="E17">
            <v>76.958333333333329</v>
          </cell>
          <cell r="F17">
            <v>92</v>
          </cell>
          <cell r="G17">
            <v>50</v>
          </cell>
          <cell r="H17">
            <v>11.520000000000001</v>
          </cell>
          <cell r="I17" t="str">
            <v>L</v>
          </cell>
          <cell r="J17">
            <v>26.28</v>
          </cell>
          <cell r="K17">
            <v>13.4</v>
          </cell>
        </row>
        <row r="18">
          <cell r="B18">
            <v>24.475000000000005</v>
          </cell>
          <cell r="C18">
            <v>30.5</v>
          </cell>
          <cell r="D18">
            <v>21.7</v>
          </cell>
          <cell r="E18">
            <v>72.208333333333329</v>
          </cell>
          <cell r="F18">
            <v>85</v>
          </cell>
          <cell r="G18">
            <v>45</v>
          </cell>
          <cell r="H18">
            <v>19.8</v>
          </cell>
          <cell r="I18" t="str">
            <v>N</v>
          </cell>
          <cell r="J18">
            <v>37.800000000000004</v>
          </cell>
          <cell r="K18">
            <v>0</v>
          </cell>
        </row>
        <row r="19">
          <cell r="B19">
            <v>23.604166666666661</v>
          </cell>
          <cell r="C19">
            <v>29.1</v>
          </cell>
          <cell r="D19">
            <v>19.7</v>
          </cell>
          <cell r="E19">
            <v>76.458333333333329</v>
          </cell>
          <cell r="F19">
            <v>95</v>
          </cell>
          <cell r="G19">
            <v>51</v>
          </cell>
          <cell r="H19">
            <v>12.96</v>
          </cell>
          <cell r="I19" t="str">
            <v>L</v>
          </cell>
          <cell r="J19">
            <v>24.48</v>
          </cell>
          <cell r="K19">
            <v>0</v>
          </cell>
        </row>
        <row r="20">
          <cell r="B20">
            <v>25.945833333333329</v>
          </cell>
          <cell r="C20">
            <v>32.799999999999997</v>
          </cell>
          <cell r="D20">
            <v>19.7</v>
          </cell>
          <cell r="E20">
            <v>66.791666666666671</v>
          </cell>
          <cell r="F20">
            <v>92</v>
          </cell>
          <cell r="G20">
            <v>35</v>
          </cell>
          <cell r="H20">
            <v>9.7200000000000006</v>
          </cell>
          <cell r="I20" t="str">
            <v>L</v>
          </cell>
          <cell r="J20">
            <v>23.759999999999998</v>
          </cell>
          <cell r="K20">
            <v>0</v>
          </cell>
        </row>
        <row r="21">
          <cell r="B21">
            <v>25.095833333333331</v>
          </cell>
          <cell r="C21">
            <v>32</v>
          </cell>
          <cell r="D21">
            <v>19.7</v>
          </cell>
          <cell r="E21">
            <v>68.333333333333329</v>
          </cell>
          <cell r="F21">
            <v>93</v>
          </cell>
          <cell r="G21">
            <v>32</v>
          </cell>
          <cell r="H21">
            <v>14.04</v>
          </cell>
          <cell r="I21" t="str">
            <v>L</v>
          </cell>
          <cell r="J21">
            <v>46.080000000000005</v>
          </cell>
          <cell r="K21">
            <v>1.2000000000000002</v>
          </cell>
        </row>
        <row r="22">
          <cell r="B22">
            <v>26.062500000000004</v>
          </cell>
          <cell r="C22">
            <v>32.700000000000003</v>
          </cell>
          <cell r="D22">
            <v>20.399999999999999</v>
          </cell>
          <cell r="E22">
            <v>66.541666666666671</v>
          </cell>
          <cell r="F22">
            <v>91</v>
          </cell>
          <cell r="G22">
            <v>38</v>
          </cell>
          <cell r="H22">
            <v>16.2</v>
          </cell>
          <cell r="I22" t="str">
            <v>L</v>
          </cell>
          <cell r="J22">
            <v>31.680000000000003</v>
          </cell>
          <cell r="K22">
            <v>0</v>
          </cell>
        </row>
        <row r="23">
          <cell r="B23">
            <v>24.441666666666674</v>
          </cell>
          <cell r="C23">
            <v>31.7</v>
          </cell>
          <cell r="D23">
            <v>20</v>
          </cell>
          <cell r="E23">
            <v>73.416666666666671</v>
          </cell>
          <cell r="F23">
            <v>93</v>
          </cell>
          <cell r="G23">
            <v>40</v>
          </cell>
          <cell r="H23">
            <v>13.32</v>
          </cell>
          <cell r="I23" t="str">
            <v>NE</v>
          </cell>
          <cell r="J23">
            <v>35.64</v>
          </cell>
          <cell r="K23">
            <v>9.3999999999999986</v>
          </cell>
        </row>
        <row r="24">
          <cell r="B24">
            <v>24.974999999999998</v>
          </cell>
          <cell r="C24">
            <v>31.3</v>
          </cell>
          <cell r="D24">
            <v>20.7</v>
          </cell>
          <cell r="E24">
            <v>73</v>
          </cell>
          <cell r="F24">
            <v>92</v>
          </cell>
          <cell r="G24">
            <v>50</v>
          </cell>
          <cell r="H24">
            <v>10.08</v>
          </cell>
          <cell r="I24" t="str">
            <v>L</v>
          </cell>
          <cell r="J24">
            <v>22.32</v>
          </cell>
          <cell r="K24">
            <v>0.4</v>
          </cell>
        </row>
        <row r="25">
          <cell r="B25">
            <v>24.141666666666666</v>
          </cell>
          <cell r="C25">
            <v>31.4</v>
          </cell>
          <cell r="D25">
            <v>19.8</v>
          </cell>
          <cell r="E25">
            <v>78.333333333333329</v>
          </cell>
          <cell r="F25">
            <v>96</v>
          </cell>
          <cell r="G25">
            <v>45</v>
          </cell>
          <cell r="H25">
            <v>14.76</v>
          </cell>
          <cell r="I25" t="str">
            <v>N</v>
          </cell>
          <cell r="J25">
            <v>36.72</v>
          </cell>
          <cell r="K25">
            <v>28.400000000000002</v>
          </cell>
        </row>
        <row r="26">
          <cell r="B26">
            <v>23.650000000000002</v>
          </cell>
          <cell r="C26">
            <v>30.3</v>
          </cell>
          <cell r="D26">
            <v>19.600000000000001</v>
          </cell>
          <cell r="E26">
            <v>80.375</v>
          </cell>
          <cell r="F26">
            <v>95</v>
          </cell>
          <cell r="G26">
            <v>53</v>
          </cell>
          <cell r="H26">
            <v>20.88</v>
          </cell>
          <cell r="I26" t="str">
            <v>O</v>
          </cell>
          <cell r="J26">
            <v>37.800000000000004</v>
          </cell>
          <cell r="K26">
            <v>27.6</v>
          </cell>
        </row>
        <row r="27">
          <cell r="B27">
            <v>25.287500000000005</v>
          </cell>
          <cell r="C27">
            <v>32.700000000000003</v>
          </cell>
          <cell r="D27">
            <v>21.5</v>
          </cell>
          <cell r="E27">
            <v>76.208333333333329</v>
          </cell>
          <cell r="F27">
            <v>94</v>
          </cell>
          <cell r="G27">
            <v>38</v>
          </cell>
          <cell r="H27">
            <v>14.04</v>
          </cell>
          <cell r="I27" t="str">
            <v>NO</v>
          </cell>
          <cell r="J27">
            <v>39.96</v>
          </cell>
          <cell r="K27">
            <v>4.5999999999999996</v>
          </cell>
        </row>
        <row r="28">
          <cell r="B28">
            <v>24.512499999999999</v>
          </cell>
          <cell r="C28">
            <v>31.2</v>
          </cell>
          <cell r="D28">
            <v>20.9</v>
          </cell>
          <cell r="E28">
            <v>79.416666666666671</v>
          </cell>
          <cell r="F28">
            <v>95</v>
          </cell>
          <cell r="G28">
            <v>47</v>
          </cell>
          <cell r="H28">
            <v>12.24</v>
          </cell>
          <cell r="I28" t="str">
            <v>NE</v>
          </cell>
          <cell r="J28">
            <v>20.16</v>
          </cell>
          <cell r="K28">
            <v>16.399999999999999</v>
          </cell>
        </row>
        <row r="29">
          <cell r="B29">
            <v>26.879166666666666</v>
          </cell>
          <cell r="C29">
            <v>32.799999999999997</v>
          </cell>
          <cell r="D29">
            <v>22.4</v>
          </cell>
          <cell r="E29">
            <v>70.875</v>
          </cell>
          <cell r="F29">
            <v>92</v>
          </cell>
          <cell r="G29">
            <v>44</v>
          </cell>
          <cell r="H29">
            <v>7.5600000000000005</v>
          </cell>
          <cell r="I29" t="str">
            <v>NO</v>
          </cell>
          <cell r="J29">
            <v>20.16</v>
          </cell>
          <cell r="K29">
            <v>0</v>
          </cell>
        </row>
        <row r="30">
          <cell r="B30">
            <v>23.75</v>
          </cell>
          <cell r="C30">
            <v>30.5</v>
          </cell>
          <cell r="D30">
            <v>21.5</v>
          </cell>
          <cell r="E30">
            <v>84.625</v>
          </cell>
          <cell r="F30">
            <v>95</v>
          </cell>
          <cell r="G30">
            <v>60</v>
          </cell>
          <cell r="H30">
            <v>29.880000000000003</v>
          </cell>
          <cell r="I30" t="str">
            <v>O</v>
          </cell>
          <cell r="J30">
            <v>50.76</v>
          </cell>
          <cell r="K30">
            <v>33.4</v>
          </cell>
        </row>
        <row r="31">
          <cell r="B31">
            <v>25.295833333333334</v>
          </cell>
          <cell r="C31">
            <v>32.5</v>
          </cell>
          <cell r="D31">
            <v>20.2</v>
          </cell>
          <cell r="E31">
            <v>76.25</v>
          </cell>
          <cell r="F31">
            <v>96</v>
          </cell>
          <cell r="G31">
            <v>42</v>
          </cell>
          <cell r="H31">
            <v>10.08</v>
          </cell>
          <cell r="I31" t="str">
            <v>L</v>
          </cell>
          <cell r="J31">
            <v>27</v>
          </cell>
          <cell r="K31">
            <v>0.2</v>
          </cell>
        </row>
        <row r="32">
          <cell r="B32">
            <v>26.758333333333329</v>
          </cell>
          <cell r="C32">
            <v>33.9</v>
          </cell>
          <cell r="D32">
            <v>21.6</v>
          </cell>
          <cell r="E32">
            <v>68.916666666666671</v>
          </cell>
          <cell r="F32">
            <v>92</v>
          </cell>
          <cell r="G32">
            <v>35</v>
          </cell>
          <cell r="H32">
            <v>10.8</v>
          </cell>
          <cell r="I32" t="str">
            <v>O</v>
          </cell>
          <cell r="J32">
            <v>25.92</v>
          </cell>
          <cell r="K32">
            <v>0</v>
          </cell>
        </row>
        <row r="33">
          <cell r="B33">
            <v>26.637499999999999</v>
          </cell>
          <cell r="C33">
            <v>33.200000000000003</v>
          </cell>
          <cell r="D33">
            <v>21.1</v>
          </cell>
          <cell r="E33">
            <v>66.208333333333329</v>
          </cell>
          <cell r="F33">
            <v>91</v>
          </cell>
          <cell r="G33">
            <v>41</v>
          </cell>
          <cell r="H33">
            <v>12.24</v>
          </cell>
          <cell r="I33" t="str">
            <v>O</v>
          </cell>
          <cell r="J33">
            <v>32.76</v>
          </cell>
          <cell r="K33">
            <v>0</v>
          </cell>
        </row>
        <row r="34">
          <cell r="I34" t="str">
            <v>O</v>
          </cell>
        </row>
      </sheetData>
      <sheetData sheetId="2">
        <row r="5">
          <cell r="B5">
            <v>25.233333333333338</v>
          </cell>
        </row>
      </sheetData>
      <sheetData sheetId="3">
        <row r="5">
          <cell r="B5">
            <v>25.383333333333336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20.820833333333333</v>
          </cell>
        </row>
      </sheetData>
      <sheetData sheetId="1">
        <row r="5">
          <cell r="B5">
            <v>23.349999999999998</v>
          </cell>
          <cell r="C5">
            <v>30</v>
          </cell>
          <cell r="D5">
            <v>18.100000000000001</v>
          </cell>
          <cell r="E5">
            <v>76.458333333333329</v>
          </cell>
          <cell r="F5">
            <v>97</v>
          </cell>
          <cell r="G5">
            <v>48</v>
          </cell>
          <cell r="H5">
            <v>11.879999999999999</v>
          </cell>
          <cell r="I5" t="str">
            <v>NO</v>
          </cell>
          <cell r="J5">
            <v>25.56</v>
          </cell>
          <cell r="K5">
            <v>0</v>
          </cell>
        </row>
        <row r="6">
          <cell r="B6">
            <v>23.716666666666669</v>
          </cell>
          <cell r="C6">
            <v>30.3</v>
          </cell>
          <cell r="D6">
            <v>19.600000000000001</v>
          </cell>
          <cell r="E6">
            <v>76.583333333333329</v>
          </cell>
          <cell r="F6">
            <v>95</v>
          </cell>
          <cell r="G6">
            <v>44</v>
          </cell>
          <cell r="H6">
            <v>13.68</v>
          </cell>
          <cell r="I6" t="str">
            <v>NE</v>
          </cell>
          <cell r="J6">
            <v>39.96</v>
          </cell>
          <cell r="K6">
            <v>3.8000000000000003</v>
          </cell>
        </row>
        <row r="7">
          <cell r="B7">
            <v>22.833333333333332</v>
          </cell>
          <cell r="C7">
            <v>29.6</v>
          </cell>
          <cell r="D7">
            <v>18.600000000000001</v>
          </cell>
          <cell r="E7">
            <v>77.875</v>
          </cell>
          <cell r="F7">
            <v>93</v>
          </cell>
          <cell r="G7">
            <v>45</v>
          </cell>
          <cell r="H7">
            <v>16.2</v>
          </cell>
          <cell r="I7" t="str">
            <v>NE</v>
          </cell>
          <cell r="J7">
            <v>32.04</v>
          </cell>
          <cell r="K7">
            <v>1.4</v>
          </cell>
        </row>
        <row r="8">
          <cell r="B8">
            <v>24.716666666666665</v>
          </cell>
          <cell r="C8">
            <v>30.3</v>
          </cell>
          <cell r="D8">
            <v>18.899999999999999</v>
          </cell>
          <cell r="E8">
            <v>67.875</v>
          </cell>
          <cell r="F8">
            <v>93</v>
          </cell>
          <cell r="G8">
            <v>38</v>
          </cell>
          <cell r="H8">
            <v>14.76</v>
          </cell>
          <cell r="I8" t="str">
            <v>L</v>
          </cell>
          <cell r="J8">
            <v>32.04</v>
          </cell>
          <cell r="K8">
            <v>0</v>
          </cell>
        </row>
        <row r="9">
          <cell r="B9">
            <v>24.962500000000002</v>
          </cell>
          <cell r="C9">
            <v>30.8</v>
          </cell>
          <cell r="D9">
            <v>19</v>
          </cell>
          <cell r="E9">
            <v>58.833333333333336</v>
          </cell>
          <cell r="F9">
            <v>84</v>
          </cell>
          <cell r="G9">
            <v>30</v>
          </cell>
          <cell r="H9">
            <v>11.879999999999999</v>
          </cell>
          <cell r="I9" t="str">
            <v>L</v>
          </cell>
          <cell r="J9">
            <v>28.44</v>
          </cell>
          <cell r="K9">
            <v>0</v>
          </cell>
        </row>
        <row r="10">
          <cell r="B10">
            <v>25.816666666666666</v>
          </cell>
          <cell r="C10">
            <v>31.8</v>
          </cell>
          <cell r="D10">
            <v>20.399999999999999</v>
          </cell>
          <cell r="E10">
            <v>50.791666666666664</v>
          </cell>
          <cell r="F10">
            <v>69</v>
          </cell>
          <cell r="G10">
            <v>25</v>
          </cell>
          <cell r="H10">
            <v>7.9200000000000008</v>
          </cell>
          <cell r="I10" t="str">
            <v>NE</v>
          </cell>
          <cell r="J10">
            <v>21.6</v>
          </cell>
          <cell r="K10">
            <v>0</v>
          </cell>
        </row>
        <row r="11">
          <cell r="B11">
            <v>27.1875</v>
          </cell>
          <cell r="C11">
            <v>32.799999999999997</v>
          </cell>
          <cell r="D11">
            <v>22.9</v>
          </cell>
          <cell r="E11">
            <v>46.75</v>
          </cell>
          <cell r="F11">
            <v>65</v>
          </cell>
          <cell r="G11">
            <v>29</v>
          </cell>
          <cell r="H11">
            <v>0</v>
          </cell>
          <cell r="I11" t="str">
            <v>L</v>
          </cell>
          <cell r="J11">
            <v>20.16</v>
          </cell>
          <cell r="K11">
            <v>0</v>
          </cell>
        </row>
        <row r="12">
          <cell r="B12">
            <v>26.458333333333332</v>
          </cell>
          <cell r="C12">
            <v>33.4</v>
          </cell>
          <cell r="D12">
            <v>20.5</v>
          </cell>
          <cell r="E12">
            <v>54</v>
          </cell>
          <cell r="F12">
            <v>78</v>
          </cell>
          <cell r="G12">
            <v>24</v>
          </cell>
          <cell r="H12">
            <v>8.64</v>
          </cell>
          <cell r="I12" t="str">
            <v>N</v>
          </cell>
          <cell r="J12">
            <v>22.68</v>
          </cell>
          <cell r="K12">
            <v>0</v>
          </cell>
        </row>
        <row r="13">
          <cell r="B13">
            <v>25.687499999999996</v>
          </cell>
          <cell r="C13">
            <v>33</v>
          </cell>
          <cell r="D13">
            <v>20.7</v>
          </cell>
          <cell r="E13">
            <v>62.541666666666664</v>
          </cell>
          <cell r="F13">
            <v>86</v>
          </cell>
          <cell r="G13">
            <v>31</v>
          </cell>
          <cell r="H13">
            <v>18.36</v>
          </cell>
          <cell r="I13" t="str">
            <v>NO</v>
          </cell>
          <cell r="J13">
            <v>41.4</v>
          </cell>
          <cell r="K13">
            <v>0</v>
          </cell>
        </row>
        <row r="14">
          <cell r="B14">
            <v>23.583333333333329</v>
          </cell>
          <cell r="C14">
            <v>31.1</v>
          </cell>
          <cell r="D14">
            <v>20.2</v>
          </cell>
          <cell r="E14">
            <v>74.25</v>
          </cell>
          <cell r="F14">
            <v>92</v>
          </cell>
          <cell r="G14">
            <v>43</v>
          </cell>
          <cell r="H14">
            <v>15.840000000000002</v>
          </cell>
          <cell r="I14" t="str">
            <v>O</v>
          </cell>
          <cell r="J14">
            <v>34.56</v>
          </cell>
          <cell r="K14">
            <v>0.8</v>
          </cell>
        </row>
        <row r="15">
          <cell r="B15">
            <v>22.350000000000005</v>
          </cell>
          <cell r="C15">
            <v>30.5</v>
          </cell>
          <cell r="D15">
            <v>19.3</v>
          </cell>
          <cell r="E15">
            <v>83</v>
          </cell>
          <cell r="F15">
            <v>95</v>
          </cell>
          <cell r="G15">
            <v>48</v>
          </cell>
          <cell r="H15">
            <v>18.36</v>
          </cell>
          <cell r="I15" t="str">
            <v>O</v>
          </cell>
          <cell r="J15">
            <v>63</v>
          </cell>
          <cell r="K15">
            <v>54</v>
          </cell>
        </row>
        <row r="16">
          <cell r="B16">
            <v>21.774999999999995</v>
          </cell>
          <cell r="C16">
            <v>27.8</v>
          </cell>
          <cell r="D16">
            <v>19.2</v>
          </cell>
          <cell r="E16">
            <v>85.875</v>
          </cell>
          <cell r="F16">
            <v>95</v>
          </cell>
          <cell r="G16">
            <v>55</v>
          </cell>
          <cell r="H16">
            <v>15.120000000000001</v>
          </cell>
          <cell r="I16" t="str">
            <v>N</v>
          </cell>
          <cell r="J16">
            <v>40.680000000000007</v>
          </cell>
          <cell r="K16">
            <v>8.4</v>
          </cell>
        </row>
        <row r="17">
          <cell r="B17">
            <v>22.329166666666669</v>
          </cell>
          <cell r="C17">
            <v>27.3</v>
          </cell>
          <cell r="D17">
            <v>18.899999999999999</v>
          </cell>
          <cell r="E17">
            <v>82.291666666666671</v>
          </cell>
          <cell r="F17">
            <v>97</v>
          </cell>
          <cell r="G17">
            <v>54</v>
          </cell>
          <cell r="H17">
            <v>13.32</v>
          </cell>
          <cell r="I17" t="str">
            <v>N</v>
          </cell>
          <cell r="J17">
            <v>28.08</v>
          </cell>
          <cell r="K17">
            <v>53.199999999999996</v>
          </cell>
        </row>
        <row r="18">
          <cell r="B18">
            <v>22.424999999999997</v>
          </cell>
          <cell r="C18">
            <v>27.7</v>
          </cell>
          <cell r="D18">
            <v>18.5</v>
          </cell>
          <cell r="E18">
            <v>80.208333333333329</v>
          </cell>
          <cell r="F18">
            <v>96</v>
          </cell>
          <cell r="G18">
            <v>51</v>
          </cell>
          <cell r="H18">
            <v>17.28</v>
          </cell>
          <cell r="I18" t="str">
            <v>N</v>
          </cell>
          <cell r="J18">
            <v>44.64</v>
          </cell>
          <cell r="K18">
            <v>1</v>
          </cell>
        </row>
        <row r="19">
          <cell r="B19">
            <v>22.037499999999994</v>
          </cell>
          <cell r="C19">
            <v>27.7</v>
          </cell>
          <cell r="D19">
            <v>18.8</v>
          </cell>
          <cell r="E19">
            <v>76.625</v>
          </cell>
          <cell r="F19">
            <v>94</v>
          </cell>
          <cell r="G19">
            <v>46</v>
          </cell>
          <cell r="H19">
            <v>23.759999999999998</v>
          </cell>
          <cell r="I19" t="str">
            <v>NE</v>
          </cell>
          <cell r="J19">
            <v>49.32</v>
          </cell>
          <cell r="K19">
            <v>0.4</v>
          </cell>
        </row>
        <row r="20">
          <cell r="B20">
            <v>22.487500000000001</v>
          </cell>
          <cell r="C20">
            <v>30.3</v>
          </cell>
          <cell r="D20">
            <v>18.7</v>
          </cell>
          <cell r="E20">
            <v>76.208333333333329</v>
          </cell>
          <cell r="F20">
            <v>91</v>
          </cell>
          <cell r="G20">
            <v>43</v>
          </cell>
          <cell r="H20">
            <v>15.840000000000002</v>
          </cell>
          <cell r="I20" t="str">
            <v>L</v>
          </cell>
          <cell r="J20">
            <v>33.840000000000003</v>
          </cell>
          <cell r="K20">
            <v>6.2</v>
          </cell>
        </row>
        <row r="21">
          <cell r="B21">
            <v>22.983333333333334</v>
          </cell>
          <cell r="C21">
            <v>29.8</v>
          </cell>
          <cell r="D21">
            <v>18.2</v>
          </cell>
          <cell r="E21">
            <v>71.208333333333329</v>
          </cell>
          <cell r="F21">
            <v>88</v>
          </cell>
          <cell r="G21">
            <v>46</v>
          </cell>
          <cell r="H21">
            <v>15.120000000000001</v>
          </cell>
          <cell r="I21" t="str">
            <v>SE</v>
          </cell>
          <cell r="J21">
            <v>41.04</v>
          </cell>
          <cell r="K21">
            <v>0.2</v>
          </cell>
        </row>
        <row r="22">
          <cell r="B22">
            <v>24.108333333333334</v>
          </cell>
          <cell r="C22">
            <v>30.6</v>
          </cell>
          <cell r="D22">
            <v>20.5</v>
          </cell>
          <cell r="E22">
            <v>65.416666666666671</v>
          </cell>
          <cell r="F22">
            <v>79</v>
          </cell>
          <cell r="G22">
            <v>34</v>
          </cell>
          <cell r="H22">
            <v>18</v>
          </cell>
          <cell r="I22" t="str">
            <v>L</v>
          </cell>
          <cell r="J22">
            <v>45</v>
          </cell>
          <cell r="K22">
            <v>0</v>
          </cell>
        </row>
        <row r="23">
          <cell r="B23">
            <v>22.337500000000002</v>
          </cell>
          <cell r="C23">
            <v>29.3</v>
          </cell>
          <cell r="D23">
            <v>17.2</v>
          </cell>
          <cell r="E23">
            <v>74.166666666666671</v>
          </cell>
          <cell r="F23">
            <v>96</v>
          </cell>
          <cell r="G23">
            <v>43</v>
          </cell>
          <cell r="H23">
            <v>21.96</v>
          </cell>
          <cell r="I23" t="str">
            <v>N</v>
          </cell>
          <cell r="J23">
            <v>57.6</v>
          </cell>
          <cell r="K23">
            <v>43.8</v>
          </cell>
        </row>
        <row r="24">
          <cell r="B24">
            <v>21.966666666666665</v>
          </cell>
          <cell r="C24">
            <v>28.3</v>
          </cell>
          <cell r="D24">
            <v>18.2</v>
          </cell>
          <cell r="E24">
            <v>79.625</v>
          </cell>
          <cell r="F24">
            <v>96</v>
          </cell>
          <cell r="G24">
            <v>48</v>
          </cell>
          <cell r="H24">
            <v>14.4</v>
          </cell>
          <cell r="I24" t="str">
            <v>NE</v>
          </cell>
          <cell r="J24">
            <v>27</v>
          </cell>
          <cell r="K24">
            <v>28.4</v>
          </cell>
        </row>
        <row r="25">
          <cell r="B25">
            <v>22.924999999999997</v>
          </cell>
          <cell r="C25">
            <v>29</v>
          </cell>
          <cell r="D25">
            <v>19.3</v>
          </cell>
          <cell r="E25">
            <v>80.791666666666671</v>
          </cell>
          <cell r="F25">
            <v>96</v>
          </cell>
          <cell r="G25">
            <v>53</v>
          </cell>
          <cell r="H25">
            <v>16.559999999999999</v>
          </cell>
          <cell r="I25" t="str">
            <v>N</v>
          </cell>
          <cell r="J25">
            <v>30.6</v>
          </cell>
          <cell r="K25">
            <v>0</v>
          </cell>
        </row>
        <row r="26">
          <cell r="B26">
            <v>22.791666666666661</v>
          </cell>
          <cell r="C26">
            <v>28.6</v>
          </cell>
          <cell r="D26">
            <v>18.899999999999999</v>
          </cell>
          <cell r="E26">
            <v>82.125</v>
          </cell>
          <cell r="F26">
            <v>96</v>
          </cell>
          <cell r="G26">
            <v>54</v>
          </cell>
          <cell r="H26">
            <v>20.16</v>
          </cell>
          <cell r="I26" t="str">
            <v>O</v>
          </cell>
          <cell r="J26">
            <v>34.92</v>
          </cell>
          <cell r="K26">
            <v>23.200000000000003</v>
          </cell>
        </row>
        <row r="27">
          <cell r="B27">
            <v>21.591666666666669</v>
          </cell>
          <cell r="C27">
            <v>28.2</v>
          </cell>
          <cell r="D27">
            <v>18.899999999999999</v>
          </cell>
          <cell r="E27">
            <v>87.208333333333329</v>
          </cell>
          <cell r="F27">
            <v>96</v>
          </cell>
          <cell r="G27">
            <v>59</v>
          </cell>
          <cell r="H27">
            <v>30.240000000000002</v>
          </cell>
          <cell r="I27" t="str">
            <v>N</v>
          </cell>
          <cell r="J27">
            <v>51.84</v>
          </cell>
          <cell r="K27">
            <v>39.6</v>
          </cell>
        </row>
        <row r="28">
          <cell r="B28">
            <v>22.370833333333334</v>
          </cell>
          <cell r="C28">
            <v>28.9</v>
          </cell>
          <cell r="D28">
            <v>19.2</v>
          </cell>
          <cell r="E28">
            <v>82.708333333333329</v>
          </cell>
          <cell r="F28">
            <v>97</v>
          </cell>
          <cell r="G28">
            <v>48</v>
          </cell>
          <cell r="H28">
            <v>7.9200000000000008</v>
          </cell>
          <cell r="I28" t="str">
            <v>NE</v>
          </cell>
          <cell r="J28">
            <v>26.28</v>
          </cell>
          <cell r="K28">
            <v>4</v>
          </cell>
        </row>
        <row r="29">
          <cell r="B29">
            <v>23.850000000000005</v>
          </cell>
          <cell r="C29">
            <v>29.3</v>
          </cell>
          <cell r="D29">
            <v>19.899999999999999</v>
          </cell>
          <cell r="E29">
            <v>75.958333333333329</v>
          </cell>
          <cell r="F29">
            <v>93</v>
          </cell>
          <cell r="G29">
            <v>48</v>
          </cell>
          <cell r="H29">
            <v>20.52</v>
          </cell>
          <cell r="I29" t="str">
            <v>NO</v>
          </cell>
          <cell r="J29">
            <v>41.04</v>
          </cell>
          <cell r="K29">
            <v>0.4</v>
          </cell>
        </row>
        <row r="30">
          <cell r="B30">
            <v>22.204166666666669</v>
          </cell>
          <cell r="C30">
            <v>28.1</v>
          </cell>
          <cell r="D30">
            <v>19.3</v>
          </cell>
          <cell r="E30">
            <v>82.625</v>
          </cell>
          <cell r="F30">
            <v>93</v>
          </cell>
          <cell r="G30">
            <v>56</v>
          </cell>
          <cell r="H30">
            <v>15.840000000000002</v>
          </cell>
          <cell r="I30" t="str">
            <v>NO</v>
          </cell>
          <cell r="J30">
            <v>38.519999999999996</v>
          </cell>
          <cell r="K30">
            <v>1.2</v>
          </cell>
        </row>
        <row r="31">
          <cell r="B31">
            <v>23.624999999999996</v>
          </cell>
          <cell r="C31">
            <v>30.2</v>
          </cell>
          <cell r="D31">
            <v>19.8</v>
          </cell>
          <cell r="E31">
            <v>77.208333333333329</v>
          </cell>
          <cell r="F31">
            <v>93</v>
          </cell>
          <cell r="G31">
            <v>42</v>
          </cell>
          <cell r="H31">
            <v>22.68</v>
          </cell>
          <cell r="I31" t="str">
            <v>NE</v>
          </cell>
          <cell r="J31">
            <v>39.6</v>
          </cell>
          <cell r="K31">
            <v>0</v>
          </cell>
        </row>
        <row r="32">
          <cell r="B32">
            <v>23.775000000000006</v>
          </cell>
          <cell r="C32">
            <v>31.5</v>
          </cell>
          <cell r="D32">
            <v>19.2</v>
          </cell>
          <cell r="E32">
            <v>74.583333333333329</v>
          </cell>
          <cell r="F32">
            <v>93</v>
          </cell>
          <cell r="G32">
            <v>37</v>
          </cell>
          <cell r="H32">
            <v>19.440000000000001</v>
          </cell>
          <cell r="I32" t="str">
            <v>NO</v>
          </cell>
          <cell r="J32">
            <v>41.04</v>
          </cell>
          <cell r="K32">
            <v>0</v>
          </cell>
        </row>
        <row r="33">
          <cell r="B33">
            <v>24.191666666666666</v>
          </cell>
          <cell r="C33">
            <v>30.8</v>
          </cell>
          <cell r="D33">
            <v>18.8</v>
          </cell>
          <cell r="E33">
            <v>71.875</v>
          </cell>
          <cell r="F33">
            <v>94</v>
          </cell>
          <cell r="G33">
            <v>40</v>
          </cell>
          <cell r="H33">
            <v>20.52</v>
          </cell>
          <cell r="I33" t="str">
            <v>N</v>
          </cell>
          <cell r="J33">
            <v>39.96</v>
          </cell>
          <cell r="K33">
            <v>4.4000000000000004</v>
          </cell>
        </row>
        <row r="34">
          <cell r="I34" t="str">
            <v>N</v>
          </cell>
        </row>
      </sheetData>
      <sheetData sheetId="2">
        <row r="5">
          <cell r="B5">
            <v>23.074999999999999</v>
          </cell>
        </row>
      </sheetData>
      <sheetData sheetId="3">
        <row r="5">
          <cell r="B5">
            <v>23.312499999999989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27.008333333333336</v>
          </cell>
        </row>
      </sheetData>
      <sheetData sheetId="1">
        <row r="5">
          <cell r="B5">
            <v>26.424999999999997</v>
          </cell>
          <cell r="C5">
            <v>29.1</v>
          </cell>
          <cell r="D5">
            <v>24.7</v>
          </cell>
          <cell r="E5">
            <v>85.125</v>
          </cell>
          <cell r="F5">
            <v>92</v>
          </cell>
          <cell r="G5">
            <v>73</v>
          </cell>
          <cell r="H5">
            <v>7.5600000000000005</v>
          </cell>
          <cell r="I5" t="str">
            <v>L</v>
          </cell>
          <cell r="J5">
            <v>24.840000000000003</v>
          </cell>
          <cell r="K5">
            <v>14.4</v>
          </cell>
        </row>
        <row r="6">
          <cell r="B6">
            <v>26.279166666666665</v>
          </cell>
          <cell r="C6">
            <v>31.5</v>
          </cell>
          <cell r="D6">
            <v>23.4</v>
          </cell>
          <cell r="E6">
            <v>83.75</v>
          </cell>
          <cell r="F6">
            <v>93</v>
          </cell>
          <cell r="G6">
            <v>62</v>
          </cell>
          <cell r="H6">
            <v>12.24</v>
          </cell>
          <cell r="I6" t="str">
            <v>L</v>
          </cell>
          <cell r="J6">
            <v>26.64</v>
          </cell>
          <cell r="K6">
            <v>1.4000000000000001</v>
          </cell>
        </row>
        <row r="7">
          <cell r="B7">
            <v>26.166666666666668</v>
          </cell>
          <cell r="C7">
            <v>31.9</v>
          </cell>
          <cell r="D7">
            <v>22.9</v>
          </cell>
          <cell r="E7">
            <v>80.208333333333329</v>
          </cell>
          <cell r="F7">
            <v>92</v>
          </cell>
          <cell r="G7">
            <v>55</v>
          </cell>
          <cell r="H7">
            <v>18.720000000000002</v>
          </cell>
          <cell r="I7" t="str">
            <v>SE</v>
          </cell>
          <cell r="J7">
            <v>33.840000000000003</v>
          </cell>
          <cell r="K7">
            <v>16.8</v>
          </cell>
        </row>
        <row r="8">
          <cell r="B8">
            <v>27.754166666666663</v>
          </cell>
          <cell r="C8">
            <v>34.299999999999997</v>
          </cell>
          <cell r="D8">
            <v>23.5</v>
          </cell>
          <cell r="E8">
            <v>74.208333333333329</v>
          </cell>
          <cell r="F8">
            <v>92</v>
          </cell>
          <cell r="G8">
            <v>47</v>
          </cell>
          <cell r="H8">
            <v>10.44</v>
          </cell>
          <cell r="I8" t="str">
            <v>NO</v>
          </cell>
          <cell r="J8">
            <v>28.8</v>
          </cell>
          <cell r="K8">
            <v>0</v>
          </cell>
        </row>
        <row r="9">
          <cell r="B9">
            <v>29.25</v>
          </cell>
          <cell r="C9">
            <v>35.6</v>
          </cell>
          <cell r="D9">
            <v>24.9</v>
          </cell>
          <cell r="E9">
            <v>65.958333333333329</v>
          </cell>
          <cell r="F9">
            <v>90</v>
          </cell>
          <cell r="G9">
            <v>41</v>
          </cell>
          <cell r="H9">
            <v>9</v>
          </cell>
          <cell r="I9" t="str">
            <v>N</v>
          </cell>
          <cell r="J9">
            <v>21.6</v>
          </cell>
          <cell r="K9">
            <v>0</v>
          </cell>
        </row>
        <row r="10">
          <cell r="B10">
            <v>31.149999999999995</v>
          </cell>
          <cell r="C10">
            <v>37</v>
          </cell>
          <cell r="D10">
            <v>27.1</v>
          </cell>
          <cell r="E10">
            <v>57.208333333333336</v>
          </cell>
          <cell r="F10">
            <v>79</v>
          </cell>
          <cell r="G10">
            <v>33</v>
          </cell>
          <cell r="H10">
            <v>9</v>
          </cell>
          <cell r="I10" t="str">
            <v>N</v>
          </cell>
          <cell r="J10">
            <v>24.48</v>
          </cell>
          <cell r="K10">
            <v>0</v>
          </cell>
        </row>
        <row r="11">
          <cell r="B11">
            <v>30.533333333333342</v>
          </cell>
          <cell r="C11">
            <v>36.1</v>
          </cell>
          <cell r="D11">
            <v>25.3</v>
          </cell>
          <cell r="E11">
            <v>60.791666666666664</v>
          </cell>
          <cell r="F11">
            <v>88</v>
          </cell>
          <cell r="G11">
            <v>41</v>
          </cell>
          <cell r="H11">
            <v>10.8</v>
          </cell>
          <cell r="I11" t="str">
            <v>NO</v>
          </cell>
          <cell r="J11">
            <v>24.840000000000003</v>
          </cell>
          <cell r="K11">
            <v>0</v>
          </cell>
        </row>
        <row r="12">
          <cell r="B12">
            <v>30.850000000000005</v>
          </cell>
          <cell r="C12">
            <v>37.200000000000003</v>
          </cell>
          <cell r="D12">
            <v>26.2</v>
          </cell>
          <cell r="E12">
            <v>61.583333333333336</v>
          </cell>
          <cell r="F12">
            <v>84</v>
          </cell>
          <cell r="G12">
            <v>36</v>
          </cell>
          <cell r="H12">
            <v>10.08</v>
          </cell>
          <cell r="I12" t="str">
            <v>L</v>
          </cell>
          <cell r="J12">
            <v>26.28</v>
          </cell>
          <cell r="K12">
            <v>0</v>
          </cell>
        </row>
        <row r="13">
          <cell r="B13">
            <v>29.529166666666658</v>
          </cell>
          <cell r="C13">
            <v>36.299999999999997</v>
          </cell>
          <cell r="D13">
            <v>25.8</v>
          </cell>
          <cell r="E13">
            <v>66.5</v>
          </cell>
          <cell r="F13">
            <v>89</v>
          </cell>
          <cell r="G13">
            <v>40</v>
          </cell>
          <cell r="H13">
            <v>20.88</v>
          </cell>
          <cell r="I13" t="str">
            <v>L</v>
          </cell>
          <cell r="J13">
            <v>46.440000000000005</v>
          </cell>
          <cell r="K13">
            <v>0</v>
          </cell>
        </row>
        <row r="14">
          <cell r="B14">
            <v>27.466666666666665</v>
          </cell>
          <cell r="C14">
            <v>30.9</v>
          </cell>
          <cell r="D14">
            <v>24.7</v>
          </cell>
          <cell r="E14">
            <v>73.291666666666671</v>
          </cell>
          <cell r="F14">
            <v>88</v>
          </cell>
          <cell r="G14">
            <v>58</v>
          </cell>
          <cell r="H14">
            <v>14.04</v>
          </cell>
          <cell r="I14" t="str">
            <v>SO</v>
          </cell>
          <cell r="J14">
            <v>37.440000000000005</v>
          </cell>
          <cell r="K14">
            <v>5</v>
          </cell>
        </row>
        <row r="15">
          <cell r="B15">
            <v>25.962499999999995</v>
          </cell>
          <cell r="C15">
            <v>31.6</v>
          </cell>
          <cell r="D15">
            <v>22.9</v>
          </cell>
          <cell r="E15">
            <v>80.083333333333329</v>
          </cell>
          <cell r="F15">
            <v>93</v>
          </cell>
          <cell r="G15">
            <v>59</v>
          </cell>
          <cell r="H15">
            <v>18.36</v>
          </cell>
          <cell r="I15" t="str">
            <v>O</v>
          </cell>
          <cell r="J15">
            <v>46.440000000000005</v>
          </cell>
          <cell r="K15">
            <v>11</v>
          </cell>
        </row>
        <row r="16">
          <cell r="B16">
            <v>27.104166666666668</v>
          </cell>
          <cell r="C16">
            <v>33.200000000000003</v>
          </cell>
          <cell r="D16">
            <v>24</v>
          </cell>
          <cell r="E16">
            <v>76.916666666666671</v>
          </cell>
          <cell r="F16">
            <v>92</v>
          </cell>
          <cell r="G16">
            <v>51</v>
          </cell>
          <cell r="H16">
            <v>19.8</v>
          </cell>
          <cell r="I16" t="str">
            <v>SO</v>
          </cell>
          <cell r="J16">
            <v>41.4</v>
          </cell>
          <cell r="K16">
            <v>3.2</v>
          </cell>
        </row>
        <row r="17">
          <cell r="B17">
            <v>27.887500000000003</v>
          </cell>
          <cell r="C17">
            <v>33</v>
          </cell>
          <cell r="D17">
            <v>24.6</v>
          </cell>
          <cell r="E17">
            <v>75.708333333333329</v>
          </cell>
          <cell r="F17">
            <v>92</v>
          </cell>
          <cell r="G17">
            <v>49</v>
          </cell>
          <cell r="H17">
            <v>9.3600000000000012</v>
          </cell>
          <cell r="I17" t="str">
            <v>L</v>
          </cell>
          <cell r="J17">
            <v>19.079999999999998</v>
          </cell>
          <cell r="K17">
            <v>0</v>
          </cell>
        </row>
        <row r="18">
          <cell r="B18">
            <v>25.954166666666662</v>
          </cell>
          <cell r="C18">
            <v>31.7</v>
          </cell>
          <cell r="D18">
            <v>23.1</v>
          </cell>
          <cell r="E18">
            <v>82.5</v>
          </cell>
          <cell r="F18">
            <v>91</v>
          </cell>
          <cell r="G18">
            <v>59</v>
          </cell>
          <cell r="H18">
            <v>20.16</v>
          </cell>
          <cell r="I18" t="str">
            <v>L</v>
          </cell>
          <cell r="J18">
            <v>55.080000000000005</v>
          </cell>
          <cell r="K18">
            <v>10.8</v>
          </cell>
        </row>
        <row r="19">
          <cell r="B19">
            <v>25.633333333333329</v>
          </cell>
          <cell r="C19">
            <v>30</v>
          </cell>
          <cell r="D19">
            <v>23.4</v>
          </cell>
          <cell r="E19">
            <v>82.708333333333329</v>
          </cell>
          <cell r="F19">
            <v>92</v>
          </cell>
          <cell r="G19">
            <v>63</v>
          </cell>
          <cell r="H19">
            <v>15.840000000000002</v>
          </cell>
          <cell r="I19" t="str">
            <v>L</v>
          </cell>
          <cell r="J19">
            <v>38.519999999999996</v>
          </cell>
          <cell r="K19">
            <v>4.5999999999999996</v>
          </cell>
        </row>
        <row r="20">
          <cell r="B20">
            <v>25.845833333333335</v>
          </cell>
          <cell r="C20">
            <v>31.6</v>
          </cell>
          <cell r="D20">
            <v>23</v>
          </cell>
          <cell r="E20">
            <v>77.208333333333329</v>
          </cell>
          <cell r="F20">
            <v>89</v>
          </cell>
          <cell r="G20">
            <v>58</v>
          </cell>
          <cell r="H20">
            <v>24.840000000000003</v>
          </cell>
          <cell r="I20" t="str">
            <v>L</v>
          </cell>
          <cell r="J20">
            <v>63.72</v>
          </cell>
          <cell r="K20">
            <v>0.4</v>
          </cell>
        </row>
        <row r="21">
          <cell r="B21">
            <v>26.929166666666671</v>
          </cell>
          <cell r="C21">
            <v>33.5</v>
          </cell>
          <cell r="D21">
            <v>23.3</v>
          </cell>
          <cell r="E21">
            <v>72.791666666666671</v>
          </cell>
          <cell r="F21">
            <v>88</v>
          </cell>
          <cell r="G21">
            <v>46</v>
          </cell>
          <cell r="H21">
            <v>9.7200000000000006</v>
          </cell>
          <cell r="I21" t="str">
            <v>L</v>
          </cell>
          <cell r="J21">
            <v>18.720000000000002</v>
          </cell>
          <cell r="K21">
            <v>0</v>
          </cell>
        </row>
        <row r="22">
          <cell r="B22">
            <v>28.933333333333337</v>
          </cell>
          <cell r="C22">
            <v>34.5</v>
          </cell>
          <cell r="D22">
            <v>24.7</v>
          </cell>
          <cell r="E22">
            <v>63.625</v>
          </cell>
          <cell r="F22">
            <v>85</v>
          </cell>
          <cell r="G22">
            <v>40</v>
          </cell>
          <cell r="H22">
            <v>11.16</v>
          </cell>
          <cell r="I22" t="str">
            <v>NE</v>
          </cell>
          <cell r="J22">
            <v>25.2</v>
          </cell>
          <cell r="K22">
            <v>0</v>
          </cell>
        </row>
        <row r="23">
          <cell r="B23">
            <v>26.083333333333329</v>
          </cell>
          <cell r="C23">
            <v>32</v>
          </cell>
          <cell r="D23">
            <v>22.5</v>
          </cell>
          <cell r="E23">
            <v>73.333333333333329</v>
          </cell>
          <cell r="F23">
            <v>89</v>
          </cell>
          <cell r="G23">
            <v>50</v>
          </cell>
          <cell r="H23">
            <v>37.800000000000004</v>
          </cell>
          <cell r="I23" t="str">
            <v>NE</v>
          </cell>
          <cell r="J23">
            <v>71.64</v>
          </cell>
          <cell r="K23">
            <v>0</v>
          </cell>
        </row>
        <row r="24">
          <cell r="B24">
            <v>28.029166666666669</v>
          </cell>
          <cell r="C24">
            <v>33.799999999999997</v>
          </cell>
          <cell r="D24">
            <v>25</v>
          </cell>
          <cell r="E24">
            <v>70.458333333333329</v>
          </cell>
          <cell r="F24">
            <v>84</v>
          </cell>
          <cell r="G24">
            <v>49</v>
          </cell>
          <cell r="H24">
            <v>15.120000000000001</v>
          </cell>
          <cell r="I24" t="str">
            <v>N</v>
          </cell>
          <cell r="J24">
            <v>34.56</v>
          </cell>
          <cell r="K24">
            <v>0</v>
          </cell>
        </row>
        <row r="25">
          <cell r="B25">
            <v>28.200000000000003</v>
          </cell>
          <cell r="C25">
            <v>34.200000000000003</v>
          </cell>
          <cell r="D25">
            <v>25.2</v>
          </cell>
          <cell r="E25">
            <v>71.583333333333329</v>
          </cell>
          <cell r="F25">
            <v>88</v>
          </cell>
          <cell r="G25">
            <v>41</v>
          </cell>
          <cell r="H25">
            <v>10.8</v>
          </cell>
          <cell r="I25" t="str">
            <v>L</v>
          </cell>
          <cell r="J25">
            <v>27.720000000000002</v>
          </cell>
          <cell r="K25">
            <v>0</v>
          </cell>
        </row>
        <row r="26">
          <cell r="B26">
            <v>27.841666666666669</v>
          </cell>
          <cell r="C26">
            <v>33.299999999999997</v>
          </cell>
          <cell r="D26">
            <v>24.3</v>
          </cell>
          <cell r="E26">
            <v>74.791666666666671</v>
          </cell>
          <cell r="F26">
            <v>92</v>
          </cell>
          <cell r="G26">
            <v>51</v>
          </cell>
          <cell r="H26">
            <v>11.879999999999999</v>
          </cell>
          <cell r="I26" t="str">
            <v>NO</v>
          </cell>
          <cell r="J26">
            <v>39.24</v>
          </cell>
          <cell r="K26">
            <v>2.4</v>
          </cell>
        </row>
        <row r="27">
          <cell r="B27">
            <v>27.095833333333335</v>
          </cell>
          <cell r="C27">
            <v>33.299999999999997</v>
          </cell>
          <cell r="D27">
            <v>24.3</v>
          </cell>
          <cell r="E27">
            <v>75.791666666666671</v>
          </cell>
          <cell r="F27">
            <v>90</v>
          </cell>
          <cell r="G27">
            <v>49</v>
          </cell>
          <cell r="H27">
            <v>20.88</v>
          </cell>
          <cell r="I27" t="str">
            <v>NE</v>
          </cell>
          <cell r="J27">
            <v>46.440000000000005</v>
          </cell>
          <cell r="K27">
            <v>0.4</v>
          </cell>
        </row>
        <row r="28">
          <cell r="B28">
            <v>26.870833333333326</v>
          </cell>
          <cell r="C28">
            <v>34.5</v>
          </cell>
          <cell r="D28">
            <v>23.7</v>
          </cell>
          <cell r="E28">
            <v>78.791666666666671</v>
          </cell>
          <cell r="F28">
            <v>92</v>
          </cell>
          <cell r="G28">
            <v>42</v>
          </cell>
          <cell r="H28">
            <v>8.2799999999999994</v>
          </cell>
          <cell r="I28" t="str">
            <v>L</v>
          </cell>
          <cell r="J28">
            <v>32.4</v>
          </cell>
          <cell r="K28">
            <v>4.4000000000000004</v>
          </cell>
        </row>
        <row r="29">
          <cell r="B29">
            <v>26.337499999999995</v>
          </cell>
          <cell r="C29">
            <v>30.3</v>
          </cell>
          <cell r="D29">
            <v>24.3</v>
          </cell>
          <cell r="E29">
            <v>81.5</v>
          </cell>
          <cell r="F29">
            <v>90</v>
          </cell>
          <cell r="G29">
            <v>62</v>
          </cell>
          <cell r="H29">
            <v>11.16</v>
          </cell>
          <cell r="I29" t="str">
            <v>L</v>
          </cell>
          <cell r="J29">
            <v>25.2</v>
          </cell>
          <cell r="K29">
            <v>0.4</v>
          </cell>
        </row>
        <row r="30">
          <cell r="B30">
            <v>26.791666666666661</v>
          </cell>
          <cell r="C30">
            <v>33.5</v>
          </cell>
          <cell r="D30">
            <v>24</v>
          </cell>
          <cell r="E30">
            <v>77.708333333333329</v>
          </cell>
          <cell r="F30">
            <v>91</v>
          </cell>
          <cell r="G30">
            <v>51</v>
          </cell>
          <cell r="H30">
            <v>18.720000000000002</v>
          </cell>
          <cell r="I30" t="str">
            <v>L</v>
          </cell>
          <cell r="J30">
            <v>30.6</v>
          </cell>
          <cell r="K30">
            <v>9.8000000000000007</v>
          </cell>
        </row>
        <row r="31">
          <cell r="B31">
            <v>26.333333333333339</v>
          </cell>
          <cell r="C31">
            <v>32.9</v>
          </cell>
          <cell r="D31">
            <v>22.5</v>
          </cell>
          <cell r="E31">
            <v>80.333333333333329</v>
          </cell>
          <cell r="F31">
            <v>93</v>
          </cell>
          <cell r="G31">
            <v>55</v>
          </cell>
          <cell r="H31">
            <v>15.840000000000002</v>
          </cell>
          <cell r="I31" t="str">
            <v>L</v>
          </cell>
          <cell r="J31">
            <v>29.16</v>
          </cell>
          <cell r="K31">
            <v>2.2000000000000002</v>
          </cell>
        </row>
        <row r="32">
          <cell r="B32">
            <v>27.920833333333334</v>
          </cell>
          <cell r="C32">
            <v>33.799999999999997</v>
          </cell>
          <cell r="D32">
            <v>24.4</v>
          </cell>
          <cell r="E32">
            <v>73.125</v>
          </cell>
          <cell r="F32">
            <v>90</v>
          </cell>
          <cell r="G32">
            <v>45</v>
          </cell>
          <cell r="H32">
            <v>15.48</v>
          </cell>
          <cell r="I32" t="str">
            <v>L</v>
          </cell>
          <cell r="J32">
            <v>35.28</v>
          </cell>
          <cell r="K32">
            <v>0</v>
          </cell>
        </row>
        <row r="33">
          <cell r="B33">
            <v>26.945833333333336</v>
          </cell>
          <cell r="C33">
            <v>33.4</v>
          </cell>
          <cell r="D33">
            <v>22.4</v>
          </cell>
          <cell r="E33">
            <v>75.5</v>
          </cell>
          <cell r="F33">
            <v>92</v>
          </cell>
          <cell r="G33">
            <v>47</v>
          </cell>
          <cell r="H33">
            <v>18.720000000000002</v>
          </cell>
          <cell r="I33" t="str">
            <v>N</v>
          </cell>
          <cell r="J33">
            <v>73.8</v>
          </cell>
          <cell r="K33">
            <v>0.2</v>
          </cell>
        </row>
        <row r="34">
          <cell r="I34" t="str">
            <v>L</v>
          </cell>
        </row>
      </sheetData>
      <sheetData sheetId="2">
        <row r="5">
          <cell r="B5">
            <v>27.708333333333332</v>
          </cell>
        </row>
      </sheetData>
      <sheetData sheetId="3">
        <row r="5">
          <cell r="B5">
            <v>28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24.487500000000001</v>
          </cell>
        </row>
      </sheetData>
      <sheetData sheetId="1">
        <row r="5">
          <cell r="B5">
            <v>25.724999999999994</v>
          </cell>
          <cell r="C5">
            <v>31.9</v>
          </cell>
          <cell r="D5">
            <v>21.3</v>
          </cell>
          <cell r="E5">
            <v>77.1875</v>
          </cell>
          <cell r="F5">
            <v>100</v>
          </cell>
          <cell r="G5">
            <v>62</v>
          </cell>
          <cell r="H5">
            <v>8.2799999999999994</v>
          </cell>
          <cell r="I5" t="str">
            <v>L</v>
          </cell>
          <cell r="J5">
            <v>34.92</v>
          </cell>
          <cell r="K5">
            <v>0.60000000000000009</v>
          </cell>
        </row>
        <row r="6">
          <cell r="B6">
            <v>24.537499999999998</v>
          </cell>
          <cell r="C6">
            <v>30.3</v>
          </cell>
          <cell r="D6">
            <v>22</v>
          </cell>
          <cell r="E6">
            <v>80.666666666666671</v>
          </cell>
          <cell r="F6">
            <v>100</v>
          </cell>
          <cell r="G6">
            <v>68</v>
          </cell>
          <cell r="H6">
            <v>0.72000000000000008</v>
          </cell>
          <cell r="I6" t="str">
            <v>NE</v>
          </cell>
          <cell r="J6">
            <v>36.36</v>
          </cell>
          <cell r="K6">
            <v>0.60000000000000009</v>
          </cell>
        </row>
        <row r="7">
          <cell r="B7">
            <v>25.333333333333325</v>
          </cell>
          <cell r="C7">
            <v>32.700000000000003</v>
          </cell>
          <cell r="D7">
            <v>20</v>
          </cell>
          <cell r="E7">
            <v>66.5</v>
          </cell>
          <cell r="F7">
            <v>87</v>
          </cell>
          <cell r="G7">
            <v>50</v>
          </cell>
          <cell r="H7">
            <v>7.2</v>
          </cell>
          <cell r="I7" t="str">
            <v>L</v>
          </cell>
          <cell r="J7">
            <v>43.2</v>
          </cell>
          <cell r="K7">
            <v>0.60000000000000009</v>
          </cell>
        </row>
        <row r="8">
          <cell r="B8">
            <v>25.995833333333334</v>
          </cell>
          <cell r="C8">
            <v>34.1</v>
          </cell>
          <cell r="D8">
            <v>20.6</v>
          </cell>
          <cell r="E8">
            <v>68.733333333333334</v>
          </cell>
          <cell r="F8">
            <v>100</v>
          </cell>
          <cell r="G8">
            <v>50</v>
          </cell>
          <cell r="H8">
            <v>10.44</v>
          </cell>
          <cell r="I8" t="str">
            <v>SE</v>
          </cell>
          <cell r="J8">
            <v>37.440000000000005</v>
          </cell>
          <cell r="K8">
            <v>0.4</v>
          </cell>
        </row>
        <row r="9">
          <cell r="B9">
            <v>27.55</v>
          </cell>
          <cell r="C9">
            <v>35.5</v>
          </cell>
          <cell r="D9">
            <v>21.3</v>
          </cell>
          <cell r="E9">
            <v>63.9</v>
          </cell>
          <cell r="F9">
            <v>100</v>
          </cell>
          <cell r="G9">
            <v>30</v>
          </cell>
          <cell r="H9">
            <v>3.6</v>
          </cell>
          <cell r="I9" t="str">
            <v>L</v>
          </cell>
          <cell r="J9">
            <v>27.720000000000002</v>
          </cell>
          <cell r="K9">
            <v>0.60000000000000009</v>
          </cell>
        </row>
        <row r="10">
          <cell r="B10">
            <v>26.862499999999994</v>
          </cell>
          <cell r="C10">
            <v>35.799999999999997</v>
          </cell>
          <cell r="D10">
            <v>21.2</v>
          </cell>
          <cell r="E10">
            <v>61.555555555555557</v>
          </cell>
          <cell r="F10">
            <v>100</v>
          </cell>
          <cell r="G10">
            <v>28</v>
          </cell>
          <cell r="H10">
            <v>4.6800000000000006</v>
          </cell>
          <cell r="I10" t="str">
            <v>O</v>
          </cell>
          <cell r="J10">
            <v>13.32</v>
          </cell>
          <cell r="K10">
            <v>0.60000000000000009</v>
          </cell>
        </row>
        <row r="11">
          <cell r="B11">
            <v>27.208333333333332</v>
          </cell>
          <cell r="C11">
            <v>36</v>
          </cell>
          <cell r="D11">
            <v>20.5</v>
          </cell>
          <cell r="E11">
            <v>60.611111111111114</v>
          </cell>
          <cell r="F11">
            <v>100</v>
          </cell>
          <cell r="G11">
            <v>33</v>
          </cell>
          <cell r="H11">
            <v>5.4</v>
          </cell>
          <cell r="I11" t="str">
            <v>SE</v>
          </cell>
          <cell r="J11">
            <v>16.920000000000002</v>
          </cell>
          <cell r="K11">
            <v>0.6</v>
          </cell>
        </row>
        <row r="12">
          <cell r="B12">
            <v>28.395833333333329</v>
          </cell>
          <cell r="C12">
            <v>36.200000000000003</v>
          </cell>
          <cell r="D12">
            <v>22.7</v>
          </cell>
          <cell r="E12">
            <v>62.25</v>
          </cell>
          <cell r="F12">
            <v>84</v>
          </cell>
          <cell r="G12">
            <v>36</v>
          </cell>
          <cell r="H12">
            <v>10.8</v>
          </cell>
          <cell r="I12" t="str">
            <v>NO</v>
          </cell>
          <cell r="J12">
            <v>27.720000000000002</v>
          </cell>
          <cell r="K12">
            <v>0.4</v>
          </cell>
        </row>
        <row r="13">
          <cell r="B13">
            <v>26.558333333333326</v>
          </cell>
          <cell r="C13">
            <v>36.1</v>
          </cell>
          <cell r="D13">
            <v>21.4</v>
          </cell>
          <cell r="E13">
            <v>65</v>
          </cell>
          <cell r="F13">
            <v>100</v>
          </cell>
          <cell r="G13">
            <v>37</v>
          </cell>
          <cell r="H13">
            <v>27.36</v>
          </cell>
          <cell r="I13" t="str">
            <v>O</v>
          </cell>
          <cell r="J13">
            <v>65.52</v>
          </cell>
          <cell r="K13">
            <v>1.8</v>
          </cell>
        </row>
        <row r="14">
          <cell r="B14">
            <v>26.220833333333342</v>
          </cell>
          <cell r="C14">
            <v>33.5</v>
          </cell>
          <cell r="D14">
            <v>21.7</v>
          </cell>
          <cell r="E14">
            <v>63.416666666666664</v>
          </cell>
          <cell r="F14">
            <v>100</v>
          </cell>
          <cell r="G14">
            <v>45</v>
          </cell>
          <cell r="H14">
            <v>12.6</v>
          </cell>
          <cell r="I14" t="str">
            <v>L</v>
          </cell>
          <cell r="J14">
            <v>25.2</v>
          </cell>
          <cell r="K14">
            <v>0.4</v>
          </cell>
        </row>
        <row r="15">
          <cell r="B15">
            <v>25.616666666666671</v>
          </cell>
          <cell r="C15">
            <v>32.700000000000003</v>
          </cell>
          <cell r="D15">
            <v>21.2</v>
          </cell>
          <cell r="E15">
            <v>71.5625</v>
          </cell>
          <cell r="F15">
            <v>86</v>
          </cell>
          <cell r="G15">
            <v>52</v>
          </cell>
          <cell r="H15">
            <v>6.84</v>
          </cell>
          <cell r="I15" t="str">
            <v>NO</v>
          </cell>
          <cell r="J15">
            <v>23.400000000000002</v>
          </cell>
          <cell r="K15">
            <v>0</v>
          </cell>
        </row>
        <row r="16">
          <cell r="B16">
            <v>26.141666666666669</v>
          </cell>
          <cell r="C16">
            <v>31.8</v>
          </cell>
          <cell r="D16">
            <v>22.7</v>
          </cell>
          <cell r="E16">
            <v>72.82352941176471</v>
          </cell>
          <cell r="F16">
            <v>100</v>
          </cell>
          <cell r="G16">
            <v>53</v>
          </cell>
          <cell r="H16">
            <v>10.8</v>
          </cell>
          <cell r="I16" t="str">
            <v>NO</v>
          </cell>
          <cell r="J16">
            <v>31.319999999999997</v>
          </cell>
          <cell r="K16">
            <v>0</v>
          </cell>
        </row>
        <row r="17">
          <cell r="B17">
            <v>24.454166666666666</v>
          </cell>
          <cell r="C17">
            <v>33.4</v>
          </cell>
          <cell r="D17">
            <v>21.6</v>
          </cell>
          <cell r="E17">
            <v>72.555555555555557</v>
          </cell>
          <cell r="F17">
            <v>86</v>
          </cell>
          <cell r="G17">
            <v>51</v>
          </cell>
          <cell r="H17">
            <v>26.64</v>
          </cell>
          <cell r="I17" t="str">
            <v>SE</v>
          </cell>
          <cell r="J17">
            <v>59.4</v>
          </cell>
          <cell r="K17">
            <v>10</v>
          </cell>
        </row>
        <row r="18">
          <cell r="B18">
            <v>24.370833333333334</v>
          </cell>
          <cell r="C18">
            <v>30.4</v>
          </cell>
          <cell r="D18">
            <v>21.8</v>
          </cell>
          <cell r="E18">
            <v>76.5</v>
          </cell>
          <cell r="F18">
            <v>100</v>
          </cell>
          <cell r="G18">
            <v>64</v>
          </cell>
          <cell r="H18">
            <v>10.8</v>
          </cell>
          <cell r="I18" t="str">
            <v>SE</v>
          </cell>
          <cell r="J18">
            <v>38.159999999999997</v>
          </cell>
          <cell r="K18">
            <v>5.6000000000000014</v>
          </cell>
        </row>
        <row r="19">
          <cell r="B19">
            <v>24.728571428571431</v>
          </cell>
          <cell r="C19">
            <v>31.2</v>
          </cell>
          <cell r="D19">
            <v>20.8</v>
          </cell>
          <cell r="E19">
            <v>73.8</v>
          </cell>
          <cell r="F19">
            <v>99</v>
          </cell>
          <cell r="G19">
            <v>55</v>
          </cell>
          <cell r="H19">
            <v>8.64</v>
          </cell>
          <cell r="I19" t="str">
            <v>L</v>
          </cell>
          <cell r="J19">
            <v>39.24</v>
          </cell>
          <cell r="K19">
            <v>3.2</v>
          </cell>
        </row>
        <row r="20">
          <cell r="B20">
            <v>24.459090909090904</v>
          </cell>
          <cell r="C20">
            <v>32.299999999999997</v>
          </cell>
          <cell r="D20">
            <v>19.2</v>
          </cell>
          <cell r="E20">
            <v>68.36363636363636</v>
          </cell>
          <cell r="F20">
            <v>100</v>
          </cell>
          <cell r="G20">
            <v>52</v>
          </cell>
          <cell r="H20">
            <v>25.92</v>
          </cell>
          <cell r="I20" t="str">
            <v>SE</v>
          </cell>
          <cell r="J20">
            <v>65.160000000000011</v>
          </cell>
          <cell r="K20">
            <v>2.2000000000000002</v>
          </cell>
        </row>
        <row r="21">
          <cell r="B21">
            <v>24.725000000000005</v>
          </cell>
          <cell r="C21">
            <v>32.799999999999997</v>
          </cell>
          <cell r="D21">
            <v>19.600000000000001</v>
          </cell>
          <cell r="E21">
            <v>72.82352941176471</v>
          </cell>
          <cell r="F21">
            <v>100</v>
          </cell>
          <cell r="G21">
            <v>51</v>
          </cell>
          <cell r="H21">
            <v>16.2</v>
          </cell>
          <cell r="I21" t="str">
            <v>L</v>
          </cell>
          <cell r="J21">
            <v>34.200000000000003</v>
          </cell>
          <cell r="K21">
            <v>2.4</v>
          </cell>
        </row>
        <row r="22">
          <cell r="B22">
            <v>25.141666666666669</v>
          </cell>
          <cell r="C22">
            <v>31.6</v>
          </cell>
          <cell r="D22">
            <v>21.1</v>
          </cell>
          <cell r="E22">
            <v>71.0625</v>
          </cell>
          <cell r="F22">
            <v>85</v>
          </cell>
          <cell r="G22">
            <v>55</v>
          </cell>
          <cell r="H22">
            <v>5.04</v>
          </cell>
          <cell r="I22" t="str">
            <v>L</v>
          </cell>
          <cell r="J22">
            <v>36.72</v>
          </cell>
          <cell r="K22">
            <v>0.60000000000000009</v>
          </cell>
        </row>
        <row r="23">
          <cell r="B23">
            <v>24.9375</v>
          </cell>
          <cell r="C23">
            <v>31.3</v>
          </cell>
          <cell r="D23">
            <v>21.7</v>
          </cell>
          <cell r="E23">
            <v>75.86666666666666</v>
          </cell>
          <cell r="F23">
            <v>100</v>
          </cell>
          <cell r="G23">
            <v>59</v>
          </cell>
          <cell r="H23">
            <v>1.08</v>
          </cell>
          <cell r="I23" t="str">
            <v>L</v>
          </cell>
          <cell r="J23">
            <v>20.16</v>
          </cell>
          <cell r="K23">
            <v>0.8</v>
          </cell>
        </row>
        <row r="24">
          <cell r="B24">
            <v>25.954166666666669</v>
          </cell>
          <cell r="C24">
            <v>32.700000000000003</v>
          </cell>
          <cell r="D24">
            <v>21.8</v>
          </cell>
          <cell r="E24">
            <v>68.333333333333329</v>
          </cell>
          <cell r="F24">
            <v>100</v>
          </cell>
          <cell r="G24">
            <v>52</v>
          </cell>
          <cell r="H24">
            <v>11.879999999999999</v>
          </cell>
          <cell r="I24" t="str">
            <v>NO</v>
          </cell>
          <cell r="J24">
            <v>29.16</v>
          </cell>
          <cell r="K24">
            <v>0.8</v>
          </cell>
        </row>
        <row r="25">
          <cell r="B25">
            <v>25.641666666666669</v>
          </cell>
          <cell r="C25">
            <v>31.5</v>
          </cell>
          <cell r="D25">
            <v>22.2</v>
          </cell>
          <cell r="E25">
            <v>75.2</v>
          </cell>
          <cell r="F25">
            <v>100</v>
          </cell>
          <cell r="G25">
            <v>58</v>
          </cell>
          <cell r="H25">
            <v>12.24</v>
          </cell>
          <cell r="I25" t="str">
            <v>N</v>
          </cell>
          <cell r="J25">
            <v>29.52</v>
          </cell>
          <cell r="K25">
            <v>3.4000000000000008</v>
          </cell>
        </row>
        <row r="26">
          <cell r="B26">
            <v>25.037499999999998</v>
          </cell>
          <cell r="C26">
            <v>31.6</v>
          </cell>
          <cell r="D26">
            <v>21.9</v>
          </cell>
          <cell r="E26">
            <v>76.36363636363636</v>
          </cell>
          <cell r="F26">
            <v>100</v>
          </cell>
          <cell r="G26">
            <v>61</v>
          </cell>
          <cell r="H26">
            <v>10.08</v>
          </cell>
          <cell r="I26" t="str">
            <v>NE</v>
          </cell>
          <cell r="J26">
            <v>34.56</v>
          </cell>
          <cell r="K26">
            <v>1</v>
          </cell>
        </row>
        <row r="27">
          <cell r="B27">
            <v>25.520833333333332</v>
          </cell>
          <cell r="C27">
            <v>31.4</v>
          </cell>
          <cell r="D27">
            <v>21.6</v>
          </cell>
          <cell r="E27">
            <v>68.727272727272734</v>
          </cell>
          <cell r="F27">
            <v>83</v>
          </cell>
          <cell r="G27">
            <v>57</v>
          </cell>
          <cell r="H27">
            <v>5.4</v>
          </cell>
          <cell r="I27" t="str">
            <v>L</v>
          </cell>
          <cell r="J27">
            <v>23.400000000000002</v>
          </cell>
          <cell r="K27">
            <v>1</v>
          </cell>
        </row>
        <row r="28">
          <cell r="B28">
            <v>25.474999999999998</v>
          </cell>
          <cell r="C28">
            <v>31.1</v>
          </cell>
          <cell r="D28">
            <v>22.3</v>
          </cell>
          <cell r="E28">
            <v>76.15384615384616</v>
          </cell>
          <cell r="F28">
            <v>100</v>
          </cell>
          <cell r="G28">
            <v>57</v>
          </cell>
          <cell r="H28">
            <v>11.16</v>
          </cell>
          <cell r="I28" t="str">
            <v>NO</v>
          </cell>
          <cell r="J28">
            <v>25.56</v>
          </cell>
          <cell r="K28">
            <v>1.2</v>
          </cell>
        </row>
        <row r="29">
          <cell r="B29">
            <v>26.416666666666661</v>
          </cell>
          <cell r="C29">
            <v>32.299999999999997</v>
          </cell>
          <cell r="D29">
            <v>22.6</v>
          </cell>
          <cell r="E29">
            <v>71.599999999999994</v>
          </cell>
          <cell r="F29">
            <v>100</v>
          </cell>
          <cell r="G29">
            <v>54</v>
          </cell>
          <cell r="H29">
            <v>9</v>
          </cell>
          <cell r="I29" t="str">
            <v>NO</v>
          </cell>
          <cell r="J29">
            <v>24.12</v>
          </cell>
          <cell r="K29">
            <v>1</v>
          </cell>
        </row>
        <row r="30">
          <cell r="B30">
            <v>26.416666666666661</v>
          </cell>
          <cell r="C30">
            <v>32.299999999999997</v>
          </cell>
          <cell r="D30">
            <v>22.6</v>
          </cell>
          <cell r="E30">
            <v>71.599999999999994</v>
          </cell>
          <cell r="F30">
            <v>100</v>
          </cell>
          <cell r="G30">
            <v>54</v>
          </cell>
          <cell r="H30">
            <v>9</v>
          </cell>
          <cell r="I30" t="str">
            <v>NO</v>
          </cell>
          <cell r="J30">
            <v>24.12</v>
          </cell>
          <cell r="K30">
            <v>1</v>
          </cell>
        </row>
        <row r="31">
          <cell r="B31">
            <v>26.295833333333334</v>
          </cell>
          <cell r="C31">
            <v>33.5</v>
          </cell>
          <cell r="D31">
            <v>22.3</v>
          </cell>
          <cell r="E31">
            <v>74.13333333333334</v>
          </cell>
          <cell r="F31">
            <v>100</v>
          </cell>
          <cell r="G31">
            <v>50</v>
          </cell>
          <cell r="H31">
            <v>12.6</v>
          </cell>
          <cell r="I31" t="str">
            <v>O</v>
          </cell>
          <cell r="J31">
            <v>44.28</v>
          </cell>
          <cell r="K31">
            <v>3.4000000000000004</v>
          </cell>
        </row>
        <row r="32">
          <cell r="B32">
            <v>25.295833333333338</v>
          </cell>
          <cell r="C32">
            <v>33</v>
          </cell>
          <cell r="D32">
            <v>21.4</v>
          </cell>
          <cell r="E32">
            <v>75.92307692307692</v>
          </cell>
          <cell r="F32">
            <v>100</v>
          </cell>
          <cell r="G32">
            <v>56</v>
          </cell>
          <cell r="H32">
            <v>3.6</v>
          </cell>
          <cell r="I32" t="str">
            <v>S</v>
          </cell>
          <cell r="J32">
            <v>48.24</v>
          </cell>
          <cell r="K32">
            <v>1</v>
          </cell>
        </row>
        <row r="33">
          <cell r="B33">
            <v>25.05</v>
          </cell>
          <cell r="C33">
            <v>30.5</v>
          </cell>
          <cell r="D33">
            <v>21.8</v>
          </cell>
          <cell r="E33">
            <v>73</v>
          </cell>
          <cell r="F33">
            <v>100</v>
          </cell>
          <cell r="G33">
            <v>59</v>
          </cell>
          <cell r="H33">
            <v>0.36000000000000004</v>
          </cell>
          <cell r="I33" t="str">
            <v>NO</v>
          </cell>
          <cell r="J33">
            <v>31.680000000000003</v>
          </cell>
          <cell r="K33">
            <v>6.8</v>
          </cell>
        </row>
        <row r="34">
          <cell r="I34" t="str">
            <v>L</v>
          </cell>
        </row>
      </sheetData>
      <sheetData sheetId="2">
        <row r="5">
          <cell r="B5">
            <v>26.404166666666669</v>
          </cell>
        </row>
      </sheetData>
      <sheetData sheetId="3">
        <row r="5">
          <cell r="B5">
            <v>25.795833333333331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0"/>
  <sheetViews>
    <sheetView tabSelected="1" workbookViewId="0">
      <selection activeCell="AE30" sqref="AE30"/>
    </sheetView>
  </sheetViews>
  <sheetFormatPr defaultRowHeight="12.75" x14ac:dyDescent="0.2"/>
  <cols>
    <col min="1" max="1" width="19.140625" style="2" bestFit="1" customWidth="1"/>
    <col min="2" max="29" width="5.42578125" style="2" customWidth="1"/>
    <col min="30" max="30" width="6.5703125" style="2" bestFit="1" customWidth="1"/>
    <col min="31" max="31" width="6.5703125" style="17" bestFit="1" customWidth="1"/>
    <col min="32" max="32" width="9.140625" style="1"/>
  </cols>
  <sheetData>
    <row r="1" spans="1:32" ht="20.100000000000001" customHeight="1" thickBot="1" x14ac:dyDescent="0.25">
      <c r="A1" s="62" t="s">
        <v>22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</row>
    <row r="2" spans="1:32" s="4" customFormat="1" ht="20.100000000000001" customHeight="1" x14ac:dyDescent="0.2">
      <c r="A2" s="63" t="s">
        <v>21</v>
      </c>
      <c r="B2" s="60" t="s">
        <v>53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10"/>
    </row>
    <row r="3" spans="1:32" s="5" customFormat="1" ht="20.100000000000001" customHeight="1" x14ac:dyDescent="0.2">
      <c r="A3" s="64"/>
      <c r="B3" s="58">
        <v>1</v>
      </c>
      <c r="C3" s="58">
        <f>SUM(B3+1)</f>
        <v>2</v>
      </c>
      <c r="D3" s="58">
        <f t="shared" ref="D3:AC3" si="0">SUM(C3+1)</f>
        <v>3</v>
      </c>
      <c r="E3" s="58">
        <f t="shared" si="0"/>
        <v>4</v>
      </c>
      <c r="F3" s="58">
        <f t="shared" si="0"/>
        <v>5</v>
      </c>
      <c r="G3" s="58">
        <f t="shared" si="0"/>
        <v>6</v>
      </c>
      <c r="H3" s="58">
        <f t="shared" si="0"/>
        <v>7</v>
      </c>
      <c r="I3" s="58">
        <f t="shared" si="0"/>
        <v>8</v>
      </c>
      <c r="J3" s="58">
        <f t="shared" si="0"/>
        <v>9</v>
      </c>
      <c r="K3" s="58">
        <f t="shared" si="0"/>
        <v>10</v>
      </c>
      <c r="L3" s="58">
        <f t="shared" si="0"/>
        <v>11</v>
      </c>
      <c r="M3" s="58">
        <f t="shared" si="0"/>
        <v>12</v>
      </c>
      <c r="N3" s="58">
        <f t="shared" si="0"/>
        <v>13</v>
      </c>
      <c r="O3" s="58">
        <f t="shared" si="0"/>
        <v>14</v>
      </c>
      <c r="P3" s="58">
        <f t="shared" si="0"/>
        <v>15</v>
      </c>
      <c r="Q3" s="58">
        <f t="shared" si="0"/>
        <v>16</v>
      </c>
      <c r="R3" s="58">
        <f t="shared" si="0"/>
        <v>17</v>
      </c>
      <c r="S3" s="58">
        <f t="shared" si="0"/>
        <v>18</v>
      </c>
      <c r="T3" s="58">
        <f t="shared" si="0"/>
        <v>19</v>
      </c>
      <c r="U3" s="58">
        <f t="shared" si="0"/>
        <v>20</v>
      </c>
      <c r="V3" s="58">
        <f t="shared" si="0"/>
        <v>21</v>
      </c>
      <c r="W3" s="58">
        <f t="shared" si="0"/>
        <v>22</v>
      </c>
      <c r="X3" s="58">
        <f t="shared" si="0"/>
        <v>23</v>
      </c>
      <c r="Y3" s="58">
        <f t="shared" si="0"/>
        <v>24</v>
      </c>
      <c r="Z3" s="58">
        <f t="shared" si="0"/>
        <v>25</v>
      </c>
      <c r="AA3" s="58">
        <f t="shared" si="0"/>
        <v>26</v>
      </c>
      <c r="AB3" s="58">
        <f t="shared" si="0"/>
        <v>27</v>
      </c>
      <c r="AC3" s="58">
        <f t="shared" si="0"/>
        <v>28</v>
      </c>
      <c r="AD3" s="58">
        <v>29</v>
      </c>
      <c r="AE3" s="29" t="s">
        <v>40</v>
      </c>
      <c r="AF3" s="11"/>
    </row>
    <row r="4" spans="1:32" s="5" customFormat="1" ht="20.100000000000001" customHeight="1" thickBot="1" x14ac:dyDescent="0.25">
      <c r="A4" s="65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28" t="s">
        <v>39</v>
      </c>
      <c r="AF4" s="11"/>
    </row>
    <row r="5" spans="1:32" s="5" customFormat="1" ht="20.100000000000001" customHeight="1" thickTop="1" x14ac:dyDescent="0.2">
      <c r="A5" s="8" t="s">
        <v>48</v>
      </c>
      <c r="B5" s="43">
        <f>[1]Fevereiro!$B$5</f>
        <v>26.995833333333334</v>
      </c>
      <c r="C5" s="43">
        <f>[1]Fevereiro!$B$6</f>
        <v>27.620833333333334</v>
      </c>
      <c r="D5" s="43">
        <f>[1]Fevereiro!$B$7</f>
        <v>27.470833333333335</v>
      </c>
      <c r="E5" s="43">
        <f>[1]Fevereiro!$B$8</f>
        <v>27.908333333333335</v>
      </c>
      <c r="F5" s="43">
        <f>[1]Fevereiro!$B$9</f>
        <v>29.024999999999995</v>
      </c>
      <c r="G5" s="43">
        <f>[1]Fevereiro!$B$10</f>
        <v>28.166666666666668</v>
      </c>
      <c r="H5" s="43">
        <f>[1]Fevereiro!$B$11</f>
        <v>28.9375</v>
      </c>
      <c r="I5" s="43">
        <f>[1]Fevereiro!$B$12</f>
        <v>29</v>
      </c>
      <c r="J5" s="43">
        <f>[1]Fevereiro!$B$13</f>
        <v>29.704166666666669</v>
      </c>
      <c r="K5" s="43">
        <f>[1]Fevereiro!$B$14</f>
        <v>28.212500000000002</v>
      </c>
      <c r="L5" s="43">
        <f>[1]Fevereiro!$B$15</f>
        <v>26.579166666666666</v>
      </c>
      <c r="M5" s="43">
        <f>[1]Fevereiro!$B$16</f>
        <v>27.662499999999998</v>
      </c>
      <c r="N5" s="43">
        <f>[1]Fevereiro!$B$17</f>
        <v>26.129166666666674</v>
      </c>
      <c r="O5" s="43">
        <f>[1]Fevereiro!$B$18</f>
        <v>26.604166666666661</v>
      </c>
      <c r="P5" s="43">
        <f>[1]Fevereiro!$B$19</f>
        <v>25.795833333333338</v>
      </c>
      <c r="Q5" s="43">
        <f>[1]Fevereiro!$B$20</f>
        <v>27.108333333333331</v>
      </c>
      <c r="R5" s="43">
        <f>[1]Fevereiro!$B$21</f>
        <v>25.925000000000001</v>
      </c>
      <c r="S5" s="43">
        <f>[1]Fevereiro!$B$22</f>
        <v>27.670833333333345</v>
      </c>
      <c r="T5" s="43">
        <f>[1]Fevereiro!$B$23</f>
        <v>27.075000000000003</v>
      </c>
      <c r="U5" s="43">
        <f>[1]Fevereiro!$B$24</f>
        <v>27.183333333333334</v>
      </c>
      <c r="V5" s="43">
        <f>[1]Fevereiro!$B$25</f>
        <v>26.029166666666672</v>
      </c>
      <c r="W5" s="43">
        <f>[1]Fevereiro!$B$26</f>
        <v>24.841666666666669</v>
      </c>
      <c r="X5" s="43">
        <f>[1]Fevereiro!$B$27</f>
        <v>24.900000000000002</v>
      </c>
      <c r="Y5" s="43">
        <f>[1]Fevereiro!$B$28</f>
        <v>25.054166666666674</v>
      </c>
      <c r="Z5" s="43">
        <f>[1]Fevereiro!$B$29</f>
        <v>27.079166666666662</v>
      </c>
      <c r="AA5" s="43">
        <f>[1]Fevereiro!$B$30</f>
        <v>25.841666666666665</v>
      </c>
      <c r="AB5" s="43">
        <f>[1]Fevereiro!$B$31</f>
        <v>26.820833333333336</v>
      </c>
      <c r="AC5" s="43">
        <f>[1]Fevereiro!$B$32</f>
        <v>27.370833333333337</v>
      </c>
      <c r="AD5" s="43">
        <f>[1]Fevereiro!$B$33</f>
        <v>27.033333333333331</v>
      </c>
      <c r="AE5" s="44">
        <f t="shared" ref="AE5:AE29" si="1">AVERAGE(B5:AC5)</f>
        <v>27.096875000000004</v>
      </c>
      <c r="AF5" s="11"/>
    </row>
    <row r="6" spans="1:32" ht="17.100000000000001" customHeight="1" x14ac:dyDescent="0.2">
      <c r="A6" s="8" t="s">
        <v>0</v>
      </c>
      <c r="B6" s="3">
        <f>[2]Fevereiro!$B$5</f>
        <v>25.075000000000003</v>
      </c>
      <c r="C6" s="3">
        <f>[2]Fevereiro!$B$6</f>
        <v>24.500000000000004</v>
      </c>
      <c r="D6" s="3">
        <f>[2]Fevereiro!$B$7</f>
        <v>26.112499999999997</v>
      </c>
      <c r="E6" s="3">
        <f>[2]Fevereiro!$B$8</f>
        <v>26.674999999999997</v>
      </c>
      <c r="F6" s="3">
        <f>[2]Fevereiro!$B$9</f>
        <v>27.275000000000002</v>
      </c>
      <c r="G6" s="3">
        <f>[2]Fevereiro!$B$10</f>
        <v>27.458333333333325</v>
      </c>
      <c r="H6" s="3">
        <f>[2]Fevereiro!$B$11</f>
        <v>27.716666666666658</v>
      </c>
      <c r="I6" s="3">
        <f>[2]Fevereiro!$B$12</f>
        <v>28.549999999999997</v>
      </c>
      <c r="J6" s="3">
        <f>[2]Fevereiro!$B$13</f>
        <v>25.633333333333336</v>
      </c>
      <c r="K6" s="3">
        <f>[2]Fevereiro!$B$14</f>
        <v>24.145833333333332</v>
      </c>
      <c r="L6" s="3">
        <f>[2]Fevereiro!$B$15</f>
        <v>25.404166666666669</v>
      </c>
      <c r="M6" s="3">
        <f>[2]Fevereiro!$B$16</f>
        <v>24.154166666666665</v>
      </c>
      <c r="N6" s="3">
        <f>[2]Fevereiro!$B$17</f>
        <v>24.091666666666665</v>
      </c>
      <c r="O6" s="3">
        <f>[2]Fevereiro!$B$18</f>
        <v>25.362500000000001</v>
      </c>
      <c r="P6" s="3">
        <f>[2]Fevereiro!$B$19</f>
        <v>24.845833333333331</v>
      </c>
      <c r="Q6" s="3">
        <f>[2]Fevereiro!$B$20</f>
        <v>24.674999999999997</v>
      </c>
      <c r="R6" s="3">
        <f>[2]Fevereiro!$B$21</f>
        <v>25.316666666666666</v>
      </c>
      <c r="S6" s="3">
        <f>[2]Fevereiro!$B$22</f>
        <v>25.120833333333334</v>
      </c>
      <c r="T6" s="3">
        <f>[2]Fevereiro!$B$23</f>
        <v>25.966666666666669</v>
      </c>
      <c r="U6" s="3">
        <f>[2]Fevereiro!$B$24</f>
        <v>25.099999999999998</v>
      </c>
      <c r="V6" s="3">
        <f>[2]Fevereiro!$B$25</f>
        <v>26.395833333333332</v>
      </c>
      <c r="W6" s="3">
        <f>[2]Fevereiro!$B$26</f>
        <v>22.470833333333331</v>
      </c>
      <c r="X6" s="3">
        <f>[2]Fevereiro!$B$27</f>
        <v>21.670833333333331</v>
      </c>
      <c r="Y6" s="3">
        <f>[2]Fevereiro!$B$28</f>
        <v>23.950000000000006</v>
      </c>
      <c r="Z6" s="3">
        <f>[2]Fevereiro!$B$29</f>
        <v>23.759999999999994</v>
      </c>
      <c r="AA6" s="3">
        <f>[2]Fevereiro!$B$30</f>
        <v>23.221739130434784</v>
      </c>
      <c r="AB6" s="3">
        <f>[2]Fevereiro!$B$31</f>
        <v>22.924999999999997</v>
      </c>
      <c r="AC6" s="3">
        <f>[2]Fevereiro!$B$32</f>
        <v>23.458333333333329</v>
      </c>
      <c r="AD6" s="3">
        <f>[2]Fevereiro!$B$33</f>
        <v>25.691666666666666</v>
      </c>
      <c r="AE6" s="15">
        <f t="shared" si="1"/>
        <v>25.036847826086955</v>
      </c>
    </row>
    <row r="7" spans="1:32" ht="17.100000000000001" customHeight="1" x14ac:dyDescent="0.2">
      <c r="A7" s="8" t="s">
        <v>1</v>
      </c>
      <c r="B7" s="3">
        <f>[3]Fevereiro!$B$5</f>
        <v>27.186666666666667</v>
      </c>
      <c r="C7" s="3">
        <f>[3]Fevereiro!$B$6</f>
        <v>26.724999999999998</v>
      </c>
      <c r="D7" s="3">
        <f>[3]Fevereiro!$B$7</f>
        <v>27.429166666666664</v>
      </c>
      <c r="E7" s="3">
        <f>[3]Fevereiro!$B$8</f>
        <v>28.25</v>
      </c>
      <c r="F7" s="3">
        <f>[3]Fevereiro!$B$9</f>
        <v>29.685714285714283</v>
      </c>
      <c r="G7" s="3">
        <f>[3]Fevereiro!$B$10</f>
        <v>29.478260869565212</v>
      </c>
      <c r="H7" s="3">
        <f>[3]Fevereiro!$B$11</f>
        <v>28.827272727272724</v>
      </c>
      <c r="I7" s="3">
        <f>[3]Fevereiro!$B$12</f>
        <v>27.882608695652173</v>
      </c>
      <c r="J7" s="3">
        <f>[3]Fevereiro!$B$13</f>
        <v>28.061904761904753</v>
      </c>
      <c r="K7" s="3">
        <f>[3]Fevereiro!$B$14</f>
        <v>28.080000000000005</v>
      </c>
      <c r="L7" s="3">
        <f>[3]Fevereiro!$B$15</f>
        <v>28.607142857142854</v>
      </c>
      <c r="M7" s="3">
        <f>[3]Fevereiro!$B$16</f>
        <v>26.61578947368421</v>
      </c>
      <c r="N7" s="3">
        <f>[3]Fevereiro!$B$17</f>
        <v>27.2304347826087</v>
      </c>
      <c r="O7" s="3">
        <f>[3]Fevereiro!$B$18</f>
        <v>26.077272727272728</v>
      </c>
      <c r="P7" s="3">
        <f>[3]Fevereiro!$B$19</f>
        <v>26.158333333333331</v>
      </c>
      <c r="Q7" s="3">
        <f>[3]Fevereiro!$B$20</f>
        <v>25.187500000000004</v>
      </c>
      <c r="R7" s="3">
        <f>[3]Fevereiro!$B$21</f>
        <v>25.645833333333332</v>
      </c>
      <c r="S7" s="3">
        <f>[3]Fevereiro!$B$22</f>
        <v>26.491666666666671</v>
      </c>
      <c r="T7" s="3">
        <f>[3]Fevereiro!$B$23</f>
        <v>26.804545454545451</v>
      </c>
      <c r="U7" s="3">
        <f>[3]Fevereiro!$B$24</f>
        <v>25.824999999999992</v>
      </c>
      <c r="V7" s="3">
        <f>[3]Fevereiro!$B$25</f>
        <v>26.637499999999999</v>
      </c>
      <c r="W7" s="3" t="str">
        <f>[3]Fevereiro!$B$26</f>
        <v>**</v>
      </c>
      <c r="X7" s="3" t="str">
        <f>[3]Fevereiro!$B$27</f>
        <v>**</v>
      </c>
      <c r="Y7" s="3" t="str">
        <f>[3]Fevereiro!$B$28</f>
        <v>**</v>
      </c>
      <c r="Z7" s="3" t="str">
        <f>[3]Fevereiro!$B$29</f>
        <v>**</v>
      </c>
      <c r="AA7" s="3" t="str">
        <f>[3]Fevereiro!$B$30</f>
        <v>**</v>
      </c>
      <c r="AB7" s="3">
        <f>[3]Fevereiro!$B$31</f>
        <v>24.083333333333336</v>
      </c>
      <c r="AC7" s="3">
        <f>[3]Fevereiro!$B$32</f>
        <v>26.850000000000005</v>
      </c>
      <c r="AD7" s="3">
        <f>[3]Fevereiro!$B$33</f>
        <v>26.787499999999998</v>
      </c>
      <c r="AE7" s="15">
        <f t="shared" si="1"/>
        <v>27.122649853711447</v>
      </c>
    </row>
    <row r="8" spans="1:32" ht="17.100000000000001" customHeight="1" x14ac:dyDescent="0.2">
      <c r="A8" s="8" t="s">
        <v>51</v>
      </c>
      <c r="B8" s="3">
        <f>[4]Fevereiro!$C$5</f>
        <v>28.6</v>
      </c>
      <c r="C8" s="3">
        <f>[4]Fevereiro!$C$6</f>
        <v>34.700000000000003</v>
      </c>
      <c r="D8" s="3">
        <f>[4]Fevereiro!$C$7</f>
        <v>33.9</v>
      </c>
      <c r="E8" s="3">
        <f>[4]Fevereiro!$C$8</f>
        <v>34.200000000000003</v>
      </c>
      <c r="F8" s="3">
        <f>[4]Fevereiro!$C$9</f>
        <v>36.299999999999997</v>
      </c>
      <c r="G8" s="3">
        <f>[4]Fevereiro!$C$10</f>
        <v>37</v>
      </c>
      <c r="H8" s="3">
        <f>[4]Fevereiro!$C$11</f>
        <v>37.4</v>
      </c>
      <c r="I8" s="3">
        <f>[4]Fevereiro!$C$12</f>
        <v>37.9</v>
      </c>
      <c r="J8" s="3">
        <f>[4]Fevereiro!$C$13</f>
        <v>35.9</v>
      </c>
      <c r="K8" s="3">
        <f>[4]Fevereiro!$C$14</f>
        <v>29.8</v>
      </c>
      <c r="L8" s="3">
        <f>[4]Fevereiro!$C$15</f>
        <v>34.5</v>
      </c>
      <c r="M8" s="3">
        <f>[4]Fevereiro!$C$16</f>
        <v>34.700000000000003</v>
      </c>
      <c r="N8" s="3">
        <f>[4]Fevereiro!$C$17</f>
        <v>36.1</v>
      </c>
      <c r="O8" s="3">
        <f>[4]Fevereiro!$C$18</f>
        <v>35.799999999999997</v>
      </c>
      <c r="P8" s="3">
        <f>[4]Fevereiro!$C$19</f>
        <v>32.700000000000003</v>
      </c>
      <c r="Q8" s="3">
        <f>[4]Fevereiro!$C$20</f>
        <v>36.299999999999997</v>
      </c>
      <c r="R8" s="3">
        <f>[4]Fevereiro!$C$21</f>
        <v>36.200000000000003</v>
      </c>
      <c r="S8" s="3">
        <f>[4]Fevereiro!$C$22</f>
        <v>37</v>
      </c>
      <c r="T8" s="3">
        <f>[4]Fevereiro!$C$23</f>
        <v>35.200000000000003</v>
      </c>
      <c r="U8" s="3">
        <f>[4]Fevereiro!$C$24</f>
        <v>35.1</v>
      </c>
      <c r="V8" s="3">
        <f>[4]Fevereiro!$C$25</f>
        <v>33.200000000000003</v>
      </c>
      <c r="W8" s="3">
        <f>[4]Fevereiro!$C$26</f>
        <v>28.1</v>
      </c>
      <c r="X8" s="3">
        <f>[4]Fevereiro!$C$27</f>
        <v>31.3</v>
      </c>
      <c r="Y8" s="3">
        <f>[4]Fevereiro!$C$28</f>
        <v>31.6</v>
      </c>
      <c r="Z8" s="3">
        <f>[4]Fevereiro!$C$29</f>
        <v>29.4</v>
      </c>
      <c r="AA8" s="3">
        <f>[4]Fevereiro!$C$30</f>
        <v>31</v>
      </c>
      <c r="AB8" s="3">
        <f>[4]Fevereiro!$C$31</f>
        <v>32.4</v>
      </c>
      <c r="AC8" s="3">
        <f>[4]Fevereiro!$C$32</f>
        <v>33.700000000000003</v>
      </c>
      <c r="AD8" s="3">
        <f>[4]Fevereiro!$C$33</f>
        <v>33</v>
      </c>
      <c r="AE8" s="15">
        <f t="shared" si="1"/>
        <v>33.928571428571431</v>
      </c>
    </row>
    <row r="9" spans="1:32" ht="17.100000000000001" customHeight="1" x14ac:dyDescent="0.2">
      <c r="A9" s="8" t="s">
        <v>2</v>
      </c>
      <c r="B9" s="3">
        <f>[5]Fevereiro!$B$5</f>
        <v>25.791666666666671</v>
      </c>
      <c r="C9" s="3">
        <f>[5]Fevereiro!$B$6</f>
        <v>25.062499999999996</v>
      </c>
      <c r="D9" s="3">
        <f>[5]Fevereiro!$B$7</f>
        <v>25.108333333333334</v>
      </c>
      <c r="E9" s="3">
        <f>[5]Fevereiro!$B$8</f>
        <v>25.262500000000003</v>
      </c>
      <c r="F9" s="3">
        <f>[5]Fevereiro!$B$9</f>
        <v>27.204166666666666</v>
      </c>
      <c r="G9" s="3">
        <f>[5]Fevereiro!$B$10</f>
        <v>28.245833333333341</v>
      </c>
      <c r="H9" s="3">
        <f>[5]Fevereiro!$B$11</f>
        <v>28.204166666666669</v>
      </c>
      <c r="I9" s="3">
        <f>[5]Fevereiro!$B$12</f>
        <v>27.091666666666658</v>
      </c>
      <c r="J9" s="3">
        <f>[5]Fevereiro!$B$13</f>
        <v>26.595833333333328</v>
      </c>
      <c r="K9" s="3">
        <f>[5]Fevereiro!$B$14</f>
        <v>25.929166666666671</v>
      </c>
      <c r="L9" s="3">
        <f>[5]Fevereiro!$B$15</f>
        <v>23.912499999999998</v>
      </c>
      <c r="M9" s="3">
        <f>[5]Fevereiro!$B$16</f>
        <v>25.5625</v>
      </c>
      <c r="N9" s="3">
        <f>[5]Fevereiro!$B$17</f>
        <v>25.837500000000002</v>
      </c>
      <c r="O9" s="3">
        <f>[5]Fevereiro!$B$18</f>
        <v>25.512499999999999</v>
      </c>
      <c r="P9" s="3">
        <f>[5]Fevereiro!$B$19</f>
        <v>23.895833333333339</v>
      </c>
      <c r="Q9" s="3">
        <f>[5]Fevereiro!$B$20</f>
        <v>23.883333333333329</v>
      </c>
      <c r="R9" s="3">
        <f>[5]Fevereiro!$B$21</f>
        <v>22.454166666666666</v>
      </c>
      <c r="S9" s="3">
        <f>[5]Fevereiro!$B$22</f>
        <v>24.220833333333335</v>
      </c>
      <c r="T9" s="3">
        <f>[5]Fevereiro!$B$23</f>
        <v>24.5</v>
      </c>
      <c r="U9" s="3">
        <f>[5]Fevereiro!$B$24</f>
        <v>25.495833333333334</v>
      </c>
      <c r="V9" s="3">
        <f>[5]Fevereiro!$B$25</f>
        <v>25.429166666666664</v>
      </c>
      <c r="W9" s="3">
        <f>[5]Fevereiro!$B$26</f>
        <v>23.045833333333338</v>
      </c>
      <c r="X9" s="3">
        <f>[5]Fevereiro!$B$27</f>
        <v>22.683333333333334</v>
      </c>
      <c r="Y9" s="3">
        <f>[5]Fevereiro!$B$28</f>
        <v>24.266666666666669</v>
      </c>
      <c r="Z9" s="3">
        <f>[5]Fevereiro!$B$29</f>
        <v>24.904166666666665</v>
      </c>
      <c r="AA9" s="3">
        <f>[5]Fevereiro!$B$30</f>
        <v>24.583333333333332</v>
      </c>
      <c r="AB9" s="3">
        <f>[5]Fevereiro!$B$31</f>
        <v>23.974999999999994</v>
      </c>
      <c r="AC9" s="3">
        <f>[5]Fevereiro!$B$32</f>
        <v>24.558333333333334</v>
      </c>
      <c r="AD9" s="3">
        <f>[5]Fevereiro!$B$33</f>
        <v>24.845833333333328</v>
      </c>
      <c r="AE9" s="15">
        <f t="shared" si="1"/>
        <v>25.11488095238095</v>
      </c>
    </row>
    <row r="10" spans="1:32" ht="17.100000000000001" customHeight="1" x14ac:dyDescent="0.2">
      <c r="A10" s="8" t="s">
        <v>3</v>
      </c>
      <c r="B10" s="3">
        <f>[6]Fevereiro!$B$5</f>
        <v>26.154166666666669</v>
      </c>
      <c r="C10" s="3">
        <f>[6]Fevereiro!$B$6</f>
        <v>26.391666666666662</v>
      </c>
      <c r="D10" s="3">
        <f>[6]Fevereiro!$B$7</f>
        <v>24.970833333333335</v>
      </c>
      <c r="E10" s="3">
        <f>[6]Fevereiro!$B$8</f>
        <v>25.629166666666663</v>
      </c>
      <c r="F10" s="3">
        <f>[6]Fevereiro!$B$9</f>
        <v>26.404166666666669</v>
      </c>
      <c r="G10" s="3">
        <f>[6]Fevereiro!$B$10</f>
        <v>26.958333333333332</v>
      </c>
      <c r="H10" s="3">
        <f>[6]Fevereiro!$B$11</f>
        <v>27.737500000000001</v>
      </c>
      <c r="I10" s="3">
        <f>[6]Fevereiro!$B$12</f>
        <v>28.058333333333334</v>
      </c>
      <c r="J10" s="3">
        <f>[6]Fevereiro!$B$13</f>
        <v>28.191666666666666</v>
      </c>
      <c r="K10" s="3">
        <f>[6]Fevereiro!$B$14</f>
        <v>26.079166666666666</v>
      </c>
      <c r="L10" s="3">
        <f>[6]Fevereiro!$B$15</f>
        <v>25.362499999999994</v>
      </c>
      <c r="M10" s="3">
        <f>[6]Fevereiro!$B$16</f>
        <v>24.862499999999997</v>
      </c>
      <c r="N10" s="3">
        <f>[6]Fevereiro!$B$17</f>
        <v>24.541666666666661</v>
      </c>
      <c r="O10" s="3">
        <f>[6]Fevereiro!$B$18</f>
        <v>24.475000000000005</v>
      </c>
      <c r="P10" s="3">
        <f>[6]Fevereiro!$B$19</f>
        <v>23.604166666666661</v>
      </c>
      <c r="Q10" s="3">
        <f>[6]Fevereiro!$B$20</f>
        <v>25.945833333333329</v>
      </c>
      <c r="R10" s="3">
        <f>[6]Fevereiro!$B$21</f>
        <v>25.095833333333331</v>
      </c>
      <c r="S10" s="3">
        <f>[6]Fevereiro!$B$22</f>
        <v>26.062500000000004</v>
      </c>
      <c r="T10" s="3">
        <f>[6]Fevereiro!$B$23</f>
        <v>24.441666666666674</v>
      </c>
      <c r="U10" s="3">
        <f>[6]Fevereiro!$B$24</f>
        <v>24.974999999999998</v>
      </c>
      <c r="V10" s="3">
        <f>[6]Fevereiro!$B$25</f>
        <v>24.141666666666666</v>
      </c>
      <c r="W10" s="3">
        <f>[6]Fevereiro!$B$26</f>
        <v>23.650000000000002</v>
      </c>
      <c r="X10" s="3">
        <f>[6]Fevereiro!$B$27</f>
        <v>25.287500000000005</v>
      </c>
      <c r="Y10" s="3">
        <f>[6]Fevereiro!$B$28</f>
        <v>24.512499999999999</v>
      </c>
      <c r="Z10" s="3">
        <f>[6]Fevereiro!$B$29</f>
        <v>26.879166666666666</v>
      </c>
      <c r="AA10" s="3">
        <f>[6]Fevereiro!$B$30</f>
        <v>23.75</v>
      </c>
      <c r="AB10" s="3">
        <f>[6]Fevereiro!$B$31</f>
        <v>25.295833333333334</v>
      </c>
      <c r="AC10" s="3">
        <f>[6]Fevereiro!$B$32</f>
        <v>26.758333333333329</v>
      </c>
      <c r="AD10" s="3">
        <f>[6]Fevereiro!$B$33</f>
        <v>26.637499999999999</v>
      </c>
      <c r="AE10" s="15">
        <f t="shared" si="1"/>
        <v>25.579166666666673</v>
      </c>
    </row>
    <row r="11" spans="1:32" ht="17.100000000000001" customHeight="1" x14ac:dyDescent="0.2">
      <c r="A11" s="8" t="s">
        <v>4</v>
      </c>
      <c r="B11" s="3">
        <f>[7]Fevereiro!$B$5</f>
        <v>23.349999999999998</v>
      </c>
      <c r="C11" s="3">
        <f>[7]Fevereiro!$B$6</f>
        <v>23.716666666666669</v>
      </c>
      <c r="D11" s="3">
        <f>[7]Fevereiro!$B$7</f>
        <v>22.833333333333332</v>
      </c>
      <c r="E11" s="3">
        <f>[7]Fevereiro!$B$8</f>
        <v>24.716666666666665</v>
      </c>
      <c r="F11" s="3">
        <f>[7]Fevereiro!$B$9</f>
        <v>24.962500000000002</v>
      </c>
      <c r="G11" s="3">
        <f>[7]Fevereiro!$B$10</f>
        <v>25.816666666666666</v>
      </c>
      <c r="H11" s="3">
        <f>[7]Fevereiro!$B$11</f>
        <v>27.1875</v>
      </c>
      <c r="I11" s="3">
        <f>[7]Fevereiro!$B$12</f>
        <v>26.458333333333332</v>
      </c>
      <c r="J11" s="3">
        <f>[7]Fevereiro!$B$13</f>
        <v>25.687499999999996</v>
      </c>
      <c r="K11" s="3">
        <f>[7]Fevereiro!$B$14</f>
        <v>23.583333333333329</v>
      </c>
      <c r="L11" s="3">
        <f>[7]Fevereiro!$B$15</f>
        <v>22.350000000000005</v>
      </c>
      <c r="M11" s="3">
        <f>[7]Fevereiro!$B$16</f>
        <v>21.774999999999995</v>
      </c>
      <c r="N11" s="3">
        <f>[7]Fevereiro!$B$17</f>
        <v>22.329166666666669</v>
      </c>
      <c r="O11" s="3">
        <f>[7]Fevereiro!$B$18</f>
        <v>22.424999999999997</v>
      </c>
      <c r="P11" s="3">
        <f>[7]Fevereiro!$B$19</f>
        <v>22.037499999999994</v>
      </c>
      <c r="Q11" s="3">
        <f>[7]Fevereiro!$B$20</f>
        <v>22.487500000000001</v>
      </c>
      <c r="R11" s="3">
        <f>[7]Fevereiro!$B$21</f>
        <v>22.983333333333334</v>
      </c>
      <c r="S11" s="3">
        <f>[7]Fevereiro!$B$22</f>
        <v>24.108333333333334</v>
      </c>
      <c r="T11" s="3">
        <f>[7]Fevereiro!$B$23</f>
        <v>22.337500000000002</v>
      </c>
      <c r="U11" s="3">
        <f>[7]Fevereiro!$B$24</f>
        <v>21.966666666666665</v>
      </c>
      <c r="V11" s="3">
        <f>[7]Fevereiro!$B$25</f>
        <v>22.924999999999997</v>
      </c>
      <c r="W11" s="3">
        <f>[7]Fevereiro!$B$26</f>
        <v>22.791666666666661</v>
      </c>
      <c r="X11" s="3">
        <f>[7]Fevereiro!$B$27</f>
        <v>21.591666666666669</v>
      </c>
      <c r="Y11" s="3">
        <f>[7]Fevereiro!$B$28</f>
        <v>22.370833333333334</v>
      </c>
      <c r="Z11" s="3">
        <f>[7]Fevereiro!$B$29</f>
        <v>23.850000000000005</v>
      </c>
      <c r="AA11" s="3">
        <f>[7]Fevereiro!$B$30</f>
        <v>22.204166666666669</v>
      </c>
      <c r="AB11" s="3">
        <f>[7]Fevereiro!$B$31</f>
        <v>23.624999999999996</v>
      </c>
      <c r="AC11" s="3">
        <f>[7]Fevereiro!$B$32</f>
        <v>23.775000000000006</v>
      </c>
      <c r="AD11" s="3">
        <f>[7]Fevereiro!$B$33</f>
        <v>24.191666666666666</v>
      </c>
      <c r="AE11" s="15">
        <f t="shared" si="1"/>
        <v>23.437351190476189</v>
      </c>
    </row>
    <row r="12" spans="1:32" ht="17.100000000000001" customHeight="1" x14ac:dyDescent="0.2">
      <c r="A12" s="8" t="s">
        <v>5</v>
      </c>
      <c r="B12" s="3">
        <f>[8]Fevereiro!$B$5</f>
        <v>26.424999999999997</v>
      </c>
      <c r="C12" s="3">
        <f>[8]Fevereiro!$B$6</f>
        <v>26.279166666666665</v>
      </c>
      <c r="D12" s="3">
        <f>[8]Fevereiro!$B$7</f>
        <v>26.166666666666668</v>
      </c>
      <c r="E12" s="3">
        <f>[8]Fevereiro!$B$8</f>
        <v>27.754166666666663</v>
      </c>
      <c r="F12" s="3">
        <f>[8]Fevereiro!$B$9</f>
        <v>29.25</v>
      </c>
      <c r="G12" s="3">
        <f>[8]Fevereiro!$B$10</f>
        <v>31.149999999999995</v>
      </c>
      <c r="H12" s="3">
        <f>[8]Fevereiro!$B$11</f>
        <v>30.533333333333342</v>
      </c>
      <c r="I12" s="3">
        <f>[8]Fevereiro!$B$12</f>
        <v>30.850000000000005</v>
      </c>
      <c r="J12" s="3">
        <f>[8]Fevereiro!$B$13</f>
        <v>29.529166666666658</v>
      </c>
      <c r="K12" s="3">
        <f>[8]Fevereiro!$B$14</f>
        <v>27.466666666666665</v>
      </c>
      <c r="L12" s="3">
        <f>[8]Fevereiro!$B$15</f>
        <v>25.962499999999995</v>
      </c>
      <c r="M12" s="3">
        <f>[8]Fevereiro!$B$16</f>
        <v>27.104166666666668</v>
      </c>
      <c r="N12" s="3">
        <f>[8]Fevereiro!$B$17</f>
        <v>27.887500000000003</v>
      </c>
      <c r="O12" s="3">
        <f>[8]Fevereiro!$B$18</f>
        <v>25.954166666666662</v>
      </c>
      <c r="P12" s="3">
        <f>[8]Fevereiro!$B$19</f>
        <v>25.633333333333329</v>
      </c>
      <c r="Q12" s="3">
        <f>[8]Fevereiro!$B$20</f>
        <v>25.845833333333335</v>
      </c>
      <c r="R12" s="3">
        <f>[8]Fevereiro!$B$21</f>
        <v>26.929166666666671</v>
      </c>
      <c r="S12" s="3">
        <f>[8]Fevereiro!$B$22</f>
        <v>28.933333333333337</v>
      </c>
      <c r="T12" s="3">
        <f>[8]Fevereiro!$B$23</f>
        <v>26.083333333333329</v>
      </c>
      <c r="U12" s="3">
        <f>[8]Fevereiro!$B$24</f>
        <v>28.029166666666669</v>
      </c>
      <c r="V12" s="3">
        <f>[8]Fevereiro!$B$25</f>
        <v>28.200000000000003</v>
      </c>
      <c r="W12" s="3">
        <f>[8]Fevereiro!$B$26</f>
        <v>27.841666666666669</v>
      </c>
      <c r="X12" s="3">
        <f>[8]Fevereiro!$B$27</f>
        <v>27.095833333333335</v>
      </c>
      <c r="Y12" s="3">
        <f>[8]Fevereiro!$B$28</f>
        <v>26.870833333333326</v>
      </c>
      <c r="Z12" s="3">
        <f>[8]Fevereiro!$B$29</f>
        <v>26.337499999999995</v>
      </c>
      <c r="AA12" s="3">
        <f>[8]Fevereiro!$B$30</f>
        <v>26.791666666666661</v>
      </c>
      <c r="AB12" s="3">
        <f>[8]Fevereiro!$B$31</f>
        <v>26.333333333333339</v>
      </c>
      <c r="AC12" s="3">
        <f>[8]Fevereiro!$B$32</f>
        <v>27.920833333333334</v>
      </c>
      <c r="AD12" s="3">
        <f>[8]Fevereiro!$B$33</f>
        <v>26.945833333333336</v>
      </c>
      <c r="AE12" s="15">
        <f t="shared" si="1"/>
        <v>27.541369047619046</v>
      </c>
    </row>
    <row r="13" spans="1:32" ht="17.100000000000001" customHeight="1" x14ac:dyDescent="0.2">
      <c r="A13" s="8" t="s">
        <v>6</v>
      </c>
      <c r="B13" s="3">
        <f>[9]Fevereiro!$B$5</f>
        <v>25.724999999999994</v>
      </c>
      <c r="C13" s="3">
        <f>[9]Fevereiro!$B$6</f>
        <v>24.537499999999998</v>
      </c>
      <c r="D13" s="3">
        <f>[9]Fevereiro!$B$7</f>
        <v>25.333333333333325</v>
      </c>
      <c r="E13" s="3">
        <f>[9]Fevereiro!$B$8</f>
        <v>25.995833333333334</v>
      </c>
      <c r="F13" s="3">
        <f>[9]Fevereiro!$B$9</f>
        <v>27.55</v>
      </c>
      <c r="G13" s="3">
        <f>[9]Fevereiro!$B$10</f>
        <v>26.862499999999994</v>
      </c>
      <c r="H13" s="3">
        <f>[9]Fevereiro!$B$11</f>
        <v>27.208333333333332</v>
      </c>
      <c r="I13" s="3">
        <f>[9]Fevereiro!$B$12</f>
        <v>28.395833333333329</v>
      </c>
      <c r="J13" s="3">
        <f>[9]Fevereiro!$B$13</f>
        <v>26.558333333333326</v>
      </c>
      <c r="K13" s="3">
        <f>[9]Fevereiro!$B$14</f>
        <v>26.220833333333342</v>
      </c>
      <c r="L13" s="3">
        <f>[9]Fevereiro!$B$15</f>
        <v>25.616666666666671</v>
      </c>
      <c r="M13" s="3">
        <f>[9]Fevereiro!$B$16</f>
        <v>26.141666666666669</v>
      </c>
      <c r="N13" s="3">
        <f>[9]Fevereiro!$B$17</f>
        <v>24.454166666666666</v>
      </c>
      <c r="O13" s="3">
        <f>[9]Fevereiro!$B$18</f>
        <v>24.370833333333334</v>
      </c>
      <c r="P13" s="3">
        <f>[9]Fevereiro!$B$19</f>
        <v>24.728571428571431</v>
      </c>
      <c r="Q13" s="3">
        <f>[9]Fevereiro!$B$20</f>
        <v>24.459090909090904</v>
      </c>
      <c r="R13" s="3">
        <f>[9]Fevereiro!$B$21</f>
        <v>24.725000000000005</v>
      </c>
      <c r="S13" s="3">
        <f>[9]Fevereiro!$B$22</f>
        <v>25.141666666666669</v>
      </c>
      <c r="T13" s="3">
        <f>[9]Fevereiro!$B$23</f>
        <v>24.9375</v>
      </c>
      <c r="U13" s="3">
        <f>[9]Fevereiro!$B$24</f>
        <v>25.954166666666669</v>
      </c>
      <c r="V13" s="3">
        <f>[9]Fevereiro!$B$25</f>
        <v>25.641666666666669</v>
      </c>
      <c r="W13" s="3">
        <f>[9]Fevereiro!$B$26</f>
        <v>25.037499999999998</v>
      </c>
      <c r="X13" s="3">
        <f>[9]Fevereiro!$B$27</f>
        <v>25.520833333333332</v>
      </c>
      <c r="Y13" s="3">
        <f>[9]Fevereiro!$B$28</f>
        <v>25.474999999999998</v>
      </c>
      <c r="Z13" s="3">
        <f>[9]Fevereiro!$B$29</f>
        <v>26.416666666666661</v>
      </c>
      <c r="AA13" s="3">
        <f>[9]Fevereiro!$B$30</f>
        <v>26.416666666666661</v>
      </c>
      <c r="AB13" s="3">
        <f>[9]Fevereiro!$B$31</f>
        <v>26.295833333333334</v>
      </c>
      <c r="AC13" s="3">
        <f>[9]Fevereiro!$B$32</f>
        <v>25.295833333333338</v>
      </c>
      <c r="AD13" s="3">
        <f>[9]Fevereiro!$B$33</f>
        <v>25.05</v>
      </c>
      <c r="AE13" s="15">
        <f t="shared" si="1"/>
        <v>25.750601035868893</v>
      </c>
    </row>
    <row r="14" spans="1:32" ht="17.100000000000001" customHeight="1" x14ac:dyDescent="0.2">
      <c r="A14" s="8" t="s">
        <v>7</v>
      </c>
      <c r="B14" s="3">
        <f>[10]Fevereiro!$B$5</f>
        <v>26.25</v>
      </c>
      <c r="C14" s="3">
        <f>[10]Fevereiro!$B$6</f>
        <v>25.670833333333334</v>
      </c>
      <c r="D14" s="3">
        <f>[10]Fevereiro!$B$7</f>
        <v>26.383333333333329</v>
      </c>
      <c r="E14" s="3">
        <f>[10]Fevereiro!$B$8</f>
        <v>26.587500000000002</v>
      </c>
      <c r="F14" s="3">
        <f>[10]Fevereiro!$B$9</f>
        <v>28.400000000000002</v>
      </c>
      <c r="G14" s="3">
        <f>[10]Fevereiro!$B$10</f>
        <v>28.695833333333336</v>
      </c>
      <c r="H14" s="3">
        <f>[10]Fevereiro!$B$11</f>
        <v>29.508333333333329</v>
      </c>
      <c r="I14" s="3">
        <f>[10]Fevereiro!$B$12</f>
        <v>29.283333333333331</v>
      </c>
      <c r="J14" s="3">
        <f>[10]Fevereiro!$B$13</f>
        <v>25.570833333333329</v>
      </c>
      <c r="K14" s="3">
        <f>[10]Fevereiro!$B$14</f>
        <v>25.195833333333329</v>
      </c>
      <c r="L14" s="3">
        <f>[10]Fevereiro!$B$15</f>
        <v>25.883333333333336</v>
      </c>
      <c r="M14" s="3">
        <f>[10]Fevereiro!$B$16</f>
        <v>25.741666666666671</v>
      </c>
      <c r="N14" s="3">
        <f>[10]Fevereiro!$B$17</f>
        <v>26.083333333333339</v>
      </c>
      <c r="O14" s="3">
        <f>[10]Fevereiro!$B$18</f>
        <v>25.070833333333329</v>
      </c>
      <c r="P14" s="3">
        <f>[10]Fevereiro!$B$19</f>
        <v>23.533333333333331</v>
      </c>
      <c r="Q14" s="3">
        <f>[10]Fevereiro!$B$20</f>
        <v>24.995833333333337</v>
      </c>
      <c r="R14" s="3">
        <f>[10]Fevereiro!$B$21</f>
        <v>24.262499999999999</v>
      </c>
      <c r="S14" s="3">
        <f>[10]Fevereiro!$B$22</f>
        <v>25.883333333333329</v>
      </c>
      <c r="T14" s="3">
        <f>[10]Fevereiro!$B$23</f>
        <v>24.704166666666666</v>
      </c>
      <c r="U14" s="3">
        <f>[10]Fevereiro!$B$24</f>
        <v>25.729166666666661</v>
      </c>
      <c r="V14" s="3">
        <f>[10]Fevereiro!$B$25</f>
        <v>26.304166666666664</v>
      </c>
      <c r="W14" s="3">
        <f>[10]Fevereiro!$B$26</f>
        <v>22.466666666666669</v>
      </c>
      <c r="X14" s="3">
        <f>[10]Fevereiro!$B$27</f>
        <v>21.974999999999998</v>
      </c>
      <c r="Y14" s="3">
        <f>[10]Fevereiro!$B$28</f>
        <v>23.433333333333337</v>
      </c>
      <c r="Z14" s="3">
        <f>[10]Fevereiro!$B$29</f>
        <v>24.937499999999996</v>
      </c>
      <c r="AA14" s="3">
        <f>[10]Fevereiro!$B$30</f>
        <v>23.400000000000002</v>
      </c>
      <c r="AB14" s="3">
        <f>[10]Fevereiro!$B$31</f>
        <v>23.066666666666666</v>
      </c>
      <c r="AC14" s="3">
        <f>[10]Fevereiro!$B$32</f>
        <v>22.904166666666669</v>
      </c>
      <c r="AD14" s="3">
        <f>[10]Fevereiro!$B$33</f>
        <v>25.120833333333337</v>
      </c>
      <c r="AE14" s="15">
        <f t="shared" si="1"/>
        <v>25.425744047619048</v>
      </c>
    </row>
    <row r="15" spans="1:32" ht="17.100000000000001" customHeight="1" x14ac:dyDescent="0.2">
      <c r="A15" s="8" t="s">
        <v>8</v>
      </c>
      <c r="B15" s="3">
        <f>[11]Fevereiro!$B$5</f>
        <v>27.195833333333329</v>
      </c>
      <c r="C15" s="3">
        <f>[11]Fevereiro!$B$6</f>
        <v>27.395833333333329</v>
      </c>
      <c r="D15" s="3">
        <f>[11]Fevereiro!$B$7</f>
        <v>27.870833333333337</v>
      </c>
      <c r="E15" s="3">
        <f>[11]Fevereiro!$B$8</f>
        <v>26.995833333333334</v>
      </c>
      <c r="F15" s="3">
        <f>[11]Fevereiro!$B$9</f>
        <v>28.754166666666663</v>
      </c>
      <c r="G15" s="3">
        <f>[11]Fevereiro!$B$10</f>
        <v>29.287499999999998</v>
      </c>
      <c r="H15" s="3">
        <f>[11]Fevereiro!$B$11</f>
        <v>29.116666666666664</v>
      </c>
      <c r="I15" s="3">
        <f>[11]Fevereiro!$B$12</f>
        <v>30.004166666666674</v>
      </c>
      <c r="J15" s="3">
        <f>[11]Fevereiro!$B$13</f>
        <v>27.675000000000001</v>
      </c>
      <c r="K15" s="3">
        <f>[11]Fevereiro!$B$14</f>
        <v>26.150000000000006</v>
      </c>
      <c r="L15" s="3">
        <f>[11]Fevereiro!$B$15</f>
        <v>27.329166666666666</v>
      </c>
      <c r="M15" s="3">
        <f>[11]Fevereiro!$B$16</f>
        <v>26.679166666666664</v>
      </c>
      <c r="N15" s="3">
        <f>[11]Fevereiro!$B$17</f>
        <v>27.141666666666669</v>
      </c>
      <c r="O15" s="3">
        <f>[11]Fevereiro!$B$18</f>
        <v>26.13333333333334</v>
      </c>
      <c r="P15" s="3">
        <f>[11]Fevereiro!$B$19</f>
        <v>24.641666666666669</v>
      </c>
      <c r="Q15" s="3">
        <f>[11]Fevereiro!$B$20</f>
        <v>26.845833333333342</v>
      </c>
      <c r="R15" s="3">
        <f>[11]Fevereiro!$B$21</f>
        <v>27.908333333333328</v>
      </c>
      <c r="S15" s="3">
        <f>[11]Fevereiro!$B$22</f>
        <v>27.333333333333332</v>
      </c>
      <c r="T15" s="3">
        <f>[11]Fevereiro!$B$23</f>
        <v>27.112500000000001</v>
      </c>
      <c r="U15" s="3">
        <f>[11]Fevereiro!$B$24</f>
        <v>26.320833333333329</v>
      </c>
      <c r="V15" s="3">
        <f>[11]Fevereiro!$B$25</f>
        <v>26.887500000000003</v>
      </c>
      <c r="W15" s="3">
        <f>[11]Fevereiro!$B$26</f>
        <v>23.945833333333329</v>
      </c>
      <c r="X15" s="3">
        <f>[11]Fevereiro!$B$27</f>
        <v>24.441666666666666</v>
      </c>
      <c r="Y15" s="3">
        <f>[11]Fevereiro!$B$28</f>
        <v>25.733333333333334</v>
      </c>
      <c r="Z15" s="3">
        <f>[11]Fevereiro!$B$29</f>
        <v>24.856521739130436</v>
      </c>
      <c r="AA15" s="3">
        <f>[11]Fevereiro!$B$30</f>
        <v>24.391304347826093</v>
      </c>
      <c r="AB15" s="3">
        <f>[11]Fevereiro!$B$31</f>
        <v>24.349999999999998</v>
      </c>
      <c r="AC15" s="3">
        <f>[11]Fevereiro!$B$32</f>
        <v>24.029166666666669</v>
      </c>
      <c r="AD15" s="3">
        <f>[11]Fevereiro!$B$33</f>
        <v>25.445833333333329</v>
      </c>
      <c r="AE15" s="15">
        <f t="shared" si="1"/>
        <v>26.661678312629402</v>
      </c>
    </row>
    <row r="16" spans="1:32" ht="17.100000000000001" customHeight="1" x14ac:dyDescent="0.2">
      <c r="A16" s="8" t="s">
        <v>9</v>
      </c>
      <c r="B16" s="3">
        <f>[12]Fevereiro!$B$5</f>
        <v>27.670833333333334</v>
      </c>
      <c r="C16" s="3">
        <f>[12]Fevereiro!$B$6</f>
        <v>28.033333333333328</v>
      </c>
      <c r="D16" s="3">
        <f>[12]Fevereiro!$B$7</f>
        <v>28.229166666666668</v>
      </c>
      <c r="E16" s="3">
        <f>[12]Fevereiro!$B$8</f>
        <v>27.304166666666664</v>
      </c>
      <c r="F16" s="3">
        <f>[12]Fevereiro!$B$9</f>
        <v>29.25833333333334</v>
      </c>
      <c r="G16" s="3">
        <f>[12]Fevereiro!$B$10</f>
        <v>29.55</v>
      </c>
      <c r="H16" s="3">
        <f>[12]Fevereiro!$B$11</f>
        <v>30.137499999999999</v>
      </c>
      <c r="I16" s="3">
        <f>[12]Fevereiro!$B$12</f>
        <v>30.841666666666665</v>
      </c>
      <c r="J16" s="3">
        <f>[12]Fevereiro!$B$13</f>
        <v>28.870833333333334</v>
      </c>
      <c r="K16" s="3">
        <f>[12]Fevereiro!$B$14</f>
        <v>27.174999999999997</v>
      </c>
      <c r="L16" s="3">
        <f>[12]Fevereiro!$B$15</f>
        <v>27.858333333333338</v>
      </c>
      <c r="M16" s="3">
        <f>[12]Fevereiro!$B$16</f>
        <v>28.470833333333335</v>
      </c>
      <c r="N16" s="3">
        <f>[12]Fevereiro!$B$17</f>
        <v>28.308333333333334</v>
      </c>
      <c r="O16" s="3">
        <f>[12]Fevereiro!$B$18</f>
        <v>27.179166666666664</v>
      </c>
      <c r="P16" s="3">
        <f>[12]Fevereiro!$B$19</f>
        <v>24.774999999999995</v>
      </c>
      <c r="Q16" s="3">
        <f>[12]Fevereiro!$B$20</f>
        <v>27.479166666666668</v>
      </c>
      <c r="R16" s="3">
        <f>[12]Fevereiro!$B$21</f>
        <v>26.375000000000011</v>
      </c>
      <c r="S16" s="3">
        <f>[12]Fevereiro!$B$22</f>
        <v>27.383333333333329</v>
      </c>
      <c r="T16" s="3">
        <f>[12]Fevereiro!$B$23</f>
        <v>24.620833333333326</v>
      </c>
      <c r="U16" s="3">
        <f>[12]Fevereiro!$B$24</f>
        <v>25.712499999999995</v>
      </c>
      <c r="V16" s="3">
        <f>[12]Fevereiro!$B$25</f>
        <v>25.904166666666665</v>
      </c>
      <c r="W16" s="3">
        <f>[12]Fevereiro!$B$26</f>
        <v>23.533333333333335</v>
      </c>
      <c r="X16" s="3">
        <f>[12]Fevereiro!$B$27</f>
        <v>22.020833333333332</v>
      </c>
      <c r="Y16" s="3">
        <f>[12]Fevereiro!$B$28</f>
        <v>24.870833333333337</v>
      </c>
      <c r="Z16" s="3">
        <f>[12]Fevereiro!$B$29</f>
        <v>24.966666666666672</v>
      </c>
      <c r="AA16" s="3">
        <f>[12]Fevereiro!$B$30</f>
        <v>24.112500000000001</v>
      </c>
      <c r="AB16" s="3">
        <f>[12]Fevereiro!$B$31</f>
        <v>24.4375</v>
      </c>
      <c r="AC16" s="3">
        <f>[12]Fevereiro!$B$32</f>
        <v>25.595833333333335</v>
      </c>
      <c r="AD16" s="3">
        <f>[12]Fevereiro!$B$33</f>
        <v>25.137500000000003</v>
      </c>
      <c r="AE16" s="15">
        <f t="shared" si="1"/>
        <v>26.809821428571428</v>
      </c>
    </row>
    <row r="17" spans="1:32" ht="17.100000000000001" customHeight="1" x14ac:dyDescent="0.2">
      <c r="A17" s="8" t="s">
        <v>50</v>
      </c>
      <c r="B17" s="3">
        <f>[13]Fevereiro!$C$5</f>
        <v>31.5</v>
      </c>
      <c r="C17" s="3">
        <f>[13]Fevereiro!$C$6</f>
        <v>33.299999999999997</v>
      </c>
      <c r="D17" s="3">
        <f>[13]Fevereiro!$C$7</f>
        <v>32.6</v>
      </c>
      <c r="E17" s="3">
        <f>[13]Fevereiro!$C$8</f>
        <v>34.4</v>
      </c>
      <c r="F17" s="3">
        <f>[13]Fevereiro!$C$9</f>
        <v>35.700000000000003</v>
      </c>
      <c r="G17" s="3">
        <f>[13]Fevereiro!$C$10</f>
        <v>36.6</v>
      </c>
      <c r="H17" s="3">
        <f>[13]Fevereiro!$C$11</f>
        <v>36.6</v>
      </c>
      <c r="I17" s="3">
        <f>[13]Fevereiro!$C$12</f>
        <v>36.9</v>
      </c>
      <c r="J17" s="3">
        <f>[13]Fevereiro!$C$13</f>
        <v>35.5</v>
      </c>
      <c r="K17" s="3">
        <f>[13]Fevereiro!$C$14</f>
        <v>32.1</v>
      </c>
      <c r="L17" s="3">
        <f>[13]Fevereiro!$C$15</f>
        <v>35.6</v>
      </c>
      <c r="M17" s="3">
        <f>[13]Fevereiro!$C$16</f>
        <v>34.299999999999997</v>
      </c>
      <c r="N17" s="3">
        <f>[13]Fevereiro!$C$17</f>
        <v>36.299999999999997</v>
      </c>
      <c r="O17" s="3">
        <f>[13]Fevereiro!$C$18</f>
        <v>34.200000000000003</v>
      </c>
      <c r="P17" s="3">
        <f>[13]Fevereiro!$C$19</f>
        <v>31.9</v>
      </c>
      <c r="Q17" s="3">
        <f>[13]Fevereiro!$C$20</f>
        <v>35.1</v>
      </c>
      <c r="R17" s="3">
        <f>[13]Fevereiro!$C$21</f>
        <v>34.700000000000003</v>
      </c>
      <c r="S17" s="3">
        <f>[13]Fevereiro!$C$22</f>
        <v>35.700000000000003</v>
      </c>
      <c r="T17" s="3">
        <f>[13]Fevereiro!$C$23</f>
        <v>33.9</v>
      </c>
      <c r="U17" s="3">
        <f>[13]Fevereiro!$C$24</f>
        <v>33.9</v>
      </c>
      <c r="V17" s="3">
        <f>[13]Fevereiro!$C$25</f>
        <v>34.299999999999997</v>
      </c>
      <c r="W17" s="3">
        <f>[13]Fevereiro!$C$26</f>
        <v>26.3</v>
      </c>
      <c r="X17" s="3">
        <f>[13]Fevereiro!$C$27</f>
        <v>29.4</v>
      </c>
      <c r="Y17" s="3">
        <f>[13]Fevereiro!$C$28</f>
        <v>31.3</v>
      </c>
      <c r="Z17" s="3">
        <f>[13]Fevereiro!$C$29</f>
        <v>31.2</v>
      </c>
      <c r="AA17" s="3">
        <f>[13]Fevereiro!$C$30</f>
        <v>30.8</v>
      </c>
      <c r="AB17" s="3">
        <f>[13]Fevereiro!$C$31</f>
        <v>31.4</v>
      </c>
      <c r="AC17" s="3">
        <f>[13]Fevereiro!$C$32</f>
        <v>33.1</v>
      </c>
      <c r="AD17" s="3">
        <f>[13]Fevereiro!$C$33</f>
        <v>31.1</v>
      </c>
      <c r="AE17" s="15">
        <f t="shared" si="1"/>
        <v>33.521428571428565</v>
      </c>
    </row>
    <row r="18" spans="1:32" ht="17.100000000000001" customHeight="1" x14ac:dyDescent="0.2">
      <c r="A18" s="8" t="s">
        <v>10</v>
      </c>
      <c r="B18" s="3">
        <f>[14]Fevereiro!$B$5</f>
        <v>28.033333333333328</v>
      </c>
      <c r="C18" s="3">
        <f>[14]Fevereiro!$B$6</f>
        <v>27.616666666666671</v>
      </c>
      <c r="D18" s="3">
        <f>[14]Fevereiro!$B$7</f>
        <v>27.845833333333335</v>
      </c>
      <c r="E18" s="3">
        <f>[14]Fevereiro!$B$8</f>
        <v>28.129166666666663</v>
      </c>
      <c r="F18" s="3">
        <f>[14]Fevereiro!$B$9</f>
        <v>28.975000000000005</v>
      </c>
      <c r="G18" s="3">
        <f>[14]Fevereiro!$B$10</f>
        <v>29.424999999999997</v>
      </c>
      <c r="H18" s="3">
        <f>[14]Fevereiro!$B$11</f>
        <v>29.825000000000003</v>
      </c>
      <c r="I18" s="3">
        <f>[14]Fevereiro!$B$12</f>
        <v>29.391666666666669</v>
      </c>
      <c r="J18" s="3">
        <f>[14]Fevereiro!$B$13</f>
        <v>25.370833333333334</v>
      </c>
      <c r="K18" s="3">
        <f>[14]Fevereiro!$B$14</f>
        <v>25.174999999999997</v>
      </c>
      <c r="L18" s="3">
        <f>[14]Fevereiro!$B$15</f>
        <v>26.983333333333331</v>
      </c>
      <c r="M18" s="3">
        <f>[14]Fevereiro!$B$16</f>
        <v>25.625</v>
      </c>
      <c r="N18" s="3">
        <f>[14]Fevereiro!$B$17</f>
        <v>26.245833333333341</v>
      </c>
      <c r="O18" s="3">
        <f>[14]Fevereiro!$B$18</f>
        <v>25.691666666666663</v>
      </c>
      <c r="P18" s="3">
        <f>[14]Fevereiro!$B$19</f>
        <v>25.683333333333334</v>
      </c>
      <c r="Q18" s="3">
        <f>[14]Fevereiro!$B$20</f>
        <v>26.3</v>
      </c>
      <c r="R18" s="3">
        <f>[14]Fevereiro!$B$21</f>
        <v>25.895833333333332</v>
      </c>
      <c r="S18" s="3">
        <f>[14]Fevereiro!$B$22</f>
        <v>26.720833333333331</v>
      </c>
      <c r="T18" s="3">
        <f>[14]Fevereiro!$B$23</f>
        <v>25.333333333333332</v>
      </c>
      <c r="U18" s="3">
        <f>[14]Fevereiro!$B$24</f>
        <v>25.433333333333337</v>
      </c>
      <c r="V18" s="3">
        <f>[14]Fevereiro!$B$25</f>
        <v>25.620833333333326</v>
      </c>
      <c r="W18" s="3">
        <f>[14]Fevereiro!$B$26</f>
        <v>23.129166666666666</v>
      </c>
      <c r="X18" s="3">
        <f>[14]Fevereiro!$B$27</f>
        <v>22.666666666666661</v>
      </c>
      <c r="Y18" s="3">
        <f>[14]Fevereiro!$B$28</f>
        <v>24.787500000000005</v>
      </c>
      <c r="Z18" s="3">
        <f>[14]Fevereiro!$B$29</f>
        <v>25.854166666666668</v>
      </c>
      <c r="AA18" s="3">
        <f>[14]Fevereiro!$B$30</f>
        <v>24.387499999999992</v>
      </c>
      <c r="AB18" s="3">
        <f>[14]Fevereiro!$B$31</f>
        <v>23.854166666666661</v>
      </c>
      <c r="AC18" s="3">
        <f>[14]Fevereiro!$B$32</f>
        <v>23.679166666666664</v>
      </c>
      <c r="AD18" s="3">
        <f>[14]Fevereiro!$B$33</f>
        <v>24.658333333333331</v>
      </c>
      <c r="AE18" s="15">
        <f t="shared" si="1"/>
        <v>26.202827380952382</v>
      </c>
    </row>
    <row r="19" spans="1:32" ht="17.100000000000001" customHeight="1" x14ac:dyDescent="0.2">
      <c r="A19" s="8" t="s">
        <v>11</v>
      </c>
      <c r="B19" s="3" t="str">
        <f>[15]Fevereiro!$B$5</f>
        <v>**</v>
      </c>
      <c r="C19" s="3" t="str">
        <f>[15]Fevereiro!$B$6</f>
        <v>**</v>
      </c>
      <c r="D19" s="3" t="str">
        <f>[15]Fevereiro!$B$7</f>
        <v>**</v>
      </c>
      <c r="E19" s="3" t="str">
        <f>[15]Fevereiro!$B$8</f>
        <v>**</v>
      </c>
      <c r="F19" s="3" t="str">
        <f>[15]Fevereiro!$B$9</f>
        <v>**</v>
      </c>
      <c r="G19" s="3" t="str">
        <f>[15]Fevereiro!$B$10</f>
        <v>**</v>
      </c>
      <c r="H19" s="3" t="str">
        <f>[15]Fevereiro!$B$11</f>
        <v>**</v>
      </c>
      <c r="I19" s="3" t="str">
        <f>[15]Fevereiro!$B$12</f>
        <v>**</v>
      </c>
      <c r="J19" s="3" t="str">
        <f>[15]Fevereiro!$B$13</f>
        <v>**</v>
      </c>
      <c r="K19" s="3" t="str">
        <f>[15]Fevereiro!$B$14</f>
        <v>**</v>
      </c>
      <c r="L19" s="3">
        <f>[15]Fevereiro!$B$15</f>
        <v>25.804166666666674</v>
      </c>
      <c r="M19" s="3">
        <f>[15]Fevereiro!$B$16</f>
        <v>26.370833333333334</v>
      </c>
      <c r="N19" s="3">
        <f>[15]Fevereiro!$B$17</f>
        <v>24.591666666666665</v>
      </c>
      <c r="O19" s="3">
        <f>[15]Fevereiro!$B$18</f>
        <v>24.337500000000002</v>
      </c>
      <c r="P19" s="3">
        <f>[15]Fevereiro!$B$19</f>
        <v>23.924999999999994</v>
      </c>
      <c r="Q19" s="3">
        <f>[15]Fevereiro!$B$20</f>
        <v>24.316666666666666</v>
      </c>
      <c r="R19" s="3">
        <f>[15]Fevereiro!$B$21</f>
        <v>23.933333333333326</v>
      </c>
      <c r="S19" s="3">
        <f>[15]Fevereiro!$B$22</f>
        <v>24.845833333333331</v>
      </c>
      <c r="T19" s="3">
        <f>[15]Fevereiro!$B$23</f>
        <v>24.954166666666662</v>
      </c>
      <c r="U19" s="3">
        <f>[15]Fevereiro!$B$24</f>
        <v>25.662500000000005</v>
      </c>
      <c r="V19" s="3">
        <f>[15]Fevereiro!$B$25</f>
        <v>25.954166666666666</v>
      </c>
      <c r="W19" s="3">
        <f>[15]Fevereiro!$B$26</f>
        <v>22.279166666666665</v>
      </c>
      <c r="X19" s="3">
        <f>[15]Fevereiro!$B$27</f>
        <v>22.604166666666661</v>
      </c>
      <c r="Y19" s="3">
        <f>[15]Fevereiro!$B$28</f>
        <v>23.216666666666665</v>
      </c>
      <c r="Z19" s="3">
        <f>[15]Fevereiro!$B$29</f>
        <v>24.299999999999997</v>
      </c>
      <c r="AA19" s="3">
        <f>[15]Fevereiro!$B$30</f>
        <v>23.224999999999994</v>
      </c>
      <c r="AB19" s="3">
        <f>[15]Fevereiro!$B$31</f>
        <v>22.995833333333337</v>
      </c>
      <c r="AC19" s="3">
        <f>[15]Fevereiro!$B$32</f>
        <v>24.137500000000003</v>
      </c>
      <c r="AD19" s="3">
        <f>[15]Fevereiro!$B$33</f>
        <v>26.125000000000004</v>
      </c>
      <c r="AE19" s="15">
        <f t="shared" si="1"/>
        <v>24.303009259259259</v>
      </c>
    </row>
    <row r="20" spans="1:32" ht="17.100000000000001" customHeight="1" x14ac:dyDescent="0.2">
      <c r="A20" s="8" t="s">
        <v>12</v>
      </c>
      <c r="B20" s="3">
        <f>[16]Fevereiro!$B$5</f>
        <v>26.270833333333332</v>
      </c>
      <c r="C20" s="3">
        <f>[16]Fevereiro!$B$6</f>
        <v>26.754166666666663</v>
      </c>
      <c r="D20" s="3">
        <f>[16]Fevereiro!$B$7</f>
        <v>26.258333333333326</v>
      </c>
      <c r="E20" s="3">
        <f>[16]Fevereiro!$B$8</f>
        <v>27.762499999999999</v>
      </c>
      <c r="F20" s="3">
        <f>[16]Fevereiro!$B$9</f>
        <v>29.149999999999995</v>
      </c>
      <c r="G20" s="3">
        <f>[16]Fevereiro!$B$10</f>
        <v>29.595833333333335</v>
      </c>
      <c r="H20" s="3">
        <f>[16]Fevereiro!$B$11</f>
        <v>29.383333333333329</v>
      </c>
      <c r="I20" s="3">
        <f>[16]Fevereiro!$B$12</f>
        <v>28.824999999999992</v>
      </c>
      <c r="J20" s="3">
        <f>[16]Fevereiro!$B$13</f>
        <v>28.008333333333329</v>
      </c>
      <c r="K20" s="3">
        <f>[16]Fevereiro!$B$14</f>
        <v>27.433333333333334</v>
      </c>
      <c r="L20" s="3">
        <f>[16]Fevereiro!$B$15</f>
        <v>27.599999999999998</v>
      </c>
      <c r="M20" s="3">
        <f>[16]Fevereiro!$B$16</f>
        <v>28.462499999999995</v>
      </c>
      <c r="N20" s="3">
        <f>[16]Fevereiro!$B$17</f>
        <v>27.666666666666671</v>
      </c>
      <c r="O20" s="3">
        <f>[16]Fevereiro!$B$18</f>
        <v>26.908333333333335</v>
      </c>
      <c r="P20" s="3">
        <f>[16]Fevereiro!$B$19</f>
        <v>25.695833333333329</v>
      </c>
      <c r="Q20" s="3">
        <f>[16]Fevereiro!$B$20</f>
        <v>26.5625</v>
      </c>
      <c r="R20" s="3">
        <f>[16]Fevereiro!$B$21</f>
        <v>26.312499999999996</v>
      </c>
      <c r="S20" s="3">
        <f>[16]Fevereiro!$B$22</f>
        <v>27.704166666666666</v>
      </c>
      <c r="T20" s="3">
        <f>[16]Fevereiro!$B$23</f>
        <v>26.541666666666671</v>
      </c>
      <c r="U20" s="3">
        <f>[16]Fevereiro!$B$24</f>
        <v>26.512499999999999</v>
      </c>
      <c r="V20" s="3">
        <f>[16]Fevereiro!$B$25</f>
        <v>26.379166666666666</v>
      </c>
      <c r="W20" s="3">
        <f>[16]Fevereiro!$B$26</f>
        <v>24.783333333333335</v>
      </c>
      <c r="X20" s="3">
        <f>[16]Fevereiro!$B$27</f>
        <v>25.041666666666671</v>
      </c>
      <c r="Y20" s="3">
        <f>[16]Fevereiro!$B$28</f>
        <v>25.991666666666664</v>
      </c>
      <c r="Z20" s="3">
        <f>[16]Fevereiro!$B$29</f>
        <v>26.287500000000005</v>
      </c>
      <c r="AA20" s="3">
        <f>[16]Fevereiro!$B$30</f>
        <v>24.516666666666666</v>
      </c>
      <c r="AB20" s="3">
        <f>[16]Fevereiro!$B$31</f>
        <v>23.933333333333337</v>
      </c>
      <c r="AC20" s="3">
        <f>[16]Fevereiro!$B$32</f>
        <v>26.349999999999998</v>
      </c>
      <c r="AD20" s="3">
        <f>[16]Fevereiro!$B$33</f>
        <v>25.091666666666669</v>
      </c>
      <c r="AE20" s="15">
        <f t="shared" si="1"/>
        <v>26.881845238095242</v>
      </c>
    </row>
    <row r="21" spans="1:32" ht="17.100000000000001" customHeight="1" x14ac:dyDescent="0.2">
      <c r="A21" s="8" t="s">
        <v>13</v>
      </c>
      <c r="B21" s="3">
        <f>[17]Fevereiro!$B$5</f>
        <v>26.683333333333326</v>
      </c>
      <c r="C21" s="3">
        <f>[17]Fevereiro!$B$6</f>
        <v>27.368000000000002</v>
      </c>
      <c r="D21" s="3">
        <f>[17]Fevereiro!$B$7</f>
        <v>27.391666666666669</v>
      </c>
      <c r="E21" s="3">
        <f>[17]Fevereiro!$B$8</f>
        <v>27.441666666666674</v>
      </c>
      <c r="F21" s="3">
        <f>[17]Fevereiro!$B$9</f>
        <v>28.729166666666668</v>
      </c>
      <c r="G21" s="3">
        <f>[17]Fevereiro!$B$10</f>
        <v>29.454166666666666</v>
      </c>
      <c r="H21" s="3">
        <f>[17]Fevereiro!$B$11</f>
        <v>29.170833333333338</v>
      </c>
      <c r="I21" s="3">
        <f>[17]Fevereiro!$B$12</f>
        <v>28.824999999999992</v>
      </c>
      <c r="J21" s="3">
        <f>[17]Fevereiro!$B$13</f>
        <v>26.625000000000004</v>
      </c>
      <c r="K21" s="3">
        <f>[17]Fevereiro!$B$14</f>
        <v>25.875</v>
      </c>
      <c r="L21" s="3">
        <f>[17]Fevereiro!$B$15</f>
        <v>26.474999999999998</v>
      </c>
      <c r="M21" s="3">
        <f>[17]Fevereiro!$B$16</f>
        <v>26.879166666666666</v>
      </c>
      <c r="N21" s="3">
        <f>[17]Fevereiro!$B$17</f>
        <v>27.058333333333337</v>
      </c>
      <c r="O21" s="3">
        <f>[17]Fevereiro!$B$18</f>
        <v>25.483333333333334</v>
      </c>
      <c r="P21" s="3">
        <f>[17]Fevereiro!$B$19</f>
        <v>24.691666666666666</v>
      </c>
      <c r="Q21" s="3">
        <f>[17]Fevereiro!$B$20</f>
        <v>26.224999999999998</v>
      </c>
      <c r="R21" s="3">
        <f>[17]Fevereiro!$B$21</f>
        <v>26.67916666666666</v>
      </c>
      <c r="S21" s="3">
        <f>[17]Fevereiro!$B$22</f>
        <v>27.195833333333326</v>
      </c>
      <c r="T21" s="3">
        <f>[17]Fevereiro!$B$23</f>
        <v>25.675000000000008</v>
      </c>
      <c r="U21" s="3">
        <f>[17]Fevereiro!$B$24</f>
        <v>27.191666666666677</v>
      </c>
      <c r="V21" s="3">
        <f>[17]Fevereiro!$B$25</f>
        <v>27.229166666666671</v>
      </c>
      <c r="W21" s="3">
        <f>[17]Fevereiro!$B$26</f>
        <v>27.133333333333336</v>
      </c>
      <c r="X21" s="3">
        <f>[17]Fevereiro!$B$27</f>
        <v>26.562500000000004</v>
      </c>
      <c r="Y21" s="3">
        <f>[17]Fevereiro!$B$28</f>
        <v>25.920833333333338</v>
      </c>
      <c r="Z21" s="3">
        <f>[17]Fevereiro!$B$29</f>
        <v>26.820833333333326</v>
      </c>
      <c r="AA21" s="3">
        <f>[17]Fevereiro!$B$30</f>
        <v>26.033333333333331</v>
      </c>
      <c r="AB21" s="3">
        <f>[17]Fevereiro!$B$31</f>
        <v>24.966666666666665</v>
      </c>
      <c r="AC21" s="3">
        <f>[17]Fevereiro!$B$32</f>
        <v>27.087499999999995</v>
      </c>
      <c r="AD21" s="3">
        <f>[17]Fevereiro!$B$33</f>
        <v>24.258333333333336</v>
      </c>
      <c r="AE21" s="15">
        <f t="shared" si="1"/>
        <v>26.888291666666667</v>
      </c>
    </row>
    <row r="22" spans="1:32" ht="17.100000000000001" customHeight="1" x14ac:dyDescent="0.2">
      <c r="A22" s="8" t="s">
        <v>14</v>
      </c>
      <c r="B22" s="3">
        <f>[18]Fevereiro!$B$5</f>
        <v>24.392307692307689</v>
      </c>
      <c r="C22" s="3">
        <f>[18]Fevereiro!$B$6</f>
        <v>24.857142857142858</v>
      </c>
      <c r="D22" s="3">
        <f>[18]Fevereiro!$B$7</f>
        <v>25.214285714285715</v>
      </c>
      <c r="E22" s="3">
        <f>[18]Fevereiro!$B$8</f>
        <v>25.361538461538466</v>
      </c>
      <c r="F22" s="3">
        <f>[18]Fevereiro!$B$9</f>
        <v>25.657142857142855</v>
      </c>
      <c r="G22" s="3">
        <f>[18]Fevereiro!$B$10</f>
        <v>27.439999999999994</v>
      </c>
      <c r="H22" s="3">
        <f>[18]Fevereiro!$B$11</f>
        <v>25.000000000000004</v>
      </c>
      <c r="I22" s="3">
        <f>[18]Fevereiro!$B$12</f>
        <v>25.946153846153841</v>
      </c>
      <c r="J22" s="3">
        <f>[18]Fevereiro!$B$13</f>
        <v>26.580000000000002</v>
      </c>
      <c r="K22" s="3">
        <f>[18]Fevereiro!$B$14</f>
        <v>26.923529411764708</v>
      </c>
      <c r="L22" s="3">
        <f>[18]Fevereiro!$B$15</f>
        <v>25.18333333333333</v>
      </c>
      <c r="M22" s="3">
        <f>[18]Fevereiro!$B$16</f>
        <v>23.735294117647054</v>
      </c>
      <c r="N22" s="3">
        <f>[18]Fevereiro!$B$17</f>
        <v>23.685714285714283</v>
      </c>
      <c r="O22" s="3">
        <f>[18]Fevereiro!$B$18</f>
        <v>23.56</v>
      </c>
      <c r="P22" s="3">
        <f>[18]Fevereiro!$B$19</f>
        <v>21.99285714285714</v>
      </c>
      <c r="Q22" s="3">
        <f>[18]Fevereiro!$B$20</f>
        <v>23.357142857142854</v>
      </c>
      <c r="R22" s="3">
        <f>[18]Fevereiro!$B$21</f>
        <v>23.786666666666665</v>
      </c>
      <c r="S22" s="3">
        <f>[18]Fevereiro!$B$22</f>
        <v>24.469230769230776</v>
      </c>
      <c r="T22" s="3">
        <f>[18]Fevereiro!$B$23</f>
        <v>23.988235294117647</v>
      </c>
      <c r="U22" s="3">
        <f>[18]Fevereiro!$B$24</f>
        <v>22.62142857142857</v>
      </c>
      <c r="V22" s="3">
        <f>[18]Fevereiro!$B$25</f>
        <v>21.158333333333331</v>
      </c>
      <c r="W22" s="3">
        <f>[18]Fevereiro!$B$26</f>
        <v>22.520000000000003</v>
      </c>
      <c r="X22" s="3">
        <f>[18]Fevereiro!$B$27</f>
        <v>23.233333333333334</v>
      </c>
      <c r="Y22" s="3">
        <f>[18]Fevereiro!$B$28</f>
        <v>21.941666666666663</v>
      </c>
      <c r="Z22" s="3">
        <f>[18]Fevereiro!$B$29</f>
        <v>24.619999999999997</v>
      </c>
      <c r="AA22" s="3">
        <f>[18]Fevereiro!$B$30</f>
        <v>23.500000000000004</v>
      </c>
      <c r="AB22" s="3">
        <f>[18]Fevereiro!$B$31</f>
        <v>22.474999999999998</v>
      </c>
      <c r="AC22" s="3">
        <f>[18]Fevereiro!$B$32</f>
        <v>24.566666666666666</v>
      </c>
      <c r="AD22" s="3">
        <f>[18]Fevereiro!$B$33</f>
        <v>24.258333333333336</v>
      </c>
      <c r="AE22" s="15">
        <f t="shared" si="1"/>
        <v>24.20596442423123</v>
      </c>
    </row>
    <row r="23" spans="1:32" ht="17.100000000000001" customHeight="1" x14ac:dyDescent="0.2">
      <c r="A23" s="8" t="s">
        <v>15</v>
      </c>
      <c r="B23" s="3">
        <f>[19]Fevereiro!$B$5</f>
        <v>23.487500000000001</v>
      </c>
      <c r="C23" s="3">
        <f>[19]Fevereiro!$B$6</f>
        <v>23.956521739130434</v>
      </c>
      <c r="D23" s="3">
        <f>[19]Fevereiro!$B$7</f>
        <v>24.716666666666669</v>
      </c>
      <c r="E23" s="3">
        <f>[19]Fevereiro!$B$8</f>
        <v>25.579166666666669</v>
      </c>
      <c r="F23" s="3">
        <f>[19]Fevereiro!$B$9</f>
        <v>27.237500000000001</v>
      </c>
      <c r="G23" s="3">
        <f>[19]Fevereiro!$B$10</f>
        <v>27.608333333333334</v>
      </c>
      <c r="H23" s="3">
        <f>[19]Fevereiro!$B$11</f>
        <v>28.620833333333337</v>
      </c>
      <c r="I23" s="3">
        <f>[19]Fevereiro!$B$12</f>
        <v>29.720833333333331</v>
      </c>
      <c r="J23" s="3">
        <f>[19]Fevereiro!$B$13</f>
        <v>26.313043478260873</v>
      </c>
      <c r="K23" s="3">
        <f>[19]Fevereiro!$B$14</f>
        <v>22.700000000000006</v>
      </c>
      <c r="L23" s="3">
        <f>[19]Fevereiro!$B$15</f>
        <v>25.216666666666669</v>
      </c>
      <c r="M23" s="3">
        <f>[19]Fevereiro!$B$16</f>
        <v>25.658333333333335</v>
      </c>
      <c r="N23" s="3">
        <f>[19]Fevereiro!$B$17</f>
        <v>26.270833333333339</v>
      </c>
      <c r="O23" s="3">
        <f>[19]Fevereiro!$B$18</f>
        <v>24.230434782608693</v>
      </c>
      <c r="P23" s="3">
        <f>[19]Fevereiro!$B$19</f>
        <v>22.770833333333332</v>
      </c>
      <c r="Q23" s="3">
        <f>[19]Fevereiro!$B$20</f>
        <v>23.591666666666665</v>
      </c>
      <c r="R23" s="3">
        <f>[19]Fevereiro!$B$21</f>
        <v>25.983333333333338</v>
      </c>
      <c r="S23" s="3">
        <f>[19]Fevereiro!$B$22</f>
        <v>24.941666666666663</v>
      </c>
      <c r="T23" s="3">
        <f>[19]Fevereiro!$B$23</f>
        <v>24.979166666666675</v>
      </c>
      <c r="U23" s="3">
        <f>[19]Fevereiro!$B$24</f>
        <v>23.962500000000002</v>
      </c>
      <c r="V23" s="3">
        <f>[19]Fevereiro!$B$25</f>
        <v>24.308333333333334</v>
      </c>
      <c r="W23" s="3">
        <f>[19]Fevereiro!$B$26</f>
        <v>21.339130434782614</v>
      </c>
      <c r="X23" s="3">
        <f>[19]Fevereiro!$B$27</f>
        <v>21.599999999999998</v>
      </c>
      <c r="Y23" s="3">
        <f>[19]Fevereiro!$B$28</f>
        <v>24.728571428571431</v>
      </c>
      <c r="Z23" s="3">
        <f>[19]Fevereiro!$B$29</f>
        <v>22.808333333333337</v>
      </c>
      <c r="AA23" s="3">
        <f>[19]Fevereiro!$B$30</f>
        <v>22.740000000000002</v>
      </c>
      <c r="AB23" s="3">
        <f>[19]Fevereiro!$B$31</f>
        <v>22.474999999999998</v>
      </c>
      <c r="AC23" s="3">
        <f>[19]Fevereiro!$B$32</f>
        <v>24.566666666666666</v>
      </c>
      <c r="AD23" s="3">
        <f>[19]Fevereiro!$B$33</f>
        <v>24.220833333333342</v>
      </c>
      <c r="AE23" s="15">
        <f t="shared" si="1"/>
        <v>24.718281018929311</v>
      </c>
    </row>
    <row r="24" spans="1:32" ht="17.100000000000001" customHeight="1" x14ac:dyDescent="0.2">
      <c r="A24" s="8" t="s">
        <v>16</v>
      </c>
      <c r="B24" s="3">
        <f>[20]Fevereiro!$B$5</f>
        <v>26.262499999999999</v>
      </c>
      <c r="C24" s="3">
        <f>[20]Fevereiro!$B$6</f>
        <v>26.729166666666671</v>
      </c>
      <c r="D24" s="3">
        <f>[20]Fevereiro!$B$7</f>
        <v>28.075000000000003</v>
      </c>
      <c r="E24" s="3">
        <f>[20]Fevereiro!$B$8</f>
        <v>28.899999999999995</v>
      </c>
      <c r="F24" s="3">
        <f>[20]Fevereiro!$B$9</f>
        <v>29.654166666666669</v>
      </c>
      <c r="G24" s="3">
        <f>[20]Fevereiro!$B$10</f>
        <v>31.083333333333339</v>
      </c>
      <c r="H24" s="3">
        <f>[20]Fevereiro!$B$11</f>
        <v>31.087500000000002</v>
      </c>
      <c r="I24" s="3">
        <f>[20]Fevereiro!$B$12</f>
        <v>31.133333333333336</v>
      </c>
      <c r="J24" s="3">
        <f>[20]Fevereiro!$B$13</f>
        <v>29.441666666666663</v>
      </c>
      <c r="K24" s="3">
        <f>[20]Fevereiro!$B$14</f>
        <v>25.333333333333332</v>
      </c>
      <c r="L24" s="3">
        <f>[20]Fevereiro!$B$15</f>
        <v>27.716666666666669</v>
      </c>
      <c r="M24" s="3">
        <f>[20]Fevereiro!$B$16</f>
        <v>26.995833333333326</v>
      </c>
      <c r="N24" s="3">
        <f>[20]Fevereiro!$B$17</f>
        <v>26.629166666666663</v>
      </c>
      <c r="O24" s="3">
        <f>[20]Fevereiro!$B$18</f>
        <v>29.799999999999997</v>
      </c>
      <c r="P24" s="3">
        <f>[20]Fevereiro!$B$19</f>
        <v>28.508333333333336</v>
      </c>
      <c r="Q24" s="3">
        <f>[20]Fevereiro!$B$20</f>
        <v>28.924999999999997</v>
      </c>
      <c r="R24" s="3">
        <f>[20]Fevereiro!$B$21</f>
        <v>29.483333333333334</v>
      </c>
      <c r="S24" s="3">
        <f>[20]Fevereiro!$B$22</f>
        <v>30.237500000000008</v>
      </c>
      <c r="T24" s="3">
        <f>[20]Fevereiro!$B$23</f>
        <v>29.466666666666669</v>
      </c>
      <c r="U24" s="3">
        <f>[20]Fevereiro!$B$24</f>
        <v>29.349999999999998</v>
      </c>
      <c r="V24" s="3">
        <f>[20]Fevereiro!$B$25</f>
        <v>28.587500000000002</v>
      </c>
      <c r="W24" s="3">
        <f>[20]Fevereiro!$B$26</f>
        <v>25.387499999999992</v>
      </c>
      <c r="X24" s="3">
        <f>[20]Fevereiro!$B$27</f>
        <v>27.283333333333331</v>
      </c>
      <c r="Y24" s="3">
        <f>[20]Fevereiro!$B$28</f>
        <v>26.616666666666664</v>
      </c>
      <c r="Z24" s="3">
        <f>[20]Fevereiro!$B$29</f>
        <v>25.845833333333342</v>
      </c>
      <c r="AA24" s="3">
        <f>[20]Fevereiro!$B$30</f>
        <v>23.799999999999997</v>
      </c>
      <c r="AB24" s="3">
        <f>[20]Fevereiro!$B$31</f>
        <v>24.612500000000001</v>
      </c>
      <c r="AC24" s="3">
        <f>[20]Fevereiro!$B$32</f>
        <v>26.612500000000001</v>
      </c>
      <c r="AD24" s="3">
        <f>[20]Fevereiro!$B$33</f>
        <v>27.374999999999996</v>
      </c>
      <c r="AE24" s="15">
        <f t="shared" si="1"/>
        <v>27.984226190476186</v>
      </c>
    </row>
    <row r="25" spans="1:32" ht="17.100000000000001" customHeight="1" x14ac:dyDescent="0.2">
      <c r="A25" s="8" t="s">
        <v>17</v>
      </c>
      <c r="B25" s="3">
        <f>[21]Fevereiro!$B$5</f>
        <v>25.620833333333337</v>
      </c>
      <c r="C25" s="3">
        <f>[21]Fevereiro!$B$6</f>
        <v>26.220833333333331</v>
      </c>
      <c r="D25" s="3">
        <f>[21]Fevereiro!$B$7</f>
        <v>26.979166666666668</v>
      </c>
      <c r="E25" s="3">
        <f>[21]Fevereiro!$B$8</f>
        <v>26.283333333333331</v>
      </c>
      <c r="F25" s="3">
        <f>[21]Fevereiro!$B$9</f>
        <v>28.449999999999992</v>
      </c>
      <c r="G25" s="3">
        <f>[21]Fevereiro!$B$10</f>
        <v>28.387499999999999</v>
      </c>
      <c r="H25" s="3">
        <f>[21]Fevereiro!$B$11</f>
        <v>28.424999999999994</v>
      </c>
      <c r="I25" s="3">
        <f>[21]Fevereiro!$B$12</f>
        <v>28.899999999999995</v>
      </c>
      <c r="J25" s="3">
        <f>[21]Fevereiro!$B$13</f>
        <v>27.074999999999999</v>
      </c>
      <c r="K25" s="3">
        <f>[21]Fevereiro!$B$14</f>
        <v>25.887499999999999</v>
      </c>
      <c r="L25" s="3">
        <f>[21]Fevereiro!$B$15</f>
        <v>27.154166666666669</v>
      </c>
      <c r="M25" s="3">
        <f>[21]Fevereiro!$B$16</f>
        <v>27.316666666666666</v>
      </c>
      <c r="N25" s="3">
        <f>[21]Fevereiro!$B$17</f>
        <v>27.870833333333334</v>
      </c>
      <c r="O25" s="3">
        <f>[21]Fevereiro!$B$18</f>
        <v>26.995833333333334</v>
      </c>
      <c r="P25" s="3">
        <f>[21]Fevereiro!$B$19</f>
        <v>24.587500000000006</v>
      </c>
      <c r="Q25" s="3">
        <f>[21]Fevereiro!$B$20</f>
        <v>25.954166666666666</v>
      </c>
      <c r="R25" s="3">
        <f>[21]Fevereiro!$B$21</f>
        <v>24.445833333333336</v>
      </c>
      <c r="S25" s="3">
        <f>[21]Fevereiro!$B$22</f>
        <v>25.579166666666669</v>
      </c>
      <c r="T25" s="3">
        <f>[21]Fevereiro!$B$23</f>
        <v>25.150000000000002</v>
      </c>
      <c r="U25" s="3">
        <f>[21]Fevereiro!$B$24</f>
        <v>26.224999999999998</v>
      </c>
      <c r="V25" s="3">
        <f>[21]Fevereiro!$B$25</f>
        <v>26.579166666666669</v>
      </c>
      <c r="W25" s="3">
        <f>[21]Fevereiro!$B$26</f>
        <v>23.570833333333329</v>
      </c>
      <c r="X25" s="3">
        <f>[21]Fevereiro!$B$27</f>
        <v>23.008333333333336</v>
      </c>
      <c r="Y25" s="3">
        <f>[21]Fevereiro!$B$28</f>
        <v>25.204166666666669</v>
      </c>
      <c r="Z25" s="3">
        <f>[21]Fevereiro!$B$29</f>
        <v>24.933333333333337</v>
      </c>
      <c r="AA25" s="3">
        <f>[21]Fevereiro!$B$30</f>
        <v>23.737500000000001</v>
      </c>
      <c r="AB25" s="3">
        <f>[21]Fevereiro!$B$31</f>
        <v>24.237499999999997</v>
      </c>
      <c r="AC25" s="3">
        <f>[21]Fevereiro!$B$32</f>
        <v>24.350000000000005</v>
      </c>
      <c r="AD25" s="3">
        <f>[21]Fevereiro!$B$33</f>
        <v>24.275000000000006</v>
      </c>
      <c r="AE25" s="15">
        <f t="shared" si="1"/>
        <v>26.040327380952373</v>
      </c>
    </row>
    <row r="26" spans="1:32" ht="17.100000000000001" customHeight="1" x14ac:dyDescent="0.2">
      <c r="A26" s="8" t="s">
        <v>18</v>
      </c>
      <c r="B26" s="3">
        <f>[22]Fevereiro!$B$5</f>
        <v>27.695833333333322</v>
      </c>
      <c r="C26" s="3">
        <f>[22]Fevereiro!$B$6</f>
        <v>28.008333333333336</v>
      </c>
      <c r="D26" s="3">
        <f>[22]Fevereiro!$B$7</f>
        <v>23.941666666666666</v>
      </c>
      <c r="E26" s="3">
        <f>[22]Fevereiro!$B$8</f>
        <v>24.241666666666671</v>
      </c>
      <c r="F26" s="3">
        <f>[22]Fevereiro!$B$9</f>
        <v>25.658333333333335</v>
      </c>
      <c r="G26" s="3">
        <f>[22]Fevereiro!$B$10</f>
        <v>25.504166666666666</v>
      </c>
      <c r="H26" s="3">
        <f>[22]Fevereiro!$B$11</f>
        <v>25.275000000000002</v>
      </c>
      <c r="I26" s="3">
        <f>[22]Fevereiro!$B$12</f>
        <v>25.029166666666665</v>
      </c>
      <c r="J26" s="3">
        <f>[22]Fevereiro!$B$13</f>
        <v>24.024999999999995</v>
      </c>
      <c r="K26" s="3">
        <f>[22]Fevereiro!$B$14</f>
        <v>22.791666666666661</v>
      </c>
      <c r="L26" s="3">
        <f>[22]Fevereiro!$B$15</f>
        <v>23.349999999999994</v>
      </c>
      <c r="M26" s="3">
        <f>[22]Fevereiro!$B$16</f>
        <v>23.862500000000001</v>
      </c>
      <c r="N26" s="3">
        <f>[22]Fevereiro!$B$17</f>
        <v>23.216666666666665</v>
      </c>
      <c r="O26" s="3">
        <f>[22]Fevereiro!$B$18</f>
        <v>23.458333333333329</v>
      </c>
      <c r="P26" s="3">
        <f>[22]Fevereiro!$B$19</f>
        <v>22.970833333333331</v>
      </c>
      <c r="Q26" s="3">
        <f>[22]Fevereiro!$B$20</f>
        <v>23.237500000000001</v>
      </c>
      <c r="R26" s="3">
        <f>[22]Fevereiro!$B$21</f>
        <v>23.3</v>
      </c>
      <c r="S26" s="3">
        <f>[22]Fevereiro!$B$22</f>
        <v>24.041666666666661</v>
      </c>
      <c r="T26" s="3">
        <f>[22]Fevereiro!$B$23</f>
        <v>23.925000000000001</v>
      </c>
      <c r="U26" s="3">
        <f>[22]Fevereiro!$B$24</f>
        <v>23.808333333333334</v>
      </c>
      <c r="V26" s="3">
        <f>[22]Fevereiro!$B$25</f>
        <v>23.870833333333334</v>
      </c>
      <c r="W26" s="3">
        <f>[22]Fevereiro!$B$26</f>
        <v>23.629166666666666</v>
      </c>
      <c r="X26" s="3">
        <f>[22]Fevereiro!$B$27</f>
        <v>22.258333333333336</v>
      </c>
      <c r="Y26" s="3">
        <f>[22]Fevereiro!$B$28</f>
        <v>24.791666666666668</v>
      </c>
      <c r="Z26" s="3">
        <f>[22]Fevereiro!$B$29</f>
        <v>24.733333333333331</v>
      </c>
      <c r="AA26" s="3">
        <f>[22]Fevereiro!$B$30</f>
        <v>24.508333333333336</v>
      </c>
      <c r="AB26" s="3">
        <f>[22]Fevereiro!$B$31</f>
        <v>23.770833333333339</v>
      </c>
      <c r="AC26" s="3">
        <f>[22]Fevereiro!$B$32</f>
        <v>24.791666666666661</v>
      </c>
      <c r="AD26" s="3">
        <f>[22]Fevereiro!$B$33</f>
        <v>23.341666666666665</v>
      </c>
      <c r="AE26" s="15">
        <f t="shared" si="1"/>
        <v>24.274851190476195</v>
      </c>
    </row>
    <row r="27" spans="1:32" ht="17.100000000000001" customHeight="1" x14ac:dyDescent="0.2">
      <c r="A27" s="8" t="s">
        <v>19</v>
      </c>
      <c r="B27" s="3">
        <f>[23]Fevereiro!$B$5</f>
        <v>27.695833333333322</v>
      </c>
      <c r="C27" s="3">
        <f>[23]Fevereiro!$B$6</f>
        <v>28.008333333333336</v>
      </c>
      <c r="D27" s="3">
        <f>[23]Fevereiro!$B$7</f>
        <v>28.408333333333331</v>
      </c>
      <c r="E27" s="3">
        <f>[23]Fevereiro!$B$8</f>
        <v>28.554166666666671</v>
      </c>
      <c r="F27" s="3">
        <f>[23]Fevereiro!$B$9</f>
        <v>28.637499999999999</v>
      </c>
      <c r="G27" s="3">
        <f>[23]Fevereiro!$B$10</f>
        <v>28.600000000000005</v>
      </c>
      <c r="H27" s="3">
        <f>[23]Fevereiro!$B$11</f>
        <v>28.679166666666671</v>
      </c>
      <c r="I27" s="3">
        <f>[23]Fevereiro!$B$12</f>
        <v>29.237499999999997</v>
      </c>
      <c r="J27" s="3">
        <f>[23]Fevereiro!$B$13</f>
        <v>27.179166666666664</v>
      </c>
      <c r="K27" s="3">
        <f>[23]Fevereiro!$B$14</f>
        <v>26.566666666666666</v>
      </c>
      <c r="L27" s="3">
        <f>[23]Fevereiro!$B$15</f>
        <v>27.112500000000001</v>
      </c>
      <c r="M27" s="3">
        <f>[23]Fevereiro!$B$16</f>
        <v>26.033333333333335</v>
      </c>
      <c r="N27" s="3">
        <f>[23]Fevereiro!$B$17</f>
        <v>26.908333333333331</v>
      </c>
      <c r="O27" s="3">
        <f>[23]Fevereiro!$B$18</f>
        <v>27.291666666666661</v>
      </c>
      <c r="P27" s="3">
        <f>[23]Fevereiro!$B$19</f>
        <v>26.891666666666669</v>
      </c>
      <c r="Q27" s="3">
        <f>[23]Fevereiro!$B$20</f>
        <v>26.987500000000001</v>
      </c>
      <c r="R27" s="3">
        <f>[23]Fevereiro!$B$21</f>
        <v>27.945833333333336</v>
      </c>
      <c r="S27" s="3">
        <f>[23]Fevereiro!$B$22</f>
        <v>27.083333333333339</v>
      </c>
      <c r="T27" s="3">
        <f>[23]Fevereiro!$B$23</f>
        <v>27.070833333333336</v>
      </c>
      <c r="U27" s="3">
        <f>[23]Fevereiro!$B$24</f>
        <v>26.654166666666669</v>
      </c>
      <c r="V27" s="3">
        <f>[23]Fevereiro!$B$25</f>
        <v>27.533333333333335</v>
      </c>
      <c r="W27" s="3">
        <f>[23]Fevereiro!$B$26</f>
        <v>25.529166666666665</v>
      </c>
      <c r="X27" s="3">
        <f>[23]Fevereiro!$B$27</f>
        <v>25.558333333333334</v>
      </c>
      <c r="Y27" s="3">
        <f>[23]Fevereiro!$B$28</f>
        <v>26.641666666666666</v>
      </c>
      <c r="Z27" s="3">
        <f>[23]Fevereiro!$B$29</f>
        <v>26.666666666666661</v>
      </c>
      <c r="AA27" s="3">
        <f>[23]Fevereiro!$B$30</f>
        <v>26.558333333333334</v>
      </c>
      <c r="AB27" s="3">
        <f>[23]Fevereiro!$B$31</f>
        <v>25.666666666666671</v>
      </c>
      <c r="AC27" s="3">
        <f>[23]Fevereiro!$B$32</f>
        <v>25.283333333333331</v>
      </c>
      <c r="AD27" s="3">
        <f>[23]Fevereiro!$B$33</f>
        <v>25.833333333333332</v>
      </c>
      <c r="AE27" s="15">
        <f t="shared" si="1"/>
        <v>27.177976190476187</v>
      </c>
    </row>
    <row r="28" spans="1:32" ht="17.100000000000001" customHeight="1" x14ac:dyDescent="0.2">
      <c r="A28" s="8" t="s">
        <v>31</v>
      </c>
      <c r="B28" s="3">
        <f>[24]Fevereiro!$B$5</f>
        <v>25.620833333333337</v>
      </c>
      <c r="C28" s="3">
        <f>[24]Fevereiro!$B$6</f>
        <v>26.220833333333331</v>
      </c>
      <c r="D28" s="3">
        <f>[24]Fevereiro!$B$7</f>
        <v>26.070833333333336</v>
      </c>
      <c r="E28" s="3">
        <f>[24]Fevereiro!$B$8</f>
        <v>26.425000000000008</v>
      </c>
      <c r="F28" s="3">
        <f>[24]Fevereiro!$B$9</f>
        <v>28.341666666666672</v>
      </c>
      <c r="G28" s="3">
        <f>[24]Fevereiro!$B$10</f>
        <v>29.162499999999998</v>
      </c>
      <c r="H28" s="3">
        <f>[24]Fevereiro!$B$11</f>
        <v>29.129166666666666</v>
      </c>
      <c r="I28" s="3">
        <f>[24]Fevereiro!$B$12</f>
        <v>28.304166666666674</v>
      </c>
      <c r="J28" s="3">
        <f>[24]Fevereiro!$B$13</f>
        <v>26.212499999999995</v>
      </c>
      <c r="K28" s="3">
        <f>[24]Fevereiro!$B$14</f>
        <v>24.883333333333329</v>
      </c>
      <c r="L28" s="3">
        <f>[24]Fevereiro!$B$15</f>
        <v>26.3</v>
      </c>
      <c r="M28" s="3">
        <f>[24]Fevereiro!$B$16</f>
        <v>26.583333333333332</v>
      </c>
      <c r="N28" s="3">
        <f>[24]Fevereiro!$B$17</f>
        <v>26.854166666666668</v>
      </c>
      <c r="O28" s="3">
        <f>[24]Fevereiro!$B$18</f>
        <v>26.108333333333334</v>
      </c>
      <c r="P28" s="3">
        <f>[24]Fevereiro!$B$19</f>
        <v>23.587500000000002</v>
      </c>
      <c r="Q28" s="3">
        <f>[24]Fevereiro!$B$20</f>
        <v>24.712499999999995</v>
      </c>
      <c r="R28" s="3">
        <f>[24]Fevereiro!$B$21</f>
        <v>23.2</v>
      </c>
      <c r="S28" s="3">
        <f>[24]Fevereiro!$B$22</f>
        <v>24.612500000000001</v>
      </c>
      <c r="T28" s="3">
        <f>[24]Fevereiro!$B$23</f>
        <v>24.158333333333331</v>
      </c>
      <c r="U28" s="3">
        <f>[24]Fevereiro!$B$24</f>
        <v>25.858333333333334</v>
      </c>
      <c r="V28" s="3">
        <f>[24]Fevereiro!$B$25</f>
        <v>26.1875</v>
      </c>
      <c r="W28" s="3">
        <f>[24]Fevereiro!$B$26</f>
        <v>22.750000000000004</v>
      </c>
      <c r="X28" s="3">
        <f>[24]Fevereiro!$B$27</f>
        <v>22.737499999999997</v>
      </c>
      <c r="Y28" s="3">
        <f>[24]Fevereiro!$B$28</f>
        <v>24.791666666666668</v>
      </c>
      <c r="Z28" s="3">
        <f>[24]Fevereiro!$B$29</f>
        <v>24.733333333333331</v>
      </c>
      <c r="AA28" s="3">
        <f>[24]Fevereiro!$B$30</f>
        <v>24.508333333333336</v>
      </c>
      <c r="AB28" s="3">
        <f>[24]Fevereiro!$B$31</f>
        <v>23.708333333333332</v>
      </c>
      <c r="AC28" s="3">
        <f>[24]Fevereiro!$B$32</f>
        <v>24.45</v>
      </c>
      <c r="AD28" s="3">
        <f>[24]Fevereiro!$B$33</f>
        <v>25.529166666666669</v>
      </c>
      <c r="AE28" s="15">
        <f t="shared" si="1"/>
        <v>25.579017857142862</v>
      </c>
    </row>
    <row r="29" spans="1:32" ht="17.100000000000001" customHeight="1" x14ac:dyDescent="0.2">
      <c r="A29" s="8" t="s">
        <v>20</v>
      </c>
      <c r="B29" s="3">
        <f>[25]Fevereiro!$B$5</f>
        <v>27.166666666666657</v>
      </c>
      <c r="C29" s="3">
        <f>[25]Fevereiro!$B$6</f>
        <v>28.704166666666666</v>
      </c>
      <c r="D29" s="3">
        <f>[25]Fevereiro!$B$7</f>
        <v>29.325000000000003</v>
      </c>
      <c r="E29" s="3">
        <f>[25]Fevereiro!$B$8</f>
        <v>29.908333333333331</v>
      </c>
      <c r="F29" s="3">
        <f>[25]Fevereiro!$B$9</f>
        <v>29.700000000000003</v>
      </c>
      <c r="G29" s="3">
        <f>[25]Fevereiro!$B$10</f>
        <v>30.124999999999996</v>
      </c>
      <c r="H29" s="3">
        <f>[25]Fevereiro!$B$11</f>
        <v>30.079166666666666</v>
      </c>
      <c r="I29" s="3">
        <f>[25]Fevereiro!$B$12</f>
        <v>30.933333333333337</v>
      </c>
      <c r="J29" s="3">
        <f>[25]Fevereiro!$B$13</f>
        <v>31.079166666666666</v>
      </c>
      <c r="K29" s="3">
        <f>[25]Fevereiro!$B$14</f>
        <v>29.712500000000006</v>
      </c>
      <c r="L29" s="3">
        <f>[25]Fevereiro!$B$15</f>
        <v>26.666666666666671</v>
      </c>
      <c r="M29" s="3">
        <f>[25]Fevereiro!$B$16</f>
        <v>27.041666666666671</v>
      </c>
      <c r="N29" s="3">
        <f>[25]Fevereiro!$B$17</f>
        <v>27.787499999999998</v>
      </c>
      <c r="O29" s="3">
        <f>[25]Fevereiro!$B$18</f>
        <v>26.920833333333334</v>
      </c>
      <c r="P29" s="3">
        <f>[25]Fevereiro!$B$19</f>
        <v>25.325000000000003</v>
      </c>
      <c r="Q29" s="3">
        <f>[25]Fevereiro!$B$20</f>
        <v>27.466666666666665</v>
      </c>
      <c r="R29" s="3">
        <f>[25]Fevereiro!$B$21</f>
        <v>26.5625</v>
      </c>
      <c r="S29" s="3">
        <f>[25]Fevereiro!$B$22</f>
        <v>27.741666666666671</v>
      </c>
      <c r="T29" s="3">
        <f>[25]Fevereiro!$B$23</f>
        <v>27.079166666666666</v>
      </c>
      <c r="U29" s="3">
        <f>[25]Fevereiro!$B$24</f>
        <v>27.345833333333335</v>
      </c>
      <c r="V29" s="3">
        <f>[25]Fevereiro!$B$25</f>
        <v>26.174999999999997</v>
      </c>
      <c r="W29" s="3">
        <f>[25]Fevereiro!$B$26</f>
        <v>25.824999999999992</v>
      </c>
      <c r="X29" s="3">
        <f>[25]Fevereiro!$B$27</f>
        <v>26.054166666666664</v>
      </c>
      <c r="Y29" s="3">
        <f>[25]Fevereiro!$B$28</f>
        <v>26.545833333333334</v>
      </c>
      <c r="Z29" s="3">
        <f>[25]Fevereiro!$B$29</f>
        <v>27.970833333333335</v>
      </c>
      <c r="AA29" s="3">
        <f>[25]Fevereiro!$B$30</f>
        <v>26.400000000000002</v>
      </c>
      <c r="AB29" s="3">
        <f>[25]Fevereiro!$B$31</f>
        <v>26.791666666666671</v>
      </c>
      <c r="AC29" s="3">
        <f>[25]Fevereiro!$B$32</f>
        <v>28.312500000000004</v>
      </c>
      <c r="AD29" s="3">
        <f>[25]Fevereiro!$B$33</f>
        <v>28.183333333333334</v>
      </c>
      <c r="AE29" s="15">
        <f t="shared" si="1"/>
        <v>27.883779761904758</v>
      </c>
    </row>
    <row r="30" spans="1:32" s="5" customFormat="1" ht="17.100000000000001" customHeight="1" x14ac:dyDescent="0.2">
      <c r="A30" s="12" t="s">
        <v>35</v>
      </c>
      <c r="B30" s="20">
        <f>AVERAGE(B5:B29)</f>
        <v>26.535408653846158</v>
      </c>
      <c r="C30" s="20">
        <f t="shared" ref="C30:AE30" si="2">AVERAGE(C5:C29)</f>
        <v>27.015729080400273</v>
      </c>
      <c r="D30" s="20">
        <f t="shared" si="2"/>
        <v>27.026463293650796</v>
      </c>
      <c r="E30" s="20">
        <f t="shared" si="2"/>
        <v>27.511071047008542</v>
      </c>
      <c r="F30" s="20">
        <f t="shared" si="2"/>
        <v>28.748313492063499</v>
      </c>
      <c r="G30" s="20">
        <f t="shared" si="2"/>
        <v>29.235656702898563</v>
      </c>
      <c r="H30" s="20">
        <f t="shared" si="2"/>
        <v>29.324573863636363</v>
      </c>
      <c r="I30" s="20">
        <f t="shared" si="2"/>
        <v>29.477587328130795</v>
      </c>
      <c r="J30" s="20">
        <f t="shared" si="2"/>
        <v>27.974511732229121</v>
      </c>
      <c r="K30" s="20">
        <f t="shared" si="2"/>
        <v>26.392508169934644</v>
      </c>
      <c r="L30" s="20">
        <f t="shared" si="2"/>
        <v>26.82111904761905</v>
      </c>
      <c r="M30" s="20">
        <f t="shared" si="2"/>
        <v>26.733376676986587</v>
      </c>
      <c r="N30" s="20">
        <f t="shared" si="2"/>
        <v>26.848812629399582</v>
      </c>
      <c r="O30" s="20">
        <f t="shared" si="2"/>
        <v>26.398041633728589</v>
      </c>
      <c r="P30" s="20">
        <f t="shared" si="2"/>
        <v>25.235190476190475</v>
      </c>
      <c r="Q30" s="20">
        <f t="shared" si="2"/>
        <v>26.317982683982681</v>
      </c>
      <c r="R30" s="20">
        <f t="shared" si="2"/>
        <v>26.241966666666666</v>
      </c>
      <c r="S30" s="20">
        <f t="shared" si="2"/>
        <v>27.048935897435889</v>
      </c>
      <c r="T30" s="20">
        <f t="shared" si="2"/>
        <v>26.240211229946521</v>
      </c>
      <c r="U30" s="20">
        <f t="shared" si="2"/>
        <v>26.476690476190473</v>
      </c>
      <c r="V30" s="20">
        <f t="shared" si="2"/>
        <v>26.463166666666663</v>
      </c>
      <c r="W30" s="20">
        <f t="shared" si="2"/>
        <v>24.245866545893719</v>
      </c>
      <c r="X30" s="20">
        <f t="shared" si="2"/>
        <v>24.437326388888888</v>
      </c>
      <c r="Y30" s="20">
        <f t="shared" si="2"/>
        <v>25.44233630952381</v>
      </c>
      <c r="Z30" s="20">
        <f t="shared" si="2"/>
        <v>25.840063405797107</v>
      </c>
      <c r="AA30" s="20">
        <f t="shared" si="2"/>
        <v>25.017835144927531</v>
      </c>
      <c r="AB30" s="20">
        <f t="shared" si="2"/>
        <v>24.979833333333335</v>
      </c>
      <c r="AC30" s="20">
        <f t="shared" si="2"/>
        <v>25.980166666666669</v>
      </c>
      <c r="AD30" s="55">
        <f t="shared" si="2"/>
        <v>26.005500000000001</v>
      </c>
      <c r="AE30" s="20">
        <f t="shared" si="2"/>
        <v>26.606695316847706</v>
      </c>
      <c r="AF30" s="11"/>
    </row>
  </sheetData>
  <mergeCells count="32">
    <mergeCell ref="W3:W4"/>
    <mergeCell ref="X3:X4"/>
    <mergeCell ref="AB3:AB4"/>
    <mergeCell ref="AC3:AC4"/>
    <mergeCell ref="Y3:Y4"/>
    <mergeCell ref="Z3:Z4"/>
    <mergeCell ref="AA3:AA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D3:AD4"/>
    <mergeCell ref="B2:AE2"/>
    <mergeCell ref="A1:AE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1"/>
  <sheetViews>
    <sheetView workbookViewId="0">
      <selection activeCell="AE31" sqref="AE31"/>
    </sheetView>
  </sheetViews>
  <sheetFormatPr defaultRowHeight="12.75" x14ac:dyDescent="0.2"/>
  <cols>
    <col min="1" max="1" width="19.140625" style="2" bestFit="1" customWidth="1"/>
    <col min="2" max="2" width="8" style="2" bestFit="1" customWidth="1"/>
    <col min="3" max="29" width="6.42578125" style="2" customWidth="1"/>
    <col min="30" max="30" width="5.42578125" style="2" bestFit="1" customWidth="1"/>
    <col min="31" max="31" width="7.42578125" style="17" bestFit="1" customWidth="1"/>
    <col min="32" max="32" width="8.28515625" style="1" bestFit="1" customWidth="1"/>
    <col min="33" max="33" width="12.42578125" style="38" bestFit="1" customWidth="1"/>
  </cols>
  <sheetData>
    <row r="1" spans="1:33" ht="20.100000000000001" customHeight="1" thickBot="1" x14ac:dyDescent="0.25">
      <c r="A1" s="68" t="s">
        <v>30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</row>
    <row r="2" spans="1:33" s="4" customFormat="1" ht="20.100000000000001" customHeight="1" x14ac:dyDescent="0.2">
      <c r="A2" s="63" t="s">
        <v>21</v>
      </c>
      <c r="B2" s="60" t="s">
        <v>53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40" t="s">
        <v>46</v>
      </c>
    </row>
    <row r="3" spans="1:33" s="5" customFormat="1" ht="20.100000000000001" customHeight="1" x14ac:dyDescent="0.2">
      <c r="A3" s="64"/>
      <c r="B3" s="58">
        <v>1</v>
      </c>
      <c r="C3" s="58">
        <f>SUM(B3+1)</f>
        <v>2</v>
      </c>
      <c r="D3" s="58">
        <f t="shared" ref="D3:AC3" si="0">SUM(C3+1)</f>
        <v>3</v>
      </c>
      <c r="E3" s="58">
        <f t="shared" si="0"/>
        <v>4</v>
      </c>
      <c r="F3" s="58">
        <f t="shared" si="0"/>
        <v>5</v>
      </c>
      <c r="G3" s="58">
        <f t="shared" si="0"/>
        <v>6</v>
      </c>
      <c r="H3" s="58">
        <f t="shared" si="0"/>
        <v>7</v>
      </c>
      <c r="I3" s="58">
        <f t="shared" si="0"/>
        <v>8</v>
      </c>
      <c r="J3" s="58">
        <f t="shared" si="0"/>
        <v>9</v>
      </c>
      <c r="K3" s="58">
        <f t="shared" si="0"/>
        <v>10</v>
      </c>
      <c r="L3" s="58">
        <f t="shared" si="0"/>
        <v>11</v>
      </c>
      <c r="M3" s="58">
        <f t="shared" si="0"/>
        <v>12</v>
      </c>
      <c r="N3" s="58">
        <f t="shared" si="0"/>
        <v>13</v>
      </c>
      <c r="O3" s="58">
        <f t="shared" si="0"/>
        <v>14</v>
      </c>
      <c r="P3" s="58">
        <f t="shared" si="0"/>
        <v>15</v>
      </c>
      <c r="Q3" s="58">
        <f t="shared" si="0"/>
        <v>16</v>
      </c>
      <c r="R3" s="58">
        <f t="shared" si="0"/>
        <v>17</v>
      </c>
      <c r="S3" s="58">
        <f t="shared" si="0"/>
        <v>18</v>
      </c>
      <c r="T3" s="58">
        <f t="shared" si="0"/>
        <v>19</v>
      </c>
      <c r="U3" s="58">
        <f t="shared" si="0"/>
        <v>20</v>
      </c>
      <c r="V3" s="58">
        <f t="shared" si="0"/>
        <v>21</v>
      </c>
      <c r="W3" s="58">
        <f t="shared" si="0"/>
        <v>22</v>
      </c>
      <c r="X3" s="58">
        <f t="shared" si="0"/>
        <v>23</v>
      </c>
      <c r="Y3" s="58">
        <f t="shared" si="0"/>
        <v>24</v>
      </c>
      <c r="Z3" s="58">
        <f t="shared" si="0"/>
        <v>25</v>
      </c>
      <c r="AA3" s="58">
        <f t="shared" si="0"/>
        <v>26</v>
      </c>
      <c r="AB3" s="58">
        <f t="shared" si="0"/>
        <v>27</v>
      </c>
      <c r="AC3" s="58">
        <f t="shared" si="0"/>
        <v>28</v>
      </c>
      <c r="AD3" s="58">
        <v>29</v>
      </c>
      <c r="AE3" s="29" t="s">
        <v>45</v>
      </c>
      <c r="AF3" s="35" t="s">
        <v>41</v>
      </c>
      <c r="AG3" s="40" t="s">
        <v>47</v>
      </c>
    </row>
    <row r="4" spans="1:33" s="5" customFormat="1" ht="20.100000000000001" customHeight="1" thickBot="1" x14ac:dyDescent="0.25">
      <c r="A4" s="65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28" t="s">
        <v>39</v>
      </c>
      <c r="AF4" s="36" t="s">
        <v>39</v>
      </c>
      <c r="AG4" s="41">
        <v>40968</v>
      </c>
    </row>
    <row r="5" spans="1:33" s="5" customFormat="1" ht="20.100000000000001" customHeight="1" thickTop="1" x14ac:dyDescent="0.2">
      <c r="A5" s="7" t="s">
        <v>48</v>
      </c>
      <c r="B5" s="43">
        <f>[1]Fevereiro!$K$5</f>
        <v>0</v>
      </c>
      <c r="C5" s="43">
        <f>[1]Fevereiro!$K$6</f>
        <v>0.4</v>
      </c>
      <c r="D5" s="43">
        <f>[1]Fevereiro!$K$7</f>
        <v>0</v>
      </c>
      <c r="E5" s="43">
        <f>[1]Fevereiro!$K$8</f>
        <v>0</v>
      </c>
      <c r="F5" s="43">
        <f>[1]Fevereiro!$K$9</f>
        <v>0</v>
      </c>
      <c r="G5" s="43">
        <f>[1]Fevereiro!$K$10</f>
        <v>0</v>
      </c>
      <c r="H5" s="43">
        <f>[1]Fevereiro!$K$11</f>
        <v>0</v>
      </c>
      <c r="I5" s="43">
        <f>[1]Fevereiro!$K$12</f>
        <v>0</v>
      </c>
      <c r="J5" s="43">
        <f>[1]Fevereiro!$K$13</f>
        <v>0</v>
      </c>
      <c r="K5" s="43">
        <f>[1]Fevereiro!$K$14</f>
        <v>0.2</v>
      </c>
      <c r="L5" s="43">
        <f>[1]Fevereiro!$K$15</f>
        <v>0.2</v>
      </c>
      <c r="M5" s="43">
        <f>[1]Fevereiro!$K$16</f>
        <v>0</v>
      </c>
      <c r="N5" s="43">
        <f>[1]Fevereiro!$K$17</f>
        <v>31.599999999999998</v>
      </c>
      <c r="O5" s="43">
        <f>[1]Fevereiro!$K$18</f>
        <v>0</v>
      </c>
      <c r="P5" s="43">
        <f>[1]Fevereiro!$K$19</f>
        <v>0</v>
      </c>
      <c r="Q5" s="43">
        <f>[1]Fevereiro!$K$20</f>
        <v>0</v>
      </c>
      <c r="R5" s="43">
        <f>[1]Fevereiro!$K$21</f>
        <v>0.8</v>
      </c>
      <c r="S5" s="43">
        <f>[1]Fevereiro!$K$22</f>
        <v>0</v>
      </c>
      <c r="T5" s="43">
        <f>[1]Fevereiro!$K$23</f>
        <v>0</v>
      </c>
      <c r="U5" s="43">
        <f>[1]Fevereiro!$K$24</f>
        <v>0</v>
      </c>
      <c r="V5" s="43">
        <f>[1]Fevereiro!$K$25</f>
        <v>18.8</v>
      </c>
      <c r="W5" s="43">
        <f>[1]Fevereiro!$K$26</f>
        <v>3.2</v>
      </c>
      <c r="X5" s="43">
        <f>[1]Fevereiro!$K$27</f>
        <v>0.4</v>
      </c>
      <c r="Y5" s="43">
        <f>[1]Fevereiro!$K$28</f>
        <v>2</v>
      </c>
      <c r="Z5" s="43">
        <f>[1]Fevereiro!$K$29</f>
        <v>0</v>
      </c>
      <c r="AA5" s="43">
        <f>[1]Fevereiro!$K$30</f>
        <v>0.2</v>
      </c>
      <c r="AB5" s="43">
        <f>[1]Fevereiro!$K$31</f>
        <v>0</v>
      </c>
      <c r="AC5" s="43">
        <f>[1]Fevereiro!$K$32</f>
        <v>0</v>
      </c>
      <c r="AD5" s="43">
        <f>[1]Fevereiro!$K$33</f>
        <v>3</v>
      </c>
      <c r="AE5" s="44">
        <f t="shared" ref="AE5:AE29" si="1">SUM(B5:AC5)</f>
        <v>57.800000000000004</v>
      </c>
      <c r="AF5" s="47">
        <f t="shared" ref="AF5:AF29" si="2">MAX(B5:AC5)</f>
        <v>31.599999999999998</v>
      </c>
      <c r="AG5" s="38" t="s">
        <v>59</v>
      </c>
    </row>
    <row r="6" spans="1:33" ht="17.100000000000001" customHeight="1" x14ac:dyDescent="0.2">
      <c r="A6" s="8" t="s">
        <v>0</v>
      </c>
      <c r="B6" s="3">
        <f>[2]Fevereiro!$K$5</f>
        <v>0</v>
      </c>
      <c r="C6" s="3">
        <f>[2]Fevereiro!$K$6</f>
        <v>4.4000000000000004</v>
      </c>
      <c r="D6" s="3">
        <f>[2]Fevereiro!$K$7</f>
        <v>0</v>
      </c>
      <c r="E6" s="3">
        <f>[2]Fevereiro!$K$8</f>
        <v>1.8</v>
      </c>
      <c r="F6" s="3">
        <f>[2]Fevereiro!$K$9</f>
        <v>0</v>
      </c>
      <c r="G6" s="3">
        <f>[2]Fevereiro!$K$10</f>
        <v>0</v>
      </c>
      <c r="H6" s="3">
        <f>[2]Fevereiro!$K$11</f>
        <v>0</v>
      </c>
      <c r="I6" s="3">
        <f>[2]Fevereiro!$K$12</f>
        <v>0</v>
      </c>
      <c r="J6" s="3">
        <f>[2]Fevereiro!$K$13</f>
        <v>0.4</v>
      </c>
      <c r="K6" s="3">
        <f>[2]Fevereiro!$K$14</f>
        <v>0</v>
      </c>
      <c r="L6" s="3">
        <f>[2]Fevereiro!$K$15</f>
        <v>0</v>
      </c>
      <c r="M6" s="3">
        <f>[2]Fevereiro!$K$16</f>
        <v>0</v>
      </c>
      <c r="N6" s="3">
        <f>[2]Fevereiro!$K$17</f>
        <v>0</v>
      </c>
      <c r="O6" s="3">
        <f>[2]Fevereiro!$K$18</f>
        <v>0.2</v>
      </c>
      <c r="P6" s="3">
        <f>[2]Fevereiro!$K$19</f>
        <v>0</v>
      </c>
      <c r="Q6" s="3">
        <f>[2]Fevereiro!$K$20</f>
        <v>1.6</v>
      </c>
      <c r="R6" s="3">
        <f>[2]Fevereiro!$K$21</f>
        <v>28</v>
      </c>
      <c r="S6" s="3">
        <f>[2]Fevereiro!$K$22</f>
        <v>0.4</v>
      </c>
      <c r="T6" s="3">
        <f>[2]Fevereiro!$K$23</f>
        <v>0</v>
      </c>
      <c r="U6" s="3">
        <f>[2]Fevereiro!$K$24</f>
        <v>0</v>
      </c>
      <c r="V6" s="3">
        <f>[2]Fevereiro!$K$25</f>
        <v>0</v>
      </c>
      <c r="W6" s="3">
        <f>[2]Fevereiro!$K$26</f>
        <v>18.2</v>
      </c>
      <c r="X6" s="3">
        <f>[2]Fevereiro!$K$27</f>
        <v>20.6</v>
      </c>
      <c r="Y6" s="3">
        <f>[2]Fevereiro!$K$28</f>
        <v>0.60000000000000009</v>
      </c>
      <c r="Z6" s="3">
        <f>[2]Fevereiro!$K$29</f>
        <v>4.8</v>
      </c>
      <c r="AA6" s="3">
        <f>[2]Fevereiro!$K$30</f>
        <v>9.8000000000000007</v>
      </c>
      <c r="AB6" s="3">
        <f>[2]Fevereiro!$K$31</f>
        <v>11</v>
      </c>
      <c r="AC6" s="3">
        <f>[2]Fevereiro!$K$32</f>
        <v>0.4</v>
      </c>
      <c r="AD6" s="3">
        <f>[2]Fevereiro!$K$33</f>
        <v>0</v>
      </c>
      <c r="AE6" s="44">
        <f t="shared" si="1"/>
        <v>102.19999999999999</v>
      </c>
      <c r="AF6" s="47">
        <f t="shared" si="2"/>
        <v>28</v>
      </c>
      <c r="AG6" s="38">
        <v>1</v>
      </c>
    </row>
    <row r="7" spans="1:33" ht="17.100000000000001" customHeight="1" x14ac:dyDescent="0.2">
      <c r="A7" s="8" t="s">
        <v>1</v>
      </c>
      <c r="B7" s="3">
        <f>[3]Fevereiro!$K$5</f>
        <v>2.8</v>
      </c>
      <c r="C7" s="3">
        <f>[3]Fevereiro!$K$6</f>
        <v>0.2</v>
      </c>
      <c r="D7" s="3">
        <f>[3]Fevereiro!$K$7</f>
        <v>0</v>
      </c>
      <c r="E7" s="3">
        <f>[3]Fevereiro!$K$8</f>
        <v>0</v>
      </c>
      <c r="F7" s="3">
        <f>[3]Fevereiro!$K$9</f>
        <v>0</v>
      </c>
      <c r="G7" s="3">
        <f>[3]Fevereiro!$K$10</f>
        <v>0</v>
      </c>
      <c r="H7" s="3">
        <f>[3]Fevereiro!$K$11</f>
        <v>0</v>
      </c>
      <c r="I7" s="3">
        <f>[3]Fevereiro!$K$12</f>
        <v>1.6</v>
      </c>
      <c r="J7" s="3">
        <f>[3]Fevereiro!$K$13</f>
        <v>0</v>
      </c>
      <c r="K7" s="3">
        <f>[3]Fevereiro!$K$14</f>
        <v>0</v>
      </c>
      <c r="L7" s="3">
        <f>[3]Fevereiro!$K$15</f>
        <v>0</v>
      </c>
      <c r="M7" s="3">
        <f>[3]Fevereiro!$K$16</f>
        <v>3.2</v>
      </c>
      <c r="N7" s="3">
        <f>[3]Fevereiro!$K$17</f>
        <v>28.4</v>
      </c>
      <c r="O7" s="3">
        <f>[3]Fevereiro!$K$18</f>
        <v>0.4</v>
      </c>
      <c r="P7" s="3">
        <f>[3]Fevereiro!$K$19</f>
        <v>34.799999999999997</v>
      </c>
      <c r="Q7" s="3">
        <f>[3]Fevereiro!$K$20</f>
        <v>28.2</v>
      </c>
      <c r="R7" s="3">
        <f>[3]Fevereiro!$K$21</f>
        <v>0</v>
      </c>
      <c r="S7" s="3">
        <f>[3]Fevereiro!$K$22</f>
        <v>0</v>
      </c>
      <c r="T7" s="3">
        <f>[3]Fevereiro!$K$23</f>
        <v>0</v>
      </c>
      <c r="U7" s="3">
        <f>[3]Fevereiro!$K$24</f>
        <v>0</v>
      </c>
      <c r="V7" s="3">
        <f>[3]Fevereiro!$K$25</f>
        <v>1.6</v>
      </c>
      <c r="W7" s="3" t="str">
        <f>[3]Fevereiro!$K$26</f>
        <v>**</v>
      </c>
      <c r="X7" s="3" t="str">
        <f>[3]Fevereiro!$K$27</f>
        <v>**</v>
      </c>
      <c r="Y7" s="3" t="str">
        <f>[3]Fevereiro!$K$28</f>
        <v>**</v>
      </c>
      <c r="Z7" s="3" t="str">
        <f>[3]Fevereiro!$K$29</f>
        <v>**</v>
      </c>
      <c r="AA7" s="3" t="str">
        <f>[3]Fevereiro!$K$30</f>
        <v>**</v>
      </c>
      <c r="AB7" s="3">
        <f>[3]Fevereiro!$K$31</f>
        <v>13.2</v>
      </c>
      <c r="AC7" s="3">
        <f>[3]Fevereiro!$K$32</f>
        <v>0.2</v>
      </c>
      <c r="AD7" s="3">
        <f>[3]Fevereiro!$K$33</f>
        <v>0.6</v>
      </c>
      <c r="AE7" s="44">
        <f t="shared" si="1"/>
        <v>114.6</v>
      </c>
      <c r="AF7" s="47">
        <f t="shared" si="2"/>
        <v>34.799999999999997</v>
      </c>
      <c r="AG7" s="38" t="s">
        <v>59</v>
      </c>
    </row>
    <row r="8" spans="1:33" ht="17.100000000000001" customHeight="1" x14ac:dyDescent="0.2">
      <c r="A8" s="8" t="s">
        <v>51</v>
      </c>
      <c r="B8" s="3">
        <f>[4]Fevereiro!$K$5</f>
        <v>19.599999999999998</v>
      </c>
      <c r="C8" s="3">
        <f>[4]Fevereiro!$K$6</f>
        <v>0</v>
      </c>
      <c r="D8" s="3">
        <f>[4]Fevereiro!$K$7</f>
        <v>0</v>
      </c>
      <c r="E8" s="3">
        <f>[4]Fevereiro!$K$8</f>
        <v>0</v>
      </c>
      <c r="F8" s="3">
        <f>[4]Fevereiro!$K$9</f>
        <v>0</v>
      </c>
      <c r="G8" s="3">
        <f>[4]Fevereiro!$K$10</f>
        <v>0</v>
      </c>
      <c r="H8" s="3">
        <f>[4]Fevereiro!$K$11</f>
        <v>0</v>
      </c>
      <c r="I8" s="3">
        <f>[4]Fevereiro!$K$12</f>
        <v>0</v>
      </c>
      <c r="J8" s="3">
        <f>[4]Fevereiro!$K$13</f>
        <v>5.4</v>
      </c>
      <c r="K8" s="3">
        <f>[4]Fevereiro!$K$14</f>
        <v>0</v>
      </c>
      <c r="L8" s="3">
        <f>[4]Fevereiro!$K$15</f>
        <v>0</v>
      </c>
      <c r="M8" s="3">
        <f>[4]Fevereiro!$K$16</f>
        <v>0</v>
      </c>
      <c r="N8" s="3">
        <f>[4]Fevereiro!$K$17</f>
        <v>0</v>
      </c>
      <c r="O8" s="3">
        <f>[4]Fevereiro!$K$18</f>
        <v>0</v>
      </c>
      <c r="P8" s="3">
        <f>[4]Fevereiro!$K$19</f>
        <v>0</v>
      </c>
      <c r="Q8" s="3">
        <f>[4]Fevereiro!$K$20</f>
        <v>0</v>
      </c>
      <c r="R8" s="3">
        <f>[4]Fevereiro!$K$21</f>
        <v>0</v>
      </c>
      <c r="S8" s="3">
        <f>[4]Fevereiro!$K$22</f>
        <v>0</v>
      </c>
      <c r="T8" s="3">
        <f>[4]Fevereiro!$K$23</f>
        <v>0</v>
      </c>
      <c r="U8" s="3">
        <f>[4]Fevereiro!$K$24</f>
        <v>7.2</v>
      </c>
      <c r="V8" s="3">
        <f>[4]Fevereiro!$K$25</f>
        <v>0</v>
      </c>
      <c r="W8" s="3">
        <f>[4]Fevereiro!$K$26</f>
        <v>26.199999999999996</v>
      </c>
      <c r="X8" s="3">
        <f>[4]Fevereiro!$K$27</f>
        <v>7.4</v>
      </c>
      <c r="Y8" s="3">
        <f>[4]Fevereiro!$K$28</f>
        <v>5.4</v>
      </c>
      <c r="Z8" s="3">
        <f>[4]Fevereiro!$K$29</f>
        <v>25.2</v>
      </c>
      <c r="AA8" s="3">
        <f>[4]Fevereiro!$K$30</f>
        <v>36</v>
      </c>
      <c r="AB8" s="3">
        <f>[4]Fevereiro!$K$31</f>
        <v>13.2</v>
      </c>
      <c r="AC8" s="3">
        <f>[4]Fevereiro!$K$32</f>
        <v>0.2</v>
      </c>
      <c r="AD8" s="3">
        <f>[4]Fevereiro!$K$33</f>
        <v>10</v>
      </c>
      <c r="AE8" s="44">
        <f t="shared" si="1"/>
        <v>145.79999999999998</v>
      </c>
      <c r="AF8" s="47">
        <f t="shared" si="2"/>
        <v>36</v>
      </c>
      <c r="AG8" s="38" t="s">
        <v>59</v>
      </c>
    </row>
    <row r="9" spans="1:33" ht="17.100000000000001" customHeight="1" x14ac:dyDescent="0.2">
      <c r="A9" s="8" t="s">
        <v>2</v>
      </c>
      <c r="B9" s="3">
        <f>[5]Fevereiro!$K$5</f>
        <v>9.1999999999999993</v>
      </c>
      <c r="C9" s="3">
        <f>[5]Fevereiro!$K$6</f>
        <v>11.600000000000001</v>
      </c>
      <c r="D9" s="3">
        <f>[5]Fevereiro!$K$7</f>
        <v>10.4</v>
      </c>
      <c r="E9" s="3">
        <f>[5]Fevereiro!$K$8</f>
        <v>7.4</v>
      </c>
      <c r="F9" s="3">
        <f>[5]Fevereiro!$K$9</f>
        <v>0</v>
      </c>
      <c r="G9" s="3">
        <f>[5]Fevereiro!$K$10</f>
        <v>0</v>
      </c>
      <c r="H9" s="3">
        <f>[5]Fevereiro!$K$11</f>
        <v>0</v>
      </c>
      <c r="I9" s="3">
        <f>[5]Fevereiro!$K$12</f>
        <v>0</v>
      </c>
      <c r="J9" s="3">
        <f>[5]Fevereiro!$K$13</f>
        <v>0</v>
      </c>
      <c r="K9" s="3">
        <f>[5]Fevereiro!$K$14</f>
        <v>0</v>
      </c>
      <c r="L9" s="3">
        <f>[5]Fevereiro!$K$15</f>
        <v>2.8</v>
      </c>
      <c r="M9" s="3">
        <f>[5]Fevereiro!$K$16</f>
        <v>0</v>
      </c>
      <c r="N9" s="3">
        <f>[5]Fevereiro!$K$17</f>
        <v>0.6</v>
      </c>
      <c r="O9" s="3">
        <f>[5]Fevereiro!$K$18</f>
        <v>0</v>
      </c>
      <c r="P9" s="3">
        <f>[5]Fevereiro!$K$19</f>
        <v>29.6</v>
      </c>
      <c r="Q9" s="3">
        <f>[5]Fevereiro!$K$20</f>
        <v>16</v>
      </c>
      <c r="R9" s="3">
        <f>[5]Fevereiro!$K$21</f>
        <v>37.799999999999997</v>
      </c>
      <c r="S9" s="3">
        <f>[5]Fevereiro!$K$22</f>
        <v>4.4000000000000004</v>
      </c>
      <c r="T9" s="3">
        <f>[5]Fevereiro!$K$23</f>
        <v>0.2</v>
      </c>
      <c r="U9" s="3">
        <f>[5]Fevereiro!$K$24</f>
        <v>0</v>
      </c>
      <c r="V9" s="3">
        <f>[5]Fevereiro!$K$25</f>
        <v>0</v>
      </c>
      <c r="W9" s="3">
        <f>[5]Fevereiro!$K$26</f>
        <v>18.999999999999996</v>
      </c>
      <c r="X9" s="3">
        <f>[5]Fevereiro!$K$27</f>
        <v>19.399999999999999</v>
      </c>
      <c r="Y9" s="3">
        <f>[5]Fevereiro!$K$28</f>
        <v>0</v>
      </c>
      <c r="Z9" s="3">
        <f>[5]Fevereiro!$K$29</f>
        <v>2.8000000000000003</v>
      </c>
      <c r="AA9" s="3">
        <f>[5]Fevereiro!$K$30</f>
        <v>0</v>
      </c>
      <c r="AB9" s="3">
        <f>[5]Fevereiro!$K$31</f>
        <v>0.6</v>
      </c>
      <c r="AC9" s="3">
        <f>[5]Fevereiro!$K$32</f>
        <v>0</v>
      </c>
      <c r="AD9" s="3">
        <f>[5]Fevereiro!$K$33</f>
        <v>0</v>
      </c>
      <c r="AE9" s="44">
        <f t="shared" si="1"/>
        <v>171.79999999999998</v>
      </c>
      <c r="AF9" s="47">
        <f t="shared" si="2"/>
        <v>37.799999999999997</v>
      </c>
      <c r="AG9" s="38">
        <v>2</v>
      </c>
    </row>
    <row r="10" spans="1:33" ht="17.100000000000001" customHeight="1" x14ac:dyDescent="0.2">
      <c r="A10" s="8" t="s">
        <v>3</v>
      </c>
      <c r="B10" s="3">
        <f>[6]Fevereiro!$K$5</f>
        <v>0</v>
      </c>
      <c r="C10" s="3">
        <f>[6]Fevereiro!$K$6</f>
        <v>0.6</v>
      </c>
      <c r="D10" s="3">
        <f>[6]Fevereiro!$K$7</f>
        <v>8.6000000000000014</v>
      </c>
      <c r="E10" s="3">
        <f>[6]Fevereiro!$K$8</f>
        <v>0</v>
      </c>
      <c r="F10" s="3">
        <f>[6]Fevereiro!$K$9</f>
        <v>0</v>
      </c>
      <c r="G10" s="3">
        <f>[6]Fevereiro!$K$10</f>
        <v>0</v>
      </c>
      <c r="H10" s="3">
        <f>[6]Fevereiro!$K$11</f>
        <v>0</v>
      </c>
      <c r="I10" s="3">
        <f>[6]Fevereiro!$K$12</f>
        <v>0</v>
      </c>
      <c r="J10" s="3">
        <f>[6]Fevereiro!$K$13</f>
        <v>0</v>
      </c>
      <c r="K10" s="3">
        <f>[6]Fevereiro!$K$14</f>
        <v>15.8</v>
      </c>
      <c r="L10" s="3">
        <f>[6]Fevereiro!$K$15</f>
        <v>26.2</v>
      </c>
      <c r="M10" s="3">
        <f>[6]Fevereiro!$K$16</f>
        <v>1.5999999999999999</v>
      </c>
      <c r="N10" s="3">
        <f>[6]Fevereiro!$K$17</f>
        <v>13.4</v>
      </c>
      <c r="O10" s="3">
        <f>[6]Fevereiro!$K$18</f>
        <v>0</v>
      </c>
      <c r="P10" s="3">
        <f>[6]Fevereiro!$K$19</f>
        <v>0</v>
      </c>
      <c r="Q10" s="3">
        <f>[6]Fevereiro!$K$20</f>
        <v>0</v>
      </c>
      <c r="R10" s="3">
        <f>[6]Fevereiro!$K$21</f>
        <v>1.2000000000000002</v>
      </c>
      <c r="S10" s="3">
        <f>[6]Fevereiro!$K$22</f>
        <v>0</v>
      </c>
      <c r="T10" s="3">
        <f>[6]Fevereiro!$K$23</f>
        <v>9.3999999999999986</v>
      </c>
      <c r="U10" s="3">
        <f>[6]Fevereiro!$K$24</f>
        <v>0.4</v>
      </c>
      <c r="V10" s="3">
        <f>[6]Fevereiro!$K$25</f>
        <v>28.400000000000002</v>
      </c>
      <c r="W10" s="3">
        <f>[6]Fevereiro!$K$26</f>
        <v>27.6</v>
      </c>
      <c r="X10" s="3">
        <f>[6]Fevereiro!$K$27</f>
        <v>4.5999999999999996</v>
      </c>
      <c r="Y10" s="3">
        <f>[6]Fevereiro!$K$28</f>
        <v>16.399999999999999</v>
      </c>
      <c r="Z10" s="3">
        <f>[6]Fevereiro!$K$29</f>
        <v>0</v>
      </c>
      <c r="AA10" s="3">
        <f>[6]Fevereiro!$K$30</f>
        <v>33.4</v>
      </c>
      <c r="AB10" s="3">
        <f>[6]Fevereiro!$K$31</f>
        <v>0.2</v>
      </c>
      <c r="AC10" s="3">
        <f>[6]Fevereiro!$K$32</f>
        <v>0</v>
      </c>
      <c r="AD10" s="3">
        <f>[6]Fevereiro!$K$33</f>
        <v>0</v>
      </c>
      <c r="AE10" s="44">
        <f t="shared" si="1"/>
        <v>187.8</v>
      </c>
      <c r="AF10" s="47">
        <f t="shared" si="2"/>
        <v>33.4</v>
      </c>
      <c r="AG10" s="38" t="s">
        <v>59</v>
      </c>
    </row>
    <row r="11" spans="1:33" ht="17.100000000000001" customHeight="1" x14ac:dyDescent="0.2">
      <c r="A11" s="8" t="s">
        <v>4</v>
      </c>
      <c r="B11" s="3">
        <f>[7]Fevereiro!$K$5</f>
        <v>0</v>
      </c>
      <c r="C11" s="3">
        <f>[7]Fevereiro!$K$6</f>
        <v>3.8000000000000003</v>
      </c>
      <c r="D11" s="3">
        <f>[7]Fevereiro!$K$7</f>
        <v>1.4</v>
      </c>
      <c r="E11" s="3">
        <f>[7]Fevereiro!$K$8</f>
        <v>0</v>
      </c>
      <c r="F11" s="3">
        <f>[7]Fevereiro!$K$9</f>
        <v>0</v>
      </c>
      <c r="G11" s="3">
        <f>[7]Fevereiro!$K$10</f>
        <v>0</v>
      </c>
      <c r="H11" s="3">
        <f>[7]Fevereiro!$K$11</f>
        <v>0</v>
      </c>
      <c r="I11" s="3">
        <f>[7]Fevereiro!$K$12</f>
        <v>0</v>
      </c>
      <c r="J11" s="3">
        <f>[7]Fevereiro!$K$13</f>
        <v>0</v>
      </c>
      <c r="K11" s="3">
        <f>[7]Fevereiro!$K$14</f>
        <v>0.8</v>
      </c>
      <c r="L11" s="3">
        <f>[7]Fevereiro!$K$15</f>
        <v>54</v>
      </c>
      <c r="M11" s="3">
        <f>[7]Fevereiro!$K$16</f>
        <v>8.4</v>
      </c>
      <c r="N11" s="3">
        <f>[7]Fevereiro!$K$17</f>
        <v>53.199999999999996</v>
      </c>
      <c r="O11" s="3">
        <f>[7]Fevereiro!$K$18</f>
        <v>1</v>
      </c>
      <c r="P11" s="3">
        <f>[7]Fevereiro!$K$19</f>
        <v>0.4</v>
      </c>
      <c r="Q11" s="3">
        <f>[7]Fevereiro!$K$20</f>
        <v>6.2</v>
      </c>
      <c r="R11" s="3">
        <f>[7]Fevereiro!$K$21</f>
        <v>0.2</v>
      </c>
      <c r="S11" s="3">
        <f>[7]Fevereiro!$K$22</f>
        <v>0</v>
      </c>
      <c r="T11" s="3">
        <f>[7]Fevereiro!$K$23</f>
        <v>43.8</v>
      </c>
      <c r="U11" s="3">
        <f>[7]Fevereiro!$K$24</f>
        <v>28.4</v>
      </c>
      <c r="V11" s="3">
        <f>[7]Fevereiro!$K$25</f>
        <v>0</v>
      </c>
      <c r="W11" s="3">
        <f>[7]Fevereiro!$K$26</f>
        <v>23.200000000000003</v>
      </c>
      <c r="X11" s="3">
        <f>[7]Fevereiro!$K$27</f>
        <v>39.6</v>
      </c>
      <c r="Y11" s="3">
        <f>[7]Fevereiro!$K$28</f>
        <v>4</v>
      </c>
      <c r="Z11" s="3">
        <f>[7]Fevereiro!$K$29</f>
        <v>0.4</v>
      </c>
      <c r="AA11" s="3">
        <f>[7]Fevereiro!$K$30</f>
        <v>1.2</v>
      </c>
      <c r="AB11" s="3">
        <f>[7]Fevereiro!$K$31</f>
        <v>0</v>
      </c>
      <c r="AC11" s="3">
        <f>[7]Fevereiro!$K$32</f>
        <v>0</v>
      </c>
      <c r="AD11" s="3">
        <f>[7]Fevereiro!$K$33</f>
        <v>4.4000000000000004</v>
      </c>
      <c r="AE11" s="44">
        <f t="shared" si="1"/>
        <v>270</v>
      </c>
      <c r="AF11" s="47">
        <f t="shared" si="2"/>
        <v>54</v>
      </c>
      <c r="AG11" s="38" t="s">
        <v>59</v>
      </c>
    </row>
    <row r="12" spans="1:33" ht="17.100000000000001" customHeight="1" x14ac:dyDescent="0.2">
      <c r="A12" s="8" t="s">
        <v>5</v>
      </c>
      <c r="B12" s="13">
        <f>[8]Fevereiro!$K$5</f>
        <v>14.4</v>
      </c>
      <c r="C12" s="13">
        <f>[8]Fevereiro!$K$6</f>
        <v>1.4000000000000001</v>
      </c>
      <c r="D12" s="13">
        <f>[8]Fevereiro!$K$7</f>
        <v>16.8</v>
      </c>
      <c r="E12" s="13">
        <f>[8]Fevereiro!$K$8</f>
        <v>0</v>
      </c>
      <c r="F12" s="13">
        <f>[8]Fevereiro!$K$9</f>
        <v>0</v>
      </c>
      <c r="G12" s="13">
        <f>[8]Fevereiro!$K$10</f>
        <v>0</v>
      </c>
      <c r="H12" s="13">
        <f>[8]Fevereiro!$K$11</f>
        <v>0</v>
      </c>
      <c r="I12" s="13">
        <f>[8]Fevereiro!$K$12</f>
        <v>0</v>
      </c>
      <c r="J12" s="13">
        <f>[8]Fevereiro!$K$13</f>
        <v>0</v>
      </c>
      <c r="K12" s="13">
        <f>[8]Fevereiro!$K$14</f>
        <v>5</v>
      </c>
      <c r="L12" s="13">
        <f>[8]Fevereiro!$K$15</f>
        <v>11</v>
      </c>
      <c r="M12" s="13">
        <f>[8]Fevereiro!$K$16</f>
        <v>3.2</v>
      </c>
      <c r="N12" s="13">
        <f>[8]Fevereiro!$K$17</f>
        <v>0</v>
      </c>
      <c r="O12" s="13">
        <f>[8]Fevereiro!$K$18</f>
        <v>10.8</v>
      </c>
      <c r="P12" s="13">
        <f>[8]Fevereiro!$K$19</f>
        <v>4.5999999999999996</v>
      </c>
      <c r="Q12" s="13">
        <f>[8]Fevereiro!$K$20</f>
        <v>0.4</v>
      </c>
      <c r="R12" s="13">
        <f>[8]Fevereiro!$K$21</f>
        <v>0</v>
      </c>
      <c r="S12" s="13">
        <f>[8]Fevereiro!$K$22</f>
        <v>0</v>
      </c>
      <c r="T12" s="13">
        <f>[8]Fevereiro!$K$23</f>
        <v>0</v>
      </c>
      <c r="U12" s="13">
        <f>[8]Fevereiro!$K$24</f>
        <v>0</v>
      </c>
      <c r="V12" s="13">
        <f>[8]Fevereiro!$K$25</f>
        <v>0</v>
      </c>
      <c r="W12" s="13">
        <f>[8]Fevereiro!$K$26</f>
        <v>2.4</v>
      </c>
      <c r="X12" s="13">
        <f>[8]Fevereiro!$K$27</f>
        <v>0.4</v>
      </c>
      <c r="Y12" s="13">
        <f>[8]Fevereiro!$K$28</f>
        <v>4.4000000000000004</v>
      </c>
      <c r="Z12" s="13">
        <f>[8]Fevereiro!$K$29</f>
        <v>0.4</v>
      </c>
      <c r="AA12" s="13">
        <f>[8]Fevereiro!$K$30</f>
        <v>9.8000000000000007</v>
      </c>
      <c r="AB12" s="13">
        <f>[8]Fevereiro!$K$31</f>
        <v>2.2000000000000002</v>
      </c>
      <c r="AC12" s="13">
        <f>[8]Fevereiro!$K$32</f>
        <v>0</v>
      </c>
      <c r="AD12" s="13">
        <f>[8]Fevereiro!$K$33</f>
        <v>0.2</v>
      </c>
      <c r="AE12" s="44">
        <f t="shared" si="1"/>
        <v>87.200000000000031</v>
      </c>
      <c r="AF12" s="47">
        <f t="shared" si="2"/>
        <v>16.8</v>
      </c>
      <c r="AG12" s="38" t="s">
        <v>59</v>
      </c>
    </row>
    <row r="13" spans="1:33" ht="17.100000000000001" customHeight="1" x14ac:dyDescent="0.2">
      <c r="A13" s="8" t="s">
        <v>6</v>
      </c>
      <c r="B13" s="13">
        <f>[9]Fevereiro!$K$5</f>
        <v>0.60000000000000009</v>
      </c>
      <c r="C13" s="13">
        <f>[9]Fevereiro!$K$6</f>
        <v>0.60000000000000009</v>
      </c>
      <c r="D13" s="13">
        <f>[9]Fevereiro!$K$7</f>
        <v>0.60000000000000009</v>
      </c>
      <c r="E13" s="13">
        <f>[9]Fevereiro!$K$8</f>
        <v>0.4</v>
      </c>
      <c r="F13" s="13">
        <f>[9]Fevereiro!$K$9</f>
        <v>0.60000000000000009</v>
      </c>
      <c r="G13" s="13">
        <f>[9]Fevereiro!$K$10</f>
        <v>0.60000000000000009</v>
      </c>
      <c r="H13" s="13">
        <f>[9]Fevereiro!$K$11</f>
        <v>0.6</v>
      </c>
      <c r="I13" s="13">
        <f>[9]Fevereiro!$K$12</f>
        <v>0.4</v>
      </c>
      <c r="J13" s="13">
        <f>[9]Fevereiro!$K$13</f>
        <v>1.8</v>
      </c>
      <c r="K13" s="13">
        <f>[9]Fevereiro!$K$14</f>
        <v>0.4</v>
      </c>
      <c r="L13" s="13">
        <f>[9]Fevereiro!$K$15</f>
        <v>0</v>
      </c>
      <c r="M13" s="13">
        <f>[9]Fevereiro!$K$16</f>
        <v>0</v>
      </c>
      <c r="N13" s="13">
        <f>[9]Fevereiro!$K$17</f>
        <v>10</v>
      </c>
      <c r="O13" s="13">
        <f>[9]Fevereiro!$K$18</f>
        <v>5.6000000000000014</v>
      </c>
      <c r="P13" s="13">
        <f>[9]Fevereiro!$K$19</f>
        <v>3.2</v>
      </c>
      <c r="Q13" s="13">
        <f>[9]Fevereiro!$K$20</f>
        <v>2.2000000000000002</v>
      </c>
      <c r="R13" s="13">
        <f>[9]Fevereiro!$K$21</f>
        <v>2.4</v>
      </c>
      <c r="S13" s="13">
        <f>[9]Fevereiro!$K$22</f>
        <v>0.60000000000000009</v>
      </c>
      <c r="T13" s="13">
        <f>[9]Fevereiro!$K$23</f>
        <v>0.8</v>
      </c>
      <c r="U13" s="13">
        <f>[9]Fevereiro!$K$24</f>
        <v>0.8</v>
      </c>
      <c r="V13" s="13">
        <f>[9]Fevereiro!$K$25</f>
        <v>3.4000000000000008</v>
      </c>
      <c r="W13" s="13">
        <f>[9]Fevereiro!$K$26</f>
        <v>1</v>
      </c>
      <c r="X13" s="13">
        <f>[9]Fevereiro!$K$27</f>
        <v>1</v>
      </c>
      <c r="Y13" s="13">
        <f>[9]Fevereiro!$K$28</f>
        <v>1.2</v>
      </c>
      <c r="Z13" s="13">
        <f>[9]Fevereiro!$K$29</f>
        <v>1</v>
      </c>
      <c r="AA13" s="13">
        <f>[9]Fevereiro!$K$30</f>
        <v>1</v>
      </c>
      <c r="AB13" s="13">
        <f>[9]Fevereiro!$K$31</f>
        <v>3.4000000000000004</v>
      </c>
      <c r="AC13" s="13">
        <f>[9]Fevereiro!$K$32</f>
        <v>1</v>
      </c>
      <c r="AD13" s="13">
        <f>[9]Fevereiro!$K$33</f>
        <v>6.8</v>
      </c>
      <c r="AE13" s="44">
        <f t="shared" si="1"/>
        <v>45.2</v>
      </c>
      <c r="AF13" s="47">
        <f t="shared" si="2"/>
        <v>10</v>
      </c>
      <c r="AG13" s="38" t="s">
        <v>59</v>
      </c>
    </row>
    <row r="14" spans="1:33" ht="17.100000000000001" customHeight="1" x14ac:dyDescent="0.2">
      <c r="A14" s="8" t="s">
        <v>7</v>
      </c>
      <c r="B14" s="13">
        <f>[10]Fevereiro!$K$5</f>
        <v>0</v>
      </c>
      <c r="C14" s="13">
        <f>[10]Fevereiro!$K$6</f>
        <v>6</v>
      </c>
      <c r="D14" s="13">
        <f>[10]Fevereiro!$K$7</f>
        <v>0</v>
      </c>
      <c r="E14" s="13">
        <f>[10]Fevereiro!$K$8</f>
        <v>0</v>
      </c>
      <c r="F14" s="13">
        <f>[10]Fevereiro!$K$9</f>
        <v>0</v>
      </c>
      <c r="G14" s="13">
        <f>[10]Fevereiro!$K$10</f>
        <v>0</v>
      </c>
      <c r="H14" s="13">
        <f>[10]Fevereiro!$K$11</f>
        <v>0</v>
      </c>
      <c r="I14" s="13">
        <f>[10]Fevereiro!$K$12</f>
        <v>36.4</v>
      </c>
      <c r="J14" s="13">
        <f>[10]Fevereiro!$K$13</f>
        <v>4</v>
      </c>
      <c r="K14" s="13">
        <f>[10]Fevereiro!$K$14</f>
        <v>0</v>
      </c>
      <c r="L14" s="13">
        <f>[10]Fevereiro!$K$15</f>
        <v>0</v>
      </c>
      <c r="M14" s="13">
        <f>[10]Fevereiro!$K$16</f>
        <v>0</v>
      </c>
      <c r="N14" s="13">
        <f>[10]Fevereiro!$K$17</f>
        <v>0.4</v>
      </c>
      <c r="O14" s="13">
        <f>[10]Fevereiro!$K$18</f>
        <v>10</v>
      </c>
      <c r="P14" s="13">
        <f>[10]Fevereiro!$K$19</f>
        <v>0.4</v>
      </c>
      <c r="Q14" s="13">
        <f>[10]Fevereiro!$K$20</f>
        <v>0.8</v>
      </c>
      <c r="R14" s="13">
        <f>[10]Fevereiro!$K$21</f>
        <v>1.6</v>
      </c>
      <c r="S14" s="13">
        <f>[10]Fevereiro!$K$22</f>
        <v>0</v>
      </c>
      <c r="T14" s="13">
        <f>[10]Fevereiro!$K$23</f>
        <v>0.8</v>
      </c>
      <c r="U14" s="13">
        <f>[10]Fevereiro!$K$24</f>
        <v>0</v>
      </c>
      <c r="V14" s="13">
        <f>[10]Fevereiro!$K$25</f>
        <v>0.60000000000000009</v>
      </c>
      <c r="W14" s="13">
        <f>[10]Fevereiro!$K$26</f>
        <v>18.8</v>
      </c>
      <c r="X14" s="13">
        <f>[10]Fevereiro!$K$27</f>
        <v>8.4</v>
      </c>
      <c r="Y14" s="13">
        <f>[10]Fevereiro!$K$28</f>
        <v>7.6000000000000005</v>
      </c>
      <c r="Z14" s="13">
        <f>[10]Fevereiro!$K$29</f>
        <v>0</v>
      </c>
      <c r="AA14" s="13">
        <f>[10]Fevereiro!$K$30</f>
        <v>5.4</v>
      </c>
      <c r="AB14" s="13">
        <f>[10]Fevereiro!$K$31</f>
        <v>23.999999999999996</v>
      </c>
      <c r="AC14" s="13">
        <f>[10]Fevereiro!$K$32</f>
        <v>7</v>
      </c>
      <c r="AD14" s="13">
        <f>[10]Fevereiro!$K$33</f>
        <v>0</v>
      </c>
      <c r="AE14" s="44">
        <f t="shared" si="1"/>
        <v>132.19999999999999</v>
      </c>
      <c r="AF14" s="47">
        <f t="shared" si="2"/>
        <v>36.4</v>
      </c>
      <c r="AG14" s="38">
        <v>1</v>
      </c>
    </row>
    <row r="15" spans="1:33" ht="17.100000000000001" customHeight="1" x14ac:dyDescent="0.2">
      <c r="A15" s="8" t="s">
        <v>8</v>
      </c>
      <c r="B15" s="3">
        <f>[11]Fevereiro!$K$5</f>
        <v>0</v>
      </c>
      <c r="C15" s="3">
        <f>[11]Fevereiro!$K$6</f>
        <v>0</v>
      </c>
      <c r="D15" s="3">
        <f>[11]Fevereiro!$K$7</f>
        <v>0.8</v>
      </c>
      <c r="E15" s="3">
        <f>[11]Fevereiro!$K$8</f>
        <v>1.4000000000000001</v>
      </c>
      <c r="F15" s="3">
        <f>[11]Fevereiro!$K$9</f>
        <v>0</v>
      </c>
      <c r="G15" s="3">
        <f>[11]Fevereiro!$K$10</f>
        <v>0</v>
      </c>
      <c r="H15" s="3">
        <f>[11]Fevereiro!$K$11</f>
        <v>0</v>
      </c>
      <c r="I15" s="3">
        <f>[11]Fevereiro!$K$12</f>
        <v>0</v>
      </c>
      <c r="J15" s="3">
        <f>[11]Fevereiro!$K$13</f>
        <v>2.6</v>
      </c>
      <c r="K15" s="3">
        <f>[11]Fevereiro!$K$14</f>
        <v>0</v>
      </c>
      <c r="L15" s="3">
        <f>[11]Fevereiro!$K$15</f>
        <v>0</v>
      </c>
      <c r="M15" s="3">
        <f>[11]Fevereiro!$K$16</f>
        <v>0</v>
      </c>
      <c r="N15" s="3">
        <f>[11]Fevereiro!$K$17</f>
        <v>0</v>
      </c>
      <c r="O15" s="3">
        <f>[11]Fevereiro!$K$18</f>
        <v>5.4</v>
      </c>
      <c r="P15" s="3">
        <f>[11]Fevereiro!$K$19</f>
        <v>1.2</v>
      </c>
      <c r="Q15" s="3">
        <f>[11]Fevereiro!$K$20</f>
        <v>0.2</v>
      </c>
      <c r="R15" s="3">
        <f>[11]Fevereiro!$K$21</f>
        <v>0</v>
      </c>
      <c r="S15" s="3">
        <f>[11]Fevereiro!$K$22</f>
        <v>1</v>
      </c>
      <c r="T15" s="3">
        <f>[11]Fevereiro!$K$23</f>
        <v>0</v>
      </c>
      <c r="U15" s="3">
        <f>[11]Fevereiro!$K$24</f>
        <v>0</v>
      </c>
      <c r="V15" s="3">
        <f>[11]Fevereiro!$K$25</f>
        <v>14.4</v>
      </c>
      <c r="W15" s="3">
        <f>[11]Fevereiro!$K$26</f>
        <v>33.799999999999997</v>
      </c>
      <c r="X15" s="3">
        <f>[11]Fevereiro!$K$27</f>
        <v>0.2</v>
      </c>
      <c r="Y15" s="3">
        <f>[11]Fevereiro!$K$28</f>
        <v>0</v>
      </c>
      <c r="Z15" s="3">
        <f>[11]Fevereiro!$K$29</f>
        <v>2.2000000000000002</v>
      </c>
      <c r="AA15" s="3">
        <f>[11]Fevereiro!$K$30</f>
        <v>11.8</v>
      </c>
      <c r="AB15" s="3">
        <f>[11]Fevereiro!$K$31</f>
        <v>17.8</v>
      </c>
      <c r="AC15" s="3">
        <f>[11]Fevereiro!$K$32</f>
        <v>7.2</v>
      </c>
      <c r="AD15" s="3">
        <f>[11]Fevereiro!$K$33</f>
        <v>0</v>
      </c>
      <c r="AE15" s="44">
        <f t="shared" si="1"/>
        <v>100</v>
      </c>
      <c r="AF15" s="47">
        <f t="shared" si="2"/>
        <v>33.799999999999997</v>
      </c>
      <c r="AG15" s="38">
        <v>1</v>
      </c>
    </row>
    <row r="16" spans="1:33" ht="17.100000000000001" customHeight="1" x14ac:dyDescent="0.2">
      <c r="A16" s="8" t="s">
        <v>9</v>
      </c>
      <c r="B16" s="13">
        <f>[12]Fevereiro!$K$5</f>
        <v>0</v>
      </c>
      <c r="C16" s="13">
        <f>[12]Fevereiro!$K$6</f>
        <v>0</v>
      </c>
      <c r="D16" s="13">
        <f>[12]Fevereiro!$K$7</f>
        <v>0</v>
      </c>
      <c r="E16" s="13">
        <f>[12]Fevereiro!$K$8</f>
        <v>6</v>
      </c>
      <c r="F16" s="13">
        <f>[12]Fevereiro!$K$9</f>
        <v>0</v>
      </c>
      <c r="G16" s="13">
        <f>[12]Fevereiro!$K$10</f>
        <v>0</v>
      </c>
      <c r="H16" s="13">
        <f>[12]Fevereiro!$K$11</f>
        <v>0</v>
      </c>
      <c r="I16" s="13">
        <f>[12]Fevereiro!$K$12</f>
        <v>0</v>
      </c>
      <c r="J16" s="13">
        <f>[12]Fevereiro!$K$13</f>
        <v>0</v>
      </c>
      <c r="K16" s="13">
        <f>[12]Fevereiro!$K$14</f>
        <v>0</v>
      </c>
      <c r="L16" s="13">
        <f>[12]Fevereiro!$K$15</f>
        <v>0</v>
      </c>
      <c r="M16" s="13">
        <f>[12]Fevereiro!$K$16</f>
        <v>0</v>
      </c>
      <c r="N16" s="13">
        <f>[12]Fevereiro!$K$17</f>
        <v>0</v>
      </c>
      <c r="O16" s="13">
        <f>[12]Fevereiro!$K$18</f>
        <v>0.2</v>
      </c>
      <c r="P16" s="13">
        <f>[12]Fevereiro!$K$19</f>
        <v>6.2</v>
      </c>
      <c r="Q16" s="13">
        <f>[12]Fevereiro!$K$20</f>
        <v>0</v>
      </c>
      <c r="R16" s="13">
        <f>[12]Fevereiro!$K$21</f>
        <v>14</v>
      </c>
      <c r="S16" s="13">
        <f>[12]Fevereiro!$K$22</f>
        <v>4.5999999999999996</v>
      </c>
      <c r="T16" s="13">
        <f>[12]Fevereiro!$K$23</f>
        <v>9</v>
      </c>
      <c r="U16" s="13">
        <f>[12]Fevereiro!$K$24</f>
        <v>0.2</v>
      </c>
      <c r="V16" s="13">
        <f>[12]Fevereiro!$K$25</f>
        <v>7</v>
      </c>
      <c r="W16" s="13">
        <f>[12]Fevereiro!$K$26</f>
        <v>26.6</v>
      </c>
      <c r="X16" s="13">
        <f>[12]Fevereiro!$K$27</f>
        <v>10.6</v>
      </c>
      <c r="Y16" s="13">
        <f>[12]Fevereiro!$K$28</f>
        <v>0.2</v>
      </c>
      <c r="Z16" s="13">
        <f>[12]Fevereiro!$K$29</f>
        <v>32.400000000000006</v>
      </c>
      <c r="AA16" s="13">
        <f>[12]Fevereiro!$K$30</f>
        <v>2</v>
      </c>
      <c r="AB16" s="13">
        <f>[12]Fevereiro!$K$31</f>
        <v>2</v>
      </c>
      <c r="AC16" s="13">
        <f>[12]Fevereiro!$K$32</f>
        <v>0</v>
      </c>
      <c r="AD16" s="13">
        <f>[12]Fevereiro!$K$33</f>
        <v>12.6</v>
      </c>
      <c r="AE16" s="44">
        <f t="shared" si="1"/>
        <v>121.00000000000001</v>
      </c>
      <c r="AF16" s="47">
        <f t="shared" si="2"/>
        <v>32.400000000000006</v>
      </c>
      <c r="AG16" s="38" t="s">
        <v>59</v>
      </c>
    </row>
    <row r="17" spans="1:33" ht="17.100000000000001" customHeight="1" x14ac:dyDescent="0.2">
      <c r="A17" s="8" t="s">
        <v>50</v>
      </c>
      <c r="B17" s="13">
        <f>[13]Fevereiro!$K$5</f>
        <v>25.199999999999996</v>
      </c>
      <c r="C17" s="13">
        <f>[13]Fevereiro!$K$6</f>
        <v>0</v>
      </c>
      <c r="D17" s="13">
        <f>[13]Fevereiro!$K$7</f>
        <v>0</v>
      </c>
      <c r="E17" s="13">
        <f>[13]Fevereiro!$K$8</f>
        <v>0</v>
      </c>
      <c r="F17" s="13">
        <f>[13]Fevereiro!$K$9</f>
        <v>0</v>
      </c>
      <c r="G17" s="13">
        <f>[13]Fevereiro!$K$10</f>
        <v>0</v>
      </c>
      <c r="H17" s="13">
        <f>[13]Fevereiro!$K$11</f>
        <v>0</v>
      </c>
      <c r="I17" s="13">
        <f>[13]Fevereiro!$K$12</f>
        <v>0</v>
      </c>
      <c r="J17" s="13">
        <f>[13]Fevereiro!$K$13</f>
        <v>1.2</v>
      </c>
      <c r="K17" s="13">
        <f>[13]Fevereiro!$K$14</f>
        <v>0</v>
      </c>
      <c r="L17" s="13">
        <f>[13]Fevereiro!$K$15</f>
        <v>0</v>
      </c>
      <c r="M17" s="13">
        <f>[13]Fevereiro!$K$16</f>
        <v>0</v>
      </c>
      <c r="N17" s="13">
        <f>[13]Fevereiro!$K$17</f>
        <v>0</v>
      </c>
      <c r="O17" s="13">
        <f>[13]Fevereiro!$K$18</f>
        <v>0</v>
      </c>
      <c r="P17" s="13">
        <f>[13]Fevereiro!$K$19</f>
        <v>0.4</v>
      </c>
      <c r="Q17" s="13">
        <f>[13]Fevereiro!$K$20</f>
        <v>8.4</v>
      </c>
      <c r="R17" s="13">
        <f>[13]Fevereiro!$K$21</f>
        <v>0</v>
      </c>
      <c r="S17" s="13">
        <f>[13]Fevereiro!$K$22</f>
        <v>0</v>
      </c>
      <c r="T17" s="13">
        <f>[13]Fevereiro!$K$23</f>
        <v>0</v>
      </c>
      <c r="U17" s="13">
        <f>[13]Fevereiro!$K$24</f>
        <v>1</v>
      </c>
      <c r="V17" s="13">
        <f>[13]Fevereiro!$K$25</f>
        <v>1.5999999999999999</v>
      </c>
      <c r="W17" s="13">
        <f>[13]Fevereiro!$K$26</f>
        <v>22.2</v>
      </c>
      <c r="X17" s="13">
        <f>[13]Fevereiro!$K$27</f>
        <v>36.799999999999997</v>
      </c>
      <c r="Y17" s="13">
        <f>[13]Fevereiro!$K$28</f>
        <v>1.4</v>
      </c>
      <c r="Z17" s="13">
        <f>[13]Fevereiro!$K$29</f>
        <v>7.4</v>
      </c>
      <c r="AA17" s="13">
        <f>[13]Fevereiro!$K$30</f>
        <v>8.1999999999999993</v>
      </c>
      <c r="AB17" s="13">
        <f>[13]Fevereiro!$K$31</f>
        <v>0.8</v>
      </c>
      <c r="AC17" s="13">
        <f>[13]Fevereiro!$K$32</f>
        <v>0</v>
      </c>
      <c r="AD17" s="13">
        <f>[13]Fevereiro!$K$33</f>
        <v>0</v>
      </c>
      <c r="AE17" s="44">
        <f t="shared" si="1"/>
        <v>114.60000000000001</v>
      </c>
      <c r="AF17" s="47">
        <f t="shared" si="2"/>
        <v>36.799999999999997</v>
      </c>
      <c r="AG17" s="38">
        <v>2</v>
      </c>
    </row>
    <row r="18" spans="1:33" ht="17.100000000000001" customHeight="1" x14ac:dyDescent="0.2">
      <c r="A18" s="8" t="s">
        <v>10</v>
      </c>
      <c r="B18" s="13">
        <f>[14]Fevereiro!$K$5</f>
        <v>0</v>
      </c>
      <c r="C18" s="13">
        <f>[14]Fevereiro!$K$6</f>
        <v>0</v>
      </c>
      <c r="D18" s="13">
        <f>[14]Fevereiro!$K$7</f>
        <v>0</v>
      </c>
      <c r="E18" s="13">
        <f>[14]Fevereiro!$K$8</f>
        <v>0</v>
      </c>
      <c r="F18" s="13">
        <f>[14]Fevereiro!$K$9</f>
        <v>0</v>
      </c>
      <c r="G18" s="13">
        <f>[14]Fevereiro!$K$10</f>
        <v>0</v>
      </c>
      <c r="H18" s="13">
        <f>[14]Fevereiro!$K$11</f>
        <v>0</v>
      </c>
      <c r="I18" s="13">
        <f>[14]Fevereiro!$K$12</f>
        <v>0</v>
      </c>
      <c r="J18" s="13">
        <f>[14]Fevereiro!$K$13</f>
        <v>26.6</v>
      </c>
      <c r="K18" s="13">
        <f>[14]Fevereiro!$K$14</f>
        <v>0.8</v>
      </c>
      <c r="L18" s="13">
        <f>[14]Fevereiro!$K$15</f>
        <v>0</v>
      </c>
      <c r="M18" s="13">
        <f>[14]Fevereiro!$K$16</f>
        <v>0</v>
      </c>
      <c r="N18" s="13">
        <f>[14]Fevereiro!$K$17</f>
        <v>0</v>
      </c>
      <c r="O18" s="13">
        <f>[14]Fevereiro!$K$18</f>
        <v>5.4</v>
      </c>
      <c r="P18" s="13">
        <f>[14]Fevereiro!$K$19</f>
        <v>0.4</v>
      </c>
      <c r="Q18" s="13">
        <f>[14]Fevereiro!$K$20</f>
        <v>0</v>
      </c>
      <c r="R18" s="13">
        <f>[14]Fevereiro!$K$21</f>
        <v>6.4</v>
      </c>
      <c r="S18" s="13">
        <f>[14]Fevereiro!$K$22</f>
        <v>0</v>
      </c>
      <c r="T18" s="13">
        <f>[14]Fevereiro!$K$23</f>
        <v>12</v>
      </c>
      <c r="U18" s="13">
        <f>[14]Fevereiro!$K$24</f>
        <v>10.8</v>
      </c>
      <c r="V18" s="13">
        <f>[14]Fevereiro!$K$25</f>
        <v>4</v>
      </c>
      <c r="W18" s="13">
        <f>[14]Fevereiro!$K$26</f>
        <v>42.2</v>
      </c>
      <c r="X18" s="13">
        <f>[14]Fevereiro!$K$27</f>
        <v>24.4</v>
      </c>
      <c r="Y18" s="13">
        <f>[14]Fevereiro!$K$28</f>
        <v>2</v>
      </c>
      <c r="Z18" s="13">
        <f>[14]Fevereiro!$K$29</f>
        <v>10.4</v>
      </c>
      <c r="AA18" s="13">
        <f>[14]Fevereiro!$K$30</f>
        <v>0.8</v>
      </c>
      <c r="AB18" s="13">
        <f>[14]Fevereiro!$K$31</f>
        <v>21</v>
      </c>
      <c r="AC18" s="13">
        <f>[14]Fevereiro!$K$32</f>
        <v>10.200000000000001</v>
      </c>
      <c r="AD18" s="13">
        <f>[14]Fevereiro!$K$33</f>
        <v>11.4</v>
      </c>
      <c r="AE18" s="44">
        <f t="shared" si="1"/>
        <v>177.4</v>
      </c>
      <c r="AF18" s="47">
        <f t="shared" si="2"/>
        <v>42.2</v>
      </c>
      <c r="AG18" s="38" t="s">
        <v>59</v>
      </c>
    </row>
    <row r="19" spans="1:33" ht="17.100000000000001" customHeight="1" x14ac:dyDescent="0.2">
      <c r="A19" s="8" t="s">
        <v>11</v>
      </c>
      <c r="B19" s="13" t="str">
        <f>[15]Fevereiro!$K$5</f>
        <v>**</v>
      </c>
      <c r="C19" s="13" t="str">
        <f>[15]Fevereiro!$K$6</f>
        <v>**</v>
      </c>
      <c r="D19" s="13" t="str">
        <f>[15]Fevereiro!$K$7</f>
        <v>**</v>
      </c>
      <c r="E19" s="13" t="str">
        <f>[15]Fevereiro!$K$8</f>
        <v>**</v>
      </c>
      <c r="F19" s="13" t="str">
        <f>[15]Fevereiro!$K$9</f>
        <v>**</v>
      </c>
      <c r="G19" s="13" t="str">
        <f>[15]Fevereiro!$K$10</f>
        <v>**</v>
      </c>
      <c r="H19" s="13" t="str">
        <f>[15]Fevereiro!$K$11</f>
        <v>**</v>
      </c>
      <c r="I19" s="13" t="str">
        <f>[15]Fevereiro!$K$12</f>
        <v>**</v>
      </c>
      <c r="J19" s="13" t="str">
        <f>[15]Fevereiro!$K$13</f>
        <v>**</v>
      </c>
      <c r="K19" s="13" t="str">
        <f>[15]Fevereiro!$K$14</f>
        <v>**</v>
      </c>
      <c r="L19" s="13">
        <f>[15]Fevereiro!$K$15</f>
        <v>0</v>
      </c>
      <c r="M19" s="13">
        <f>[15]Fevereiro!$K$16</f>
        <v>0</v>
      </c>
      <c r="N19" s="13">
        <f>[15]Fevereiro!$K$17</f>
        <v>2.6</v>
      </c>
      <c r="O19" s="13">
        <f>[15]Fevereiro!$K$18</f>
        <v>4.8000000000000007</v>
      </c>
      <c r="P19" s="13">
        <f>[15]Fevereiro!$K$19</f>
        <v>0.6</v>
      </c>
      <c r="Q19" s="13">
        <f>[15]Fevereiro!$K$20</f>
        <v>0.2</v>
      </c>
      <c r="R19" s="13">
        <f>[15]Fevereiro!$K$21</f>
        <v>0</v>
      </c>
      <c r="S19" s="13">
        <f>[15]Fevereiro!$K$22</f>
        <v>0.2</v>
      </c>
      <c r="T19" s="13">
        <f>[15]Fevereiro!$K$23</f>
        <v>0</v>
      </c>
      <c r="U19" s="13">
        <f>[15]Fevereiro!$K$24</f>
        <v>0</v>
      </c>
      <c r="V19" s="13">
        <f>[15]Fevereiro!$K$25</f>
        <v>0.4</v>
      </c>
      <c r="W19" s="13">
        <f>[15]Fevereiro!$K$26</f>
        <v>81.399999999999991</v>
      </c>
      <c r="X19" s="13">
        <f>[15]Fevereiro!$K$27</f>
        <v>2.4</v>
      </c>
      <c r="Y19" s="13">
        <f>[15]Fevereiro!$K$28</f>
        <v>7.6000000000000005</v>
      </c>
      <c r="Z19" s="13">
        <f>[15]Fevereiro!$K$29</f>
        <v>1.7999999999999998</v>
      </c>
      <c r="AA19" s="13">
        <f>[15]Fevereiro!$K$30</f>
        <v>25.6</v>
      </c>
      <c r="AB19" s="13">
        <f>[15]Fevereiro!$K$31</f>
        <v>7.4</v>
      </c>
      <c r="AC19" s="13">
        <f>[15]Fevereiro!$K$32</f>
        <v>1</v>
      </c>
      <c r="AD19" s="13">
        <f>[15]Fevereiro!$K$33</f>
        <v>0</v>
      </c>
      <c r="AE19" s="44">
        <f t="shared" si="1"/>
        <v>136</v>
      </c>
      <c r="AF19" s="47">
        <f t="shared" si="2"/>
        <v>81.399999999999991</v>
      </c>
      <c r="AG19" s="38">
        <v>1</v>
      </c>
    </row>
    <row r="20" spans="1:33" ht="17.100000000000001" customHeight="1" x14ac:dyDescent="0.2">
      <c r="A20" s="8" t="s">
        <v>12</v>
      </c>
      <c r="B20" s="13">
        <f>[16]Fevereiro!$K$5</f>
        <v>2.2000000000000002</v>
      </c>
      <c r="C20" s="13">
        <f>[16]Fevereiro!$K$6</f>
        <v>1</v>
      </c>
      <c r="D20" s="13">
        <f>[16]Fevereiro!$K$7</f>
        <v>5.2000000000000011</v>
      </c>
      <c r="E20" s="13">
        <f>[16]Fevereiro!$K$8</f>
        <v>0</v>
      </c>
      <c r="F20" s="13">
        <f>[16]Fevereiro!$K$9</f>
        <v>0</v>
      </c>
      <c r="G20" s="13">
        <f>[16]Fevereiro!$K$10</f>
        <v>0</v>
      </c>
      <c r="H20" s="13">
        <f>[16]Fevereiro!$K$11</f>
        <v>0</v>
      </c>
      <c r="I20" s="13">
        <f>[16]Fevereiro!$K$12</f>
        <v>0</v>
      </c>
      <c r="J20" s="13">
        <f>[16]Fevereiro!$K$13</f>
        <v>0</v>
      </c>
      <c r="K20" s="13">
        <f>[16]Fevereiro!$K$14</f>
        <v>0</v>
      </c>
      <c r="L20" s="13">
        <f>[16]Fevereiro!$K$15</f>
        <v>0.2</v>
      </c>
      <c r="M20" s="13">
        <f>[16]Fevereiro!$K$16</f>
        <v>0</v>
      </c>
      <c r="N20" s="13">
        <f>[16]Fevereiro!$K$17</f>
        <v>0</v>
      </c>
      <c r="O20" s="13">
        <f>[16]Fevereiro!$K$18</f>
        <v>0</v>
      </c>
      <c r="P20" s="13">
        <f>[16]Fevereiro!$K$19</f>
        <v>14.4</v>
      </c>
      <c r="Q20" s="13">
        <f>[16]Fevereiro!$K$20</f>
        <v>0.8</v>
      </c>
      <c r="R20" s="13">
        <f>[16]Fevereiro!$K$21</f>
        <v>0</v>
      </c>
      <c r="S20" s="13">
        <f>[16]Fevereiro!$K$22</f>
        <v>0</v>
      </c>
      <c r="T20" s="13">
        <f>[16]Fevereiro!$K$23</f>
        <v>0</v>
      </c>
      <c r="U20" s="13">
        <f>[16]Fevereiro!$K$24</f>
        <v>1.6</v>
      </c>
      <c r="V20" s="13">
        <f>[16]Fevereiro!$K$25</f>
        <v>1.2</v>
      </c>
      <c r="W20" s="13">
        <f>[16]Fevereiro!$K$26</f>
        <v>5.8</v>
      </c>
      <c r="X20" s="13">
        <f>[16]Fevereiro!$K$27</f>
        <v>6.2</v>
      </c>
      <c r="Y20" s="13">
        <f>[16]Fevereiro!$K$28</f>
        <v>0.60000000000000009</v>
      </c>
      <c r="Z20" s="13">
        <f>[16]Fevereiro!$K$29</f>
        <v>2.2000000000000002</v>
      </c>
      <c r="AA20" s="13">
        <f>[16]Fevereiro!$K$30</f>
        <v>19.799999999999994</v>
      </c>
      <c r="AB20" s="13">
        <f>[16]Fevereiro!$K$31</f>
        <v>7.6000000000000005</v>
      </c>
      <c r="AC20" s="13">
        <f>[16]Fevereiro!$K$32</f>
        <v>0.2</v>
      </c>
      <c r="AD20" s="13">
        <f>[16]Fevereiro!$K$33</f>
        <v>1.6</v>
      </c>
      <c r="AE20" s="44">
        <f t="shared" si="1"/>
        <v>69</v>
      </c>
      <c r="AF20" s="47">
        <f t="shared" si="2"/>
        <v>19.799999999999994</v>
      </c>
      <c r="AG20" s="38" t="s">
        <v>59</v>
      </c>
    </row>
    <row r="21" spans="1:33" ht="17.100000000000001" customHeight="1" x14ac:dyDescent="0.2">
      <c r="A21" s="8" t="s">
        <v>13</v>
      </c>
      <c r="B21" s="13">
        <f>[17]Fevereiro!$K$5</f>
        <v>0</v>
      </c>
      <c r="C21" s="13">
        <f>[17]Fevereiro!$K$6</f>
        <v>0.6</v>
      </c>
      <c r="D21" s="13">
        <f>[17]Fevereiro!$K$7</f>
        <v>3.4000000000000004</v>
      </c>
      <c r="E21" s="13">
        <f>[17]Fevereiro!$K$8</f>
        <v>1.4</v>
      </c>
      <c r="F21" s="13">
        <f>[17]Fevereiro!$K$9</f>
        <v>0.2</v>
      </c>
      <c r="G21" s="13">
        <f>[17]Fevereiro!$K$10</f>
        <v>0</v>
      </c>
      <c r="H21" s="13">
        <f>[17]Fevereiro!$K$11</f>
        <v>0</v>
      </c>
      <c r="I21" s="13">
        <f>[17]Fevereiro!$K$12</f>
        <v>0</v>
      </c>
      <c r="J21" s="13">
        <f>[17]Fevereiro!$K$13</f>
        <v>2.4</v>
      </c>
      <c r="K21" s="13">
        <f>[17]Fevereiro!$K$14</f>
        <v>5.6</v>
      </c>
      <c r="L21" s="13">
        <f>[17]Fevereiro!$K$15</f>
        <v>2.4000000000000004</v>
      </c>
      <c r="M21" s="13">
        <f>[17]Fevereiro!$K$16</f>
        <v>0</v>
      </c>
      <c r="N21" s="13">
        <f>[17]Fevereiro!$K$17</f>
        <v>4</v>
      </c>
      <c r="O21" s="13">
        <f>[17]Fevereiro!$K$18</f>
        <v>34.200000000000003</v>
      </c>
      <c r="P21" s="13">
        <f>[17]Fevereiro!$K$19</f>
        <v>16</v>
      </c>
      <c r="Q21" s="13">
        <f>[17]Fevereiro!$K$20</f>
        <v>0</v>
      </c>
      <c r="R21" s="13">
        <f>[17]Fevereiro!$K$21</f>
        <v>0</v>
      </c>
      <c r="S21" s="13">
        <f>[17]Fevereiro!$K$22</f>
        <v>8.6</v>
      </c>
      <c r="T21" s="13">
        <f>[17]Fevereiro!$K$23</f>
        <v>0.60000000000000009</v>
      </c>
      <c r="U21" s="13">
        <f>[17]Fevereiro!$K$24</f>
        <v>0.4</v>
      </c>
      <c r="V21" s="13">
        <f>[17]Fevereiro!$K$25</f>
        <v>0</v>
      </c>
      <c r="W21" s="13">
        <f>[17]Fevereiro!$K$26</f>
        <v>0</v>
      </c>
      <c r="X21" s="13">
        <f>[17]Fevereiro!$K$27</f>
        <v>0</v>
      </c>
      <c r="Y21" s="13">
        <f>[17]Fevereiro!$K$28</f>
        <v>5.8</v>
      </c>
      <c r="Z21" s="13">
        <f>[17]Fevereiro!$K$29</f>
        <v>0.4</v>
      </c>
      <c r="AA21" s="13">
        <f>[17]Fevereiro!$K$30</f>
        <v>16</v>
      </c>
      <c r="AB21" s="13">
        <f>[17]Fevereiro!$K$31</f>
        <v>12.6</v>
      </c>
      <c r="AC21" s="13">
        <f>[17]Fevereiro!$K$32</f>
        <v>0.2</v>
      </c>
      <c r="AD21" s="13">
        <f>[17]Fevereiro!$K$33</f>
        <v>0</v>
      </c>
      <c r="AE21" s="44">
        <f t="shared" si="1"/>
        <v>114.8</v>
      </c>
      <c r="AF21" s="47">
        <f t="shared" si="2"/>
        <v>34.200000000000003</v>
      </c>
      <c r="AG21" s="38">
        <v>1</v>
      </c>
    </row>
    <row r="22" spans="1:33" ht="17.100000000000001" customHeight="1" x14ac:dyDescent="0.2">
      <c r="A22" s="8" t="s">
        <v>14</v>
      </c>
      <c r="B22" s="13">
        <f>[18]Fevereiro!$K$5</f>
        <v>0</v>
      </c>
      <c r="C22" s="13">
        <f>[18]Fevereiro!$K$6</f>
        <v>0</v>
      </c>
      <c r="D22" s="13">
        <f>[18]Fevereiro!$K$7</f>
        <v>0</v>
      </c>
      <c r="E22" s="13">
        <f>[18]Fevereiro!$K$8</f>
        <v>0</v>
      </c>
      <c r="F22" s="13">
        <f>[18]Fevereiro!$K$9</f>
        <v>0</v>
      </c>
      <c r="G22" s="13">
        <f>[18]Fevereiro!$K$10</f>
        <v>0</v>
      </c>
      <c r="H22" s="13">
        <f>[18]Fevereiro!$K$11</f>
        <v>0</v>
      </c>
      <c r="I22" s="13">
        <f>[18]Fevereiro!$K$12</f>
        <v>0</v>
      </c>
      <c r="J22" s="13">
        <f>[18]Fevereiro!$K$13</f>
        <v>0</v>
      </c>
      <c r="K22" s="13">
        <f>[18]Fevereiro!$K$14</f>
        <v>0</v>
      </c>
      <c r="L22" s="13">
        <f>[18]Fevereiro!$K$15</f>
        <v>8.6000000000000014</v>
      </c>
      <c r="M22" s="13">
        <f>[18]Fevereiro!$K$16</f>
        <v>4.4000000000000004</v>
      </c>
      <c r="N22" s="13">
        <f>[18]Fevereiro!$K$17</f>
        <v>0</v>
      </c>
      <c r="O22" s="13">
        <f>[18]Fevereiro!$K$18</f>
        <v>0.2</v>
      </c>
      <c r="P22" s="13">
        <f>[18]Fevereiro!$K$19</f>
        <v>0</v>
      </c>
      <c r="Q22" s="13">
        <f>[18]Fevereiro!$K$20</f>
        <v>0</v>
      </c>
      <c r="R22" s="13">
        <f>[18]Fevereiro!$K$21</f>
        <v>13.2</v>
      </c>
      <c r="S22" s="13">
        <f>[18]Fevereiro!$K$22</f>
        <v>0</v>
      </c>
      <c r="T22" s="13">
        <f>[18]Fevereiro!$K$23</f>
        <v>7.4</v>
      </c>
      <c r="U22" s="13">
        <f>[18]Fevereiro!$K$24</f>
        <v>1</v>
      </c>
      <c r="V22" s="13">
        <f>[18]Fevereiro!$K$25</f>
        <v>8.6</v>
      </c>
      <c r="W22" s="13">
        <f>[18]Fevereiro!$K$26</f>
        <v>3.6</v>
      </c>
      <c r="X22" s="13">
        <f>[18]Fevereiro!$K$27</f>
        <v>0</v>
      </c>
      <c r="Y22" s="13">
        <f>[18]Fevereiro!$K$28</f>
        <v>3</v>
      </c>
      <c r="Z22" s="13">
        <f>[18]Fevereiro!$K$29</f>
        <v>0</v>
      </c>
      <c r="AA22" s="13">
        <f>[18]Fevereiro!$K$30</f>
        <v>6.4</v>
      </c>
      <c r="AB22" s="13">
        <f>[18]Fevereiro!$K$31</f>
        <v>0.2</v>
      </c>
      <c r="AC22" s="13">
        <f>[18]Fevereiro!$K$32</f>
        <v>0</v>
      </c>
      <c r="AD22" s="13">
        <f>[18]Fevereiro!$K$33</f>
        <v>0</v>
      </c>
      <c r="AE22" s="44">
        <f t="shared" si="1"/>
        <v>56.6</v>
      </c>
      <c r="AF22" s="47">
        <f t="shared" si="2"/>
        <v>13.2</v>
      </c>
      <c r="AG22" s="38">
        <v>2</v>
      </c>
    </row>
    <row r="23" spans="1:33" ht="17.100000000000001" customHeight="1" x14ac:dyDescent="0.2">
      <c r="A23" s="8" t="s">
        <v>15</v>
      </c>
      <c r="B23" s="13">
        <f>[19]Fevereiro!$K$5</f>
        <v>11.8</v>
      </c>
      <c r="C23" s="13">
        <f>[19]Fevereiro!$K$6</f>
        <v>6</v>
      </c>
      <c r="D23" s="13">
        <f>[19]Fevereiro!$K$7</f>
        <v>2.8000000000000003</v>
      </c>
      <c r="E23" s="13">
        <f>[19]Fevereiro!$K$8</f>
        <v>0.8</v>
      </c>
      <c r="F23" s="13">
        <f>[19]Fevereiro!$K$9</f>
        <v>0</v>
      </c>
      <c r="G23" s="13">
        <f>[19]Fevereiro!$K$10</f>
        <v>0</v>
      </c>
      <c r="H23" s="13">
        <f>[19]Fevereiro!$K$11</f>
        <v>0</v>
      </c>
      <c r="I23" s="13">
        <f>[19]Fevereiro!$K$12</f>
        <v>0</v>
      </c>
      <c r="J23" s="13">
        <f>[19]Fevereiro!$K$13</f>
        <v>0</v>
      </c>
      <c r="K23" s="13">
        <f>[19]Fevereiro!$K$14</f>
        <v>10.8</v>
      </c>
      <c r="L23" s="13">
        <f>[19]Fevereiro!$K$15</f>
        <v>0</v>
      </c>
      <c r="M23" s="13">
        <f>[19]Fevereiro!$K$16</f>
        <v>0</v>
      </c>
      <c r="N23" s="13">
        <f>[19]Fevereiro!$K$17</f>
        <v>2.4</v>
      </c>
      <c r="O23" s="13">
        <f>[19]Fevereiro!$K$18</f>
        <v>27</v>
      </c>
      <c r="P23" s="13">
        <f>[19]Fevereiro!$K$19</f>
        <v>0</v>
      </c>
      <c r="Q23" s="13">
        <f>[19]Fevereiro!$K$20</f>
        <v>0.2</v>
      </c>
      <c r="R23" s="13">
        <f>[19]Fevereiro!$K$21</f>
        <v>0</v>
      </c>
      <c r="S23" s="13">
        <f>[19]Fevereiro!$K$22</f>
        <v>0</v>
      </c>
      <c r="T23" s="13">
        <f>[19]Fevereiro!$K$23</f>
        <v>1.2000000000000002</v>
      </c>
      <c r="U23" s="13">
        <f>[19]Fevereiro!$K$24</f>
        <v>1.6</v>
      </c>
      <c r="V23" s="13">
        <f>[19]Fevereiro!$K$25</f>
        <v>3</v>
      </c>
      <c r="W23" s="13">
        <f>[19]Fevereiro!$K$26</f>
        <v>15.799999999999999</v>
      </c>
      <c r="X23" s="13">
        <f>[19]Fevereiro!$K$27</f>
        <v>13.6</v>
      </c>
      <c r="Y23" s="13">
        <f>[19]Fevereiro!$K$28</f>
        <v>5.2</v>
      </c>
      <c r="Z23" s="13">
        <f>[19]Fevereiro!$K$29</f>
        <v>5.2</v>
      </c>
      <c r="AA23" s="13">
        <f>[19]Fevereiro!$K$30</f>
        <v>21.400000000000002</v>
      </c>
      <c r="AB23" s="13">
        <f>[19]Fevereiro!$K$31</f>
        <v>0.2</v>
      </c>
      <c r="AC23" s="13">
        <f>[19]Fevereiro!$K$32</f>
        <v>0</v>
      </c>
      <c r="AD23" s="13">
        <f>[19]Fevereiro!$K$33</f>
        <v>0.2</v>
      </c>
      <c r="AE23" s="44">
        <f t="shared" si="1"/>
        <v>129</v>
      </c>
      <c r="AF23" s="47">
        <f t="shared" si="2"/>
        <v>27</v>
      </c>
      <c r="AG23" s="38" t="s">
        <v>59</v>
      </c>
    </row>
    <row r="24" spans="1:33" ht="17.100000000000001" customHeight="1" x14ac:dyDescent="0.2">
      <c r="A24" s="8" t="s">
        <v>16</v>
      </c>
      <c r="B24" s="13">
        <f>[20]Fevereiro!$K$5</f>
        <v>8.4</v>
      </c>
      <c r="C24" s="13">
        <f>[20]Fevereiro!$K$6</f>
        <v>13.6</v>
      </c>
      <c r="D24" s="13">
        <f>[20]Fevereiro!$K$7</f>
        <v>0</v>
      </c>
      <c r="E24" s="13">
        <f>[20]Fevereiro!$K$8</f>
        <v>2.4</v>
      </c>
      <c r="F24" s="13">
        <f>[20]Fevereiro!$K$9</f>
        <v>0</v>
      </c>
      <c r="G24" s="13">
        <f>[20]Fevereiro!$K$10</f>
        <v>0</v>
      </c>
      <c r="H24" s="13">
        <f>[20]Fevereiro!$K$11</f>
        <v>0</v>
      </c>
      <c r="I24" s="13">
        <f>[20]Fevereiro!$K$12</f>
        <v>0</v>
      </c>
      <c r="J24" s="13">
        <f>[20]Fevereiro!$K$13</f>
        <v>5.2</v>
      </c>
      <c r="K24" s="13">
        <f>[20]Fevereiro!$K$14</f>
        <v>2</v>
      </c>
      <c r="L24" s="13">
        <f>[20]Fevereiro!$K$15</f>
        <v>0</v>
      </c>
      <c r="M24" s="13">
        <f>[20]Fevereiro!$K$16</f>
        <v>0</v>
      </c>
      <c r="N24" s="13">
        <f>[20]Fevereiro!$K$17</f>
        <v>0</v>
      </c>
      <c r="O24" s="13">
        <f>[20]Fevereiro!$K$18</f>
        <v>0</v>
      </c>
      <c r="P24" s="13">
        <f>[20]Fevereiro!$K$19</f>
        <v>0</v>
      </c>
      <c r="Q24" s="13">
        <f>[20]Fevereiro!$K$20</f>
        <v>0</v>
      </c>
      <c r="R24" s="13">
        <f>[20]Fevereiro!$K$21</f>
        <v>0</v>
      </c>
      <c r="S24" s="13">
        <f>[20]Fevereiro!$K$22</f>
        <v>0</v>
      </c>
      <c r="T24" s="13">
        <f>[20]Fevereiro!$K$23</f>
        <v>0</v>
      </c>
      <c r="U24" s="13">
        <f>[20]Fevereiro!$K$24</f>
        <v>0</v>
      </c>
      <c r="V24" s="13">
        <f>[20]Fevereiro!$K$25</f>
        <v>0.2</v>
      </c>
      <c r="W24" s="13">
        <f>[20]Fevereiro!$K$26</f>
        <v>36.000000000000007</v>
      </c>
      <c r="X24" s="13">
        <f>[20]Fevereiro!$K$27</f>
        <v>4</v>
      </c>
      <c r="Y24" s="13">
        <f>[20]Fevereiro!$K$28</f>
        <v>0</v>
      </c>
      <c r="Z24" s="13">
        <f>[20]Fevereiro!$K$29</f>
        <v>21.400000000000002</v>
      </c>
      <c r="AA24" s="13">
        <f>[20]Fevereiro!$K$30</f>
        <v>118.2</v>
      </c>
      <c r="AB24" s="13">
        <f>[20]Fevereiro!$K$31</f>
        <v>1.6</v>
      </c>
      <c r="AC24" s="13">
        <f>[20]Fevereiro!$K$32</f>
        <v>0.4</v>
      </c>
      <c r="AD24" s="13">
        <f>[20]Fevereiro!$K$33</f>
        <v>1.2</v>
      </c>
      <c r="AE24" s="44">
        <f t="shared" si="1"/>
        <v>213.40000000000003</v>
      </c>
      <c r="AF24" s="47">
        <f t="shared" si="2"/>
        <v>118.2</v>
      </c>
      <c r="AG24" s="38" t="s">
        <v>59</v>
      </c>
    </row>
    <row r="25" spans="1:33" ht="17.100000000000001" customHeight="1" x14ac:dyDescent="0.2">
      <c r="A25" s="8" t="s">
        <v>17</v>
      </c>
      <c r="B25" s="13">
        <f>[21]Fevereiro!$K$5</f>
        <v>0.8</v>
      </c>
      <c r="C25" s="13">
        <f>[21]Fevereiro!$K$6</f>
        <v>0.2</v>
      </c>
      <c r="D25" s="13">
        <f>[21]Fevereiro!$K$7</f>
        <v>0.2</v>
      </c>
      <c r="E25" s="13">
        <f>[21]Fevereiro!$K$8</f>
        <v>4</v>
      </c>
      <c r="F25" s="13">
        <f>[21]Fevereiro!$K$9</f>
        <v>0</v>
      </c>
      <c r="G25" s="13">
        <f>[21]Fevereiro!$K$10</f>
        <v>0</v>
      </c>
      <c r="H25" s="13">
        <f>[21]Fevereiro!$K$11</f>
        <v>0</v>
      </c>
      <c r="I25" s="13">
        <f>[21]Fevereiro!$K$12</f>
        <v>0</v>
      </c>
      <c r="J25" s="13">
        <f>[21]Fevereiro!$K$13</f>
        <v>0</v>
      </c>
      <c r="K25" s="13">
        <f>[21]Fevereiro!$K$14</f>
        <v>0</v>
      </c>
      <c r="L25" s="13">
        <f>[21]Fevereiro!$K$15</f>
        <v>0</v>
      </c>
      <c r="M25" s="13">
        <f>[21]Fevereiro!$K$16</f>
        <v>0</v>
      </c>
      <c r="N25" s="13">
        <f>[21]Fevereiro!$K$17</f>
        <v>0</v>
      </c>
      <c r="O25" s="13">
        <f>[21]Fevereiro!$K$18</f>
        <v>0.4</v>
      </c>
      <c r="P25" s="13">
        <f>[21]Fevereiro!$K$19</f>
        <v>32.6</v>
      </c>
      <c r="Q25" s="13">
        <f>[21]Fevereiro!$K$20</f>
        <v>0.2</v>
      </c>
      <c r="R25" s="13">
        <f>[21]Fevereiro!$K$21</f>
        <v>7.1999999999999993</v>
      </c>
      <c r="S25" s="13">
        <f>[21]Fevereiro!$K$22</f>
        <v>5</v>
      </c>
      <c r="T25" s="13">
        <f>[21]Fevereiro!$K$23</f>
        <v>0.8</v>
      </c>
      <c r="U25" s="13">
        <f>[21]Fevereiro!$K$24</f>
        <v>0</v>
      </c>
      <c r="V25" s="13">
        <f>[21]Fevereiro!$K$25</f>
        <v>0</v>
      </c>
      <c r="W25" s="13">
        <f>[21]Fevereiro!$K$26</f>
        <v>21.2</v>
      </c>
      <c r="X25" s="13">
        <f>[21]Fevereiro!$K$27</f>
        <v>8</v>
      </c>
      <c r="Y25" s="13">
        <f>[21]Fevereiro!$K$28</f>
        <v>0.2</v>
      </c>
      <c r="Z25" s="13">
        <f>[21]Fevereiro!$K$29</f>
        <v>12.799999999999999</v>
      </c>
      <c r="AA25" s="13">
        <f>[21]Fevereiro!$K$30</f>
        <v>1.4</v>
      </c>
      <c r="AB25" s="13">
        <f>[21]Fevereiro!$K$31</f>
        <v>13.599999999999998</v>
      </c>
      <c r="AC25" s="13">
        <f>[21]Fevereiro!$K$32</f>
        <v>8.6</v>
      </c>
      <c r="AD25" s="13">
        <f>[21]Fevereiro!$K$33</f>
        <v>5.2</v>
      </c>
      <c r="AE25" s="44">
        <f t="shared" si="1"/>
        <v>117.2</v>
      </c>
      <c r="AF25" s="47">
        <f t="shared" si="2"/>
        <v>32.6</v>
      </c>
      <c r="AG25" s="38" t="s">
        <v>59</v>
      </c>
    </row>
    <row r="26" spans="1:33" ht="17.100000000000001" customHeight="1" x14ac:dyDescent="0.2">
      <c r="A26" s="8" t="s">
        <v>18</v>
      </c>
      <c r="B26" s="13">
        <f>[22]Fevereiro!$K$5</f>
        <v>0</v>
      </c>
      <c r="C26" s="13">
        <f>[22]Fevereiro!$K$6</f>
        <v>0</v>
      </c>
      <c r="D26" s="13">
        <f>[22]Fevereiro!$K$7</f>
        <v>0</v>
      </c>
      <c r="E26" s="13">
        <f>[22]Fevereiro!$K$8</f>
        <v>0</v>
      </c>
      <c r="F26" s="13">
        <f>[22]Fevereiro!$K$9</f>
        <v>0</v>
      </c>
      <c r="G26" s="13">
        <f>[22]Fevereiro!$K$10</f>
        <v>0</v>
      </c>
      <c r="H26" s="13">
        <f>[22]Fevereiro!$K$11</f>
        <v>0</v>
      </c>
      <c r="I26" s="13">
        <f>[22]Fevereiro!$K$12</f>
        <v>0.2</v>
      </c>
      <c r="J26" s="13">
        <f>[22]Fevereiro!$K$13</f>
        <v>0</v>
      </c>
      <c r="K26" s="13">
        <f>[22]Fevereiro!$K$14</f>
        <v>0.2</v>
      </c>
      <c r="L26" s="13">
        <f>[22]Fevereiro!$K$15</f>
        <v>0</v>
      </c>
      <c r="M26" s="13">
        <f>[22]Fevereiro!$K$16</f>
        <v>0.2</v>
      </c>
      <c r="N26" s="13">
        <f>[22]Fevereiro!$K$17</f>
        <v>0</v>
      </c>
      <c r="O26" s="13">
        <f>[22]Fevereiro!$K$18</f>
        <v>0.2</v>
      </c>
      <c r="P26" s="13">
        <f>[22]Fevereiro!$K$19</f>
        <v>0</v>
      </c>
      <c r="Q26" s="13">
        <f>[22]Fevereiro!$K$20</f>
        <v>0.2</v>
      </c>
      <c r="R26" s="13">
        <f>[22]Fevereiro!$K$21</f>
        <v>0</v>
      </c>
      <c r="S26" s="13">
        <f>[22]Fevereiro!$K$22</f>
        <v>0</v>
      </c>
      <c r="T26" s="13">
        <f>[22]Fevereiro!$K$23</f>
        <v>0.2</v>
      </c>
      <c r="U26" s="13">
        <f>[22]Fevereiro!$K$24</f>
        <v>0</v>
      </c>
      <c r="V26" s="13">
        <f>[22]Fevereiro!$K$25</f>
        <v>0</v>
      </c>
      <c r="W26" s="13">
        <f>[22]Fevereiro!$K$26</f>
        <v>0.2</v>
      </c>
      <c r="X26" s="13">
        <f>[22]Fevereiro!$K$27</f>
        <v>0</v>
      </c>
      <c r="Y26" s="13">
        <f>[22]Fevereiro!$K$28</f>
        <v>0.2</v>
      </c>
      <c r="Z26" s="13">
        <f>[22]Fevereiro!$K$29</f>
        <v>0</v>
      </c>
      <c r="AA26" s="13">
        <f>[22]Fevereiro!$K$30</f>
        <v>18.599999999999998</v>
      </c>
      <c r="AB26" s="13">
        <f>[22]Fevereiro!$K$31</f>
        <v>0</v>
      </c>
      <c r="AC26" s="13">
        <f>[22]Fevereiro!$K$32</f>
        <v>0</v>
      </c>
      <c r="AD26" s="13">
        <f>[22]Fevereiro!$K$33</f>
        <v>0.2</v>
      </c>
      <c r="AE26" s="44">
        <f t="shared" si="1"/>
        <v>20.2</v>
      </c>
      <c r="AF26" s="47">
        <f t="shared" si="2"/>
        <v>18.599999999999998</v>
      </c>
      <c r="AG26" s="38" t="s">
        <v>59</v>
      </c>
    </row>
    <row r="27" spans="1:33" ht="17.100000000000001" customHeight="1" x14ac:dyDescent="0.2">
      <c r="A27" s="8" t="s">
        <v>19</v>
      </c>
      <c r="B27" s="13">
        <f>[23]Fevereiro!$K$5</f>
        <v>0</v>
      </c>
      <c r="C27" s="13">
        <f>[23]Fevereiro!$K$6</f>
        <v>0</v>
      </c>
      <c r="D27" s="13">
        <f>[23]Fevereiro!$K$7</f>
        <v>0</v>
      </c>
      <c r="E27" s="13">
        <f>[23]Fevereiro!$K$8</f>
        <v>0</v>
      </c>
      <c r="F27" s="13">
        <f>[23]Fevereiro!$K$9</f>
        <v>0.6</v>
      </c>
      <c r="G27" s="13">
        <f>[23]Fevereiro!$K$10</f>
        <v>0</v>
      </c>
      <c r="H27" s="13">
        <f>[23]Fevereiro!$K$11</f>
        <v>0</v>
      </c>
      <c r="I27" s="13">
        <f>[23]Fevereiro!$K$12</f>
        <v>0</v>
      </c>
      <c r="J27" s="13">
        <f>[23]Fevereiro!$K$13</f>
        <v>39.6</v>
      </c>
      <c r="K27" s="13">
        <f>[23]Fevereiro!$K$14</f>
        <v>0</v>
      </c>
      <c r="L27" s="13">
        <f>[23]Fevereiro!$K$15</f>
        <v>0</v>
      </c>
      <c r="M27" s="13">
        <f>[23]Fevereiro!$K$16</f>
        <v>0</v>
      </c>
      <c r="N27" s="13">
        <f>[23]Fevereiro!$K$17</f>
        <v>0</v>
      </c>
      <c r="O27" s="13">
        <f>[23]Fevereiro!$K$18</f>
        <v>0</v>
      </c>
      <c r="P27" s="13">
        <f>[23]Fevereiro!$K$19</f>
        <v>0</v>
      </c>
      <c r="Q27" s="13">
        <f>[23]Fevereiro!$K$20</f>
        <v>0</v>
      </c>
      <c r="R27" s="13">
        <f>[23]Fevereiro!$K$21</f>
        <v>0</v>
      </c>
      <c r="S27" s="13">
        <f>[23]Fevereiro!$K$22</f>
        <v>0</v>
      </c>
      <c r="T27" s="13">
        <f>[23]Fevereiro!$K$23</f>
        <v>0</v>
      </c>
      <c r="U27" s="13">
        <f>[23]Fevereiro!$K$24</f>
        <v>0</v>
      </c>
      <c r="V27" s="13">
        <f>[23]Fevereiro!$K$25</f>
        <v>0.6</v>
      </c>
      <c r="W27" s="13">
        <f>[23]Fevereiro!$K$26</f>
        <v>7.1999999999999993</v>
      </c>
      <c r="X27" s="13">
        <f>[23]Fevereiro!$K$27</f>
        <v>6.6</v>
      </c>
      <c r="Y27" s="13">
        <f>[23]Fevereiro!$K$28</f>
        <v>1.5999999999999999</v>
      </c>
      <c r="Z27" s="13">
        <f>[23]Fevereiro!$K$29</f>
        <v>2.6</v>
      </c>
      <c r="AA27" s="13">
        <f>[23]Fevereiro!$K$30</f>
        <v>1.2</v>
      </c>
      <c r="AB27" s="13">
        <f>[23]Fevereiro!$K$31</f>
        <v>9</v>
      </c>
      <c r="AC27" s="13">
        <f>[23]Fevereiro!$K$32</f>
        <v>0.8</v>
      </c>
      <c r="AD27" s="13">
        <f>[23]Fevereiro!$K$33</f>
        <v>9.6</v>
      </c>
      <c r="AE27" s="44">
        <f t="shared" si="1"/>
        <v>69.8</v>
      </c>
      <c r="AF27" s="47">
        <f t="shared" si="2"/>
        <v>39.6</v>
      </c>
      <c r="AG27" s="38" t="s">
        <v>59</v>
      </c>
    </row>
    <row r="28" spans="1:33" ht="17.100000000000001" customHeight="1" x14ac:dyDescent="0.2">
      <c r="A28" s="8" t="s">
        <v>31</v>
      </c>
      <c r="B28" s="13">
        <f>[24]Fevereiro!$K$5</f>
        <v>0.8</v>
      </c>
      <c r="C28" s="13">
        <f>[24]Fevereiro!$K$6</f>
        <v>0.2</v>
      </c>
      <c r="D28" s="13">
        <f>[24]Fevereiro!$K$7</f>
        <v>1.2</v>
      </c>
      <c r="E28" s="13">
        <f>[24]Fevereiro!$K$8</f>
        <v>0</v>
      </c>
      <c r="F28" s="13">
        <f>[24]Fevereiro!$K$9</f>
        <v>0</v>
      </c>
      <c r="G28" s="13">
        <f>[24]Fevereiro!$K$10</f>
        <v>0</v>
      </c>
      <c r="H28" s="13">
        <f>[24]Fevereiro!$K$11</f>
        <v>0</v>
      </c>
      <c r="I28" s="13">
        <f>[24]Fevereiro!$K$12</f>
        <v>0.6</v>
      </c>
      <c r="J28" s="13">
        <f>[24]Fevereiro!$K$13</f>
        <v>29</v>
      </c>
      <c r="K28" s="13">
        <f>[24]Fevereiro!$K$14</f>
        <v>0</v>
      </c>
      <c r="L28" s="13">
        <f>[24]Fevereiro!$K$15</f>
        <v>0</v>
      </c>
      <c r="M28" s="13">
        <f>[24]Fevereiro!$K$16</f>
        <v>0</v>
      </c>
      <c r="N28" s="13">
        <f>[24]Fevereiro!$K$17</f>
        <v>0</v>
      </c>
      <c r="O28" s="13">
        <f>[24]Fevereiro!$K$18</f>
        <v>0</v>
      </c>
      <c r="P28" s="13">
        <f>[24]Fevereiro!$K$19</f>
        <v>46</v>
      </c>
      <c r="Q28" s="13">
        <f>[24]Fevereiro!$K$20</f>
        <v>4.8</v>
      </c>
      <c r="R28" s="13">
        <f>[24]Fevereiro!$K$21</f>
        <v>4.8</v>
      </c>
      <c r="S28" s="13">
        <f>[24]Fevereiro!$K$22</f>
        <v>2</v>
      </c>
      <c r="T28" s="13">
        <f>[24]Fevereiro!$K$23</f>
        <v>16</v>
      </c>
      <c r="U28" s="13">
        <f>[24]Fevereiro!$K$24</f>
        <v>0</v>
      </c>
      <c r="V28" s="13">
        <f>[24]Fevereiro!$K$25</f>
        <v>0.2</v>
      </c>
      <c r="W28" s="13">
        <f>[24]Fevereiro!$K$26</f>
        <v>15.599999999999998</v>
      </c>
      <c r="X28" s="13">
        <f>[24]Fevereiro!$K$27</f>
        <v>12.6</v>
      </c>
      <c r="Y28" s="13">
        <f>[24]Fevereiro!$K$28</f>
        <v>0.2</v>
      </c>
      <c r="Z28" s="13">
        <f>[24]Fevereiro!$K$29</f>
        <v>0</v>
      </c>
      <c r="AA28" s="13">
        <f>[24]Fevereiro!$K$30</f>
        <v>18.599999999999998</v>
      </c>
      <c r="AB28" s="13">
        <f>[24]Fevereiro!$K$31</f>
        <v>1.2</v>
      </c>
      <c r="AC28" s="13">
        <f>[24]Fevereiro!$K$32</f>
        <v>0</v>
      </c>
      <c r="AD28" s="13">
        <f>[24]Fevereiro!$K$33</f>
        <v>0</v>
      </c>
      <c r="AE28" s="44">
        <f t="shared" si="1"/>
        <v>153.79999999999995</v>
      </c>
      <c r="AF28" s="47">
        <f t="shared" si="2"/>
        <v>46</v>
      </c>
      <c r="AG28" s="38">
        <v>2</v>
      </c>
    </row>
    <row r="29" spans="1:33" ht="17.100000000000001" customHeight="1" x14ac:dyDescent="0.2">
      <c r="A29" s="8" t="s">
        <v>20</v>
      </c>
      <c r="B29" s="3">
        <f>[25]Fevereiro!$K$5</f>
        <v>0</v>
      </c>
      <c r="C29" s="3">
        <f>[25]Fevereiro!$K$6</f>
        <v>0</v>
      </c>
      <c r="D29" s="3">
        <f>[25]Fevereiro!$K$7</f>
        <v>0</v>
      </c>
      <c r="E29" s="3">
        <f>[25]Fevereiro!$K$8</f>
        <v>0</v>
      </c>
      <c r="F29" s="3">
        <f>[25]Fevereiro!$K$9</f>
        <v>0</v>
      </c>
      <c r="G29" s="3">
        <f>[25]Fevereiro!$K$10</f>
        <v>0</v>
      </c>
      <c r="H29" s="3">
        <f>[25]Fevereiro!$K$11</f>
        <v>0</v>
      </c>
      <c r="I29" s="3">
        <f>[25]Fevereiro!$K$12</f>
        <v>0</v>
      </c>
      <c r="J29" s="3">
        <f>[25]Fevereiro!$K$13</f>
        <v>1</v>
      </c>
      <c r="K29" s="3">
        <f>[25]Fevereiro!$K$14</f>
        <v>0</v>
      </c>
      <c r="L29" s="3">
        <f>[25]Fevereiro!$K$15</f>
        <v>20.199999999999996</v>
      </c>
      <c r="M29" s="3">
        <f>[25]Fevereiro!$K$16</f>
        <v>0.2</v>
      </c>
      <c r="N29" s="3">
        <f>[25]Fevereiro!$K$17</f>
        <v>0.2</v>
      </c>
      <c r="O29" s="3">
        <f>[25]Fevereiro!$K$18</f>
        <v>9.4</v>
      </c>
      <c r="P29" s="3">
        <f>[25]Fevereiro!$K$19</f>
        <v>31.4</v>
      </c>
      <c r="Q29" s="3">
        <f>[25]Fevereiro!$K$20</f>
        <v>0.4</v>
      </c>
      <c r="R29" s="3">
        <f>[25]Fevereiro!$K$21</f>
        <v>0.4</v>
      </c>
      <c r="S29" s="3">
        <f>[25]Fevereiro!$K$22</f>
        <v>0</v>
      </c>
      <c r="T29" s="3">
        <f>[25]Fevereiro!$K$23</f>
        <v>1</v>
      </c>
      <c r="U29" s="3">
        <f>[25]Fevereiro!$K$24</f>
        <v>0</v>
      </c>
      <c r="V29" s="3">
        <f>[25]Fevereiro!$K$25</f>
        <v>4.4000000000000004</v>
      </c>
      <c r="W29" s="3">
        <f>[25]Fevereiro!$K$26</f>
        <v>25.6</v>
      </c>
      <c r="X29" s="3">
        <f>[25]Fevereiro!$K$27</f>
        <v>0</v>
      </c>
      <c r="Y29" s="3">
        <f>[25]Fevereiro!$K$28</f>
        <v>0</v>
      </c>
      <c r="Z29" s="3">
        <f>[25]Fevereiro!$K$29</f>
        <v>0</v>
      </c>
      <c r="AA29" s="3">
        <f>[25]Fevereiro!$K$30</f>
        <v>21.400000000000002</v>
      </c>
      <c r="AB29" s="3">
        <f>[25]Fevereiro!$K$31</f>
        <v>0</v>
      </c>
      <c r="AC29" s="3">
        <f>[25]Fevereiro!$K$32</f>
        <v>0</v>
      </c>
      <c r="AD29" s="3">
        <f>[25]Fevereiro!$K$33</f>
        <v>2.4</v>
      </c>
      <c r="AE29" s="44">
        <f t="shared" si="1"/>
        <v>115.6</v>
      </c>
      <c r="AF29" s="47">
        <f t="shared" si="2"/>
        <v>31.4</v>
      </c>
      <c r="AG29" s="38" t="s">
        <v>59</v>
      </c>
    </row>
    <row r="30" spans="1:33" s="5" customFormat="1" ht="17.100000000000001" customHeight="1" x14ac:dyDescent="0.2">
      <c r="A30" s="12" t="s">
        <v>34</v>
      </c>
      <c r="B30" s="20">
        <f>MAX(B5:B29)</f>
        <v>25.199999999999996</v>
      </c>
      <c r="C30" s="20">
        <f t="shared" ref="C30:AF30" si="3">MAX(C5:C29)</f>
        <v>13.6</v>
      </c>
      <c r="D30" s="20">
        <f t="shared" si="3"/>
        <v>16.8</v>
      </c>
      <c r="E30" s="20">
        <f t="shared" si="3"/>
        <v>7.4</v>
      </c>
      <c r="F30" s="20">
        <f t="shared" si="3"/>
        <v>0.60000000000000009</v>
      </c>
      <c r="G30" s="20">
        <f t="shared" si="3"/>
        <v>0.60000000000000009</v>
      </c>
      <c r="H30" s="20">
        <f t="shared" si="3"/>
        <v>0.6</v>
      </c>
      <c r="I30" s="20">
        <f t="shared" si="3"/>
        <v>36.4</v>
      </c>
      <c r="J30" s="20">
        <f t="shared" si="3"/>
        <v>39.6</v>
      </c>
      <c r="K30" s="20">
        <f t="shared" si="3"/>
        <v>15.8</v>
      </c>
      <c r="L30" s="20">
        <f t="shared" si="3"/>
        <v>54</v>
      </c>
      <c r="M30" s="20">
        <f t="shared" si="3"/>
        <v>8.4</v>
      </c>
      <c r="N30" s="20">
        <f t="shared" si="3"/>
        <v>53.199999999999996</v>
      </c>
      <c r="O30" s="20">
        <f t="shared" si="3"/>
        <v>34.200000000000003</v>
      </c>
      <c r="P30" s="20">
        <f t="shared" si="3"/>
        <v>46</v>
      </c>
      <c r="Q30" s="20">
        <f t="shared" si="3"/>
        <v>28.2</v>
      </c>
      <c r="R30" s="20">
        <f t="shared" si="3"/>
        <v>37.799999999999997</v>
      </c>
      <c r="S30" s="20">
        <f t="shared" si="3"/>
        <v>8.6</v>
      </c>
      <c r="T30" s="20">
        <f t="shared" si="3"/>
        <v>43.8</v>
      </c>
      <c r="U30" s="20">
        <f t="shared" si="3"/>
        <v>28.4</v>
      </c>
      <c r="V30" s="20">
        <f t="shared" si="3"/>
        <v>28.400000000000002</v>
      </c>
      <c r="W30" s="20">
        <f t="shared" si="3"/>
        <v>81.399999999999991</v>
      </c>
      <c r="X30" s="20">
        <f t="shared" si="3"/>
        <v>39.6</v>
      </c>
      <c r="Y30" s="20">
        <f t="shared" si="3"/>
        <v>16.399999999999999</v>
      </c>
      <c r="Z30" s="20">
        <f t="shared" si="3"/>
        <v>32.400000000000006</v>
      </c>
      <c r="AA30" s="20">
        <f t="shared" si="3"/>
        <v>118.2</v>
      </c>
      <c r="AB30" s="20">
        <f>MAX(AB5:AB29)</f>
        <v>23.999999999999996</v>
      </c>
      <c r="AC30" s="20">
        <f t="shared" si="3"/>
        <v>10.200000000000001</v>
      </c>
      <c r="AD30" s="55">
        <f t="shared" si="3"/>
        <v>12.6</v>
      </c>
      <c r="AE30" s="56">
        <f t="shared" si="3"/>
        <v>270</v>
      </c>
      <c r="AF30" s="20">
        <f t="shared" si="3"/>
        <v>118.2</v>
      </c>
      <c r="AG30" s="39"/>
    </row>
    <row r="31" spans="1:33" s="27" customFormat="1" x14ac:dyDescent="0.2">
      <c r="A31" s="25" t="s">
        <v>37</v>
      </c>
      <c r="B31" s="26">
        <f>SUM(B5:B29)</f>
        <v>95.8</v>
      </c>
      <c r="C31" s="26">
        <f t="shared" ref="C31:AE31" si="4">SUM(C5:C29)</f>
        <v>50.600000000000016</v>
      </c>
      <c r="D31" s="26">
        <f t="shared" si="4"/>
        <v>51.400000000000006</v>
      </c>
      <c r="E31" s="26">
        <f t="shared" si="4"/>
        <v>25.599999999999998</v>
      </c>
      <c r="F31" s="26">
        <f t="shared" si="4"/>
        <v>1.4</v>
      </c>
      <c r="G31" s="26">
        <f t="shared" si="4"/>
        <v>0.60000000000000009</v>
      </c>
      <c r="H31" s="26">
        <f t="shared" si="4"/>
        <v>0.6</v>
      </c>
      <c r="I31" s="26">
        <f t="shared" si="4"/>
        <v>39.200000000000003</v>
      </c>
      <c r="J31" s="26">
        <f t="shared" si="4"/>
        <v>119.2</v>
      </c>
      <c r="K31" s="26">
        <f t="shared" si="4"/>
        <v>41.600000000000009</v>
      </c>
      <c r="L31" s="26">
        <f t="shared" si="4"/>
        <v>125.6</v>
      </c>
      <c r="M31" s="26">
        <f t="shared" si="4"/>
        <v>21.199999999999996</v>
      </c>
      <c r="N31" s="26">
        <f t="shared" si="4"/>
        <v>146.79999999999998</v>
      </c>
      <c r="O31" s="26">
        <f t="shared" si="4"/>
        <v>115.20000000000002</v>
      </c>
      <c r="P31" s="26">
        <f t="shared" si="4"/>
        <v>222.20000000000005</v>
      </c>
      <c r="Q31" s="26">
        <f t="shared" si="4"/>
        <v>70.800000000000011</v>
      </c>
      <c r="R31" s="26">
        <f t="shared" si="4"/>
        <v>118.00000000000001</v>
      </c>
      <c r="S31" s="26">
        <f t="shared" si="4"/>
        <v>26.799999999999997</v>
      </c>
      <c r="T31" s="26">
        <f t="shared" si="4"/>
        <v>103.19999999999999</v>
      </c>
      <c r="U31" s="26">
        <f t="shared" si="4"/>
        <v>53.4</v>
      </c>
      <c r="V31" s="26">
        <f t="shared" si="4"/>
        <v>98.4</v>
      </c>
      <c r="W31" s="26">
        <f t="shared" si="4"/>
        <v>476.8</v>
      </c>
      <c r="X31" s="26">
        <f t="shared" si="4"/>
        <v>227.2</v>
      </c>
      <c r="Y31" s="26">
        <f t="shared" si="4"/>
        <v>69.600000000000009</v>
      </c>
      <c r="Z31" s="26">
        <f t="shared" si="4"/>
        <v>133.40000000000003</v>
      </c>
      <c r="AA31" s="26">
        <f t="shared" si="4"/>
        <v>388.2</v>
      </c>
      <c r="AB31" s="26">
        <f t="shared" si="4"/>
        <v>162.79999999999995</v>
      </c>
      <c r="AC31" s="26">
        <f t="shared" si="4"/>
        <v>37.4</v>
      </c>
      <c r="AD31" s="57">
        <f t="shared" si="4"/>
        <v>69.40000000000002</v>
      </c>
      <c r="AE31" s="26">
        <f t="shared" si="4"/>
        <v>3022.9999999999995</v>
      </c>
      <c r="AF31" s="37"/>
      <c r="AG31" s="38"/>
    </row>
  </sheetData>
  <mergeCells count="32">
    <mergeCell ref="A1:AF1"/>
    <mergeCell ref="B2:AF2"/>
    <mergeCell ref="X3:X4"/>
    <mergeCell ref="AB3:AB4"/>
    <mergeCell ref="AC3:AC4"/>
    <mergeCell ref="Y3:Y4"/>
    <mergeCell ref="I3:I4"/>
    <mergeCell ref="H3:H4"/>
    <mergeCell ref="P3:P4"/>
    <mergeCell ref="K3:K4"/>
    <mergeCell ref="L3:L4"/>
    <mergeCell ref="Z3:Z4"/>
    <mergeCell ref="U3:U4"/>
    <mergeCell ref="V3:V4"/>
    <mergeCell ref="W3:W4"/>
    <mergeCell ref="E3:E4"/>
    <mergeCell ref="F3:F4"/>
    <mergeCell ref="G3:G4"/>
    <mergeCell ref="J3:J4"/>
    <mergeCell ref="A2:A4"/>
    <mergeCell ref="B3:B4"/>
    <mergeCell ref="C3:C4"/>
    <mergeCell ref="D3:D4"/>
    <mergeCell ref="AD3:AD4"/>
    <mergeCell ref="M3:M4"/>
    <mergeCell ref="N3:N4"/>
    <mergeCell ref="O3:O4"/>
    <mergeCell ref="AA3:AA4"/>
    <mergeCell ref="T3:T4"/>
    <mergeCell ref="S3:S4"/>
    <mergeCell ref="R3:R4"/>
    <mergeCell ref="Q3:Q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1"/>
  <sheetViews>
    <sheetView workbookViewId="0">
      <selection activeCell="AF30" sqref="AF30"/>
    </sheetView>
  </sheetViews>
  <sheetFormatPr defaultRowHeight="12.75" x14ac:dyDescent="0.2"/>
  <cols>
    <col min="1" max="1" width="19.140625" style="2" bestFit="1" customWidth="1"/>
    <col min="2" max="29" width="5.42578125" style="2" bestFit="1" customWidth="1"/>
    <col min="30" max="30" width="5.42578125" style="2" customWidth="1"/>
    <col min="31" max="31" width="7.5703125" style="17" bestFit="1" customWidth="1"/>
    <col min="32" max="32" width="7.28515625" style="30" bestFit="1" customWidth="1"/>
  </cols>
  <sheetData>
    <row r="1" spans="1:32" ht="20.100000000000001" customHeight="1" thickBot="1" x14ac:dyDescent="0.25">
      <c r="A1" s="66" t="s">
        <v>23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</row>
    <row r="2" spans="1:32" ht="20.100000000000001" customHeight="1" x14ac:dyDescent="0.2">
      <c r="A2" s="63" t="s">
        <v>21</v>
      </c>
      <c r="B2" s="60" t="s">
        <v>53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</row>
    <row r="3" spans="1:32" s="4" customFormat="1" ht="20.100000000000001" customHeight="1" x14ac:dyDescent="0.2">
      <c r="A3" s="64"/>
      <c r="B3" s="58">
        <v>1</v>
      </c>
      <c r="C3" s="58">
        <f>SUM(B3+1)</f>
        <v>2</v>
      </c>
      <c r="D3" s="58">
        <f t="shared" ref="D3:AC3" si="0">SUM(C3+1)</f>
        <v>3</v>
      </c>
      <c r="E3" s="58">
        <f t="shared" si="0"/>
        <v>4</v>
      </c>
      <c r="F3" s="58">
        <f t="shared" si="0"/>
        <v>5</v>
      </c>
      <c r="G3" s="58">
        <f t="shared" si="0"/>
        <v>6</v>
      </c>
      <c r="H3" s="58">
        <f t="shared" si="0"/>
        <v>7</v>
      </c>
      <c r="I3" s="58">
        <f t="shared" si="0"/>
        <v>8</v>
      </c>
      <c r="J3" s="58">
        <f t="shared" si="0"/>
        <v>9</v>
      </c>
      <c r="K3" s="58">
        <f t="shared" si="0"/>
        <v>10</v>
      </c>
      <c r="L3" s="58">
        <f t="shared" si="0"/>
        <v>11</v>
      </c>
      <c r="M3" s="58">
        <f t="shared" si="0"/>
        <v>12</v>
      </c>
      <c r="N3" s="58">
        <f t="shared" si="0"/>
        <v>13</v>
      </c>
      <c r="O3" s="58">
        <f t="shared" si="0"/>
        <v>14</v>
      </c>
      <c r="P3" s="58">
        <f t="shared" si="0"/>
        <v>15</v>
      </c>
      <c r="Q3" s="58">
        <f t="shared" si="0"/>
        <v>16</v>
      </c>
      <c r="R3" s="58">
        <f t="shared" si="0"/>
        <v>17</v>
      </c>
      <c r="S3" s="58">
        <f t="shared" si="0"/>
        <v>18</v>
      </c>
      <c r="T3" s="58">
        <f t="shared" si="0"/>
        <v>19</v>
      </c>
      <c r="U3" s="58">
        <f t="shared" si="0"/>
        <v>20</v>
      </c>
      <c r="V3" s="58">
        <f t="shared" si="0"/>
        <v>21</v>
      </c>
      <c r="W3" s="58">
        <f t="shared" si="0"/>
        <v>22</v>
      </c>
      <c r="X3" s="58">
        <f t="shared" si="0"/>
        <v>23</v>
      </c>
      <c r="Y3" s="58">
        <f t="shared" si="0"/>
        <v>24</v>
      </c>
      <c r="Z3" s="58">
        <f t="shared" si="0"/>
        <v>25</v>
      </c>
      <c r="AA3" s="58">
        <f t="shared" si="0"/>
        <v>26</v>
      </c>
      <c r="AB3" s="58">
        <f t="shared" si="0"/>
        <v>27</v>
      </c>
      <c r="AC3" s="58">
        <f t="shared" si="0"/>
        <v>28</v>
      </c>
      <c r="AD3" s="58">
        <v>29</v>
      </c>
      <c r="AE3" s="29" t="s">
        <v>41</v>
      </c>
      <c r="AF3" s="32" t="s">
        <v>40</v>
      </c>
    </row>
    <row r="4" spans="1:32" s="5" customFormat="1" ht="20.100000000000001" customHeight="1" thickBot="1" x14ac:dyDescent="0.25">
      <c r="A4" s="65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28" t="s">
        <v>39</v>
      </c>
      <c r="AF4" s="31" t="s">
        <v>39</v>
      </c>
    </row>
    <row r="5" spans="1:32" s="5" customFormat="1" ht="20.100000000000001" customHeight="1" thickTop="1" x14ac:dyDescent="0.2">
      <c r="A5" s="7" t="s">
        <v>48</v>
      </c>
      <c r="B5" s="43">
        <f>[1]Fevereiro!$C$5</f>
        <v>34.9</v>
      </c>
      <c r="C5" s="43">
        <f>[1]Fevereiro!$C$6</f>
        <v>35.1</v>
      </c>
      <c r="D5" s="43">
        <f>[1]Fevereiro!$C$7</f>
        <v>34.4</v>
      </c>
      <c r="E5" s="43">
        <f>[1]Fevereiro!$C$8</f>
        <v>35.5</v>
      </c>
      <c r="F5" s="43">
        <f>[1]Fevereiro!$C$9</f>
        <v>36.4</v>
      </c>
      <c r="G5" s="43">
        <f>[1]Fevereiro!$C$10</f>
        <v>37</v>
      </c>
      <c r="H5" s="43">
        <f>[1]Fevereiro!$C$11</f>
        <v>37.9</v>
      </c>
      <c r="I5" s="43">
        <f>[1]Fevereiro!$C$12</f>
        <v>37.9</v>
      </c>
      <c r="J5" s="43">
        <f>[1]Fevereiro!$C$13</f>
        <v>37.6</v>
      </c>
      <c r="K5" s="43">
        <f>[1]Fevereiro!$C$14</f>
        <v>36.1</v>
      </c>
      <c r="L5" s="43">
        <f>[1]Fevereiro!$C$15</f>
        <v>35.700000000000003</v>
      </c>
      <c r="M5" s="43">
        <f>[1]Fevereiro!$C$16</f>
        <v>34.5</v>
      </c>
      <c r="N5" s="43">
        <f>[1]Fevereiro!$C$17</f>
        <v>32.700000000000003</v>
      </c>
      <c r="O5" s="43">
        <f>[1]Fevereiro!$C$18</f>
        <v>32.5</v>
      </c>
      <c r="P5" s="43">
        <f>[1]Fevereiro!$C$19</f>
        <v>32.1</v>
      </c>
      <c r="Q5" s="43">
        <f>[1]Fevereiro!$C$20</f>
        <v>34.700000000000003</v>
      </c>
      <c r="R5" s="43">
        <f>[1]Fevereiro!$C$21</f>
        <v>33.299999999999997</v>
      </c>
      <c r="S5" s="43">
        <f>[1]Fevereiro!$C$22</f>
        <v>35.299999999999997</v>
      </c>
      <c r="T5" s="43">
        <f>[1]Fevereiro!$C$23</f>
        <v>34.1</v>
      </c>
      <c r="U5" s="43">
        <f>[1]Fevereiro!$C$24</f>
        <v>34.799999999999997</v>
      </c>
      <c r="V5" s="43">
        <f>[1]Fevereiro!$C$25</f>
        <v>33</v>
      </c>
      <c r="W5" s="43">
        <f>[1]Fevereiro!$C$26</f>
        <v>29.4</v>
      </c>
      <c r="X5" s="43">
        <f>[1]Fevereiro!$C$27</f>
        <v>33.700000000000003</v>
      </c>
      <c r="Y5" s="43">
        <f>[1]Fevereiro!$C$28</f>
        <v>32.4</v>
      </c>
      <c r="Z5" s="43">
        <f>[1]Fevereiro!$C$29</f>
        <v>33.5</v>
      </c>
      <c r="AA5" s="43">
        <f>[1]Fevereiro!$C$30</f>
        <v>32.200000000000003</v>
      </c>
      <c r="AB5" s="43">
        <f>[1]Fevereiro!$C$31</f>
        <v>34.9</v>
      </c>
      <c r="AC5" s="43">
        <f>[1]Fevereiro!$C$32</f>
        <v>36</v>
      </c>
      <c r="AD5" s="43">
        <f>[1]Fevereiro!$C$33</f>
        <v>34.6</v>
      </c>
      <c r="AE5" s="44">
        <f t="shared" ref="AE5:AE29" si="1">MAX(B5:AC5)</f>
        <v>37.9</v>
      </c>
      <c r="AF5" s="45">
        <f t="shared" ref="AF5:AF29" si="2">AVERAGE(B5:AC5)</f>
        <v>34.557142857142857</v>
      </c>
    </row>
    <row r="6" spans="1:32" ht="17.100000000000001" customHeight="1" x14ac:dyDescent="0.2">
      <c r="A6" s="8" t="s">
        <v>0</v>
      </c>
      <c r="B6" s="3">
        <f>[2]Fevereiro!$C$5</f>
        <v>31.9</v>
      </c>
      <c r="C6" s="3">
        <f>[2]Fevereiro!$C$6</f>
        <v>33.4</v>
      </c>
      <c r="D6" s="3">
        <f>[2]Fevereiro!$C$7</f>
        <v>33.799999999999997</v>
      </c>
      <c r="E6" s="3">
        <f>[2]Fevereiro!$C$8</f>
        <v>35.200000000000003</v>
      </c>
      <c r="F6" s="3">
        <f>[2]Fevereiro!$C$9</f>
        <v>35.5</v>
      </c>
      <c r="G6" s="3">
        <f>[2]Fevereiro!$C$10</f>
        <v>36.299999999999997</v>
      </c>
      <c r="H6" s="3">
        <f>[2]Fevereiro!$C$11</f>
        <v>38.1</v>
      </c>
      <c r="I6" s="3">
        <f>[2]Fevereiro!$C$12</f>
        <v>37.9</v>
      </c>
      <c r="J6" s="3">
        <f>[2]Fevereiro!$C$13</f>
        <v>32.9</v>
      </c>
      <c r="K6" s="3">
        <f>[2]Fevereiro!$C$14</f>
        <v>31.6</v>
      </c>
      <c r="L6" s="3">
        <f>[2]Fevereiro!$C$15</f>
        <v>34.700000000000003</v>
      </c>
      <c r="M6" s="3">
        <f>[2]Fevereiro!$C$16</f>
        <v>35.4</v>
      </c>
      <c r="N6" s="3">
        <f>[2]Fevereiro!$C$17</f>
        <v>34</v>
      </c>
      <c r="O6" s="3">
        <f>[2]Fevereiro!$C$18</f>
        <v>30.9</v>
      </c>
      <c r="P6" s="3">
        <f>[2]Fevereiro!$C$19</f>
        <v>33.299999999999997</v>
      </c>
      <c r="Q6" s="3">
        <f>[2]Fevereiro!$C$20</f>
        <v>35</v>
      </c>
      <c r="R6" s="3">
        <f>[2]Fevereiro!$C$21</f>
        <v>35.9</v>
      </c>
      <c r="S6" s="3">
        <f>[2]Fevereiro!$C$22</f>
        <v>35.6</v>
      </c>
      <c r="T6" s="3">
        <f>[2]Fevereiro!$C$23</f>
        <v>34.9</v>
      </c>
      <c r="U6" s="3">
        <f>[2]Fevereiro!$C$24</f>
        <v>34.4</v>
      </c>
      <c r="V6" s="3">
        <f>[2]Fevereiro!$C$25</f>
        <v>34.6</v>
      </c>
      <c r="W6" s="3">
        <f>[2]Fevereiro!$C$26</f>
        <v>27.4</v>
      </c>
      <c r="X6" s="3">
        <f>[2]Fevereiro!$C$27</f>
        <v>28.7</v>
      </c>
      <c r="Y6" s="3">
        <f>[2]Fevereiro!$C$28</f>
        <v>31.4</v>
      </c>
      <c r="Z6" s="3">
        <f>[2]Fevereiro!$C$29</f>
        <v>30.3</v>
      </c>
      <c r="AA6" s="3">
        <f>[2]Fevereiro!$C$30</f>
        <v>29.4</v>
      </c>
      <c r="AB6" s="3">
        <f>[2]Fevereiro!$C$31</f>
        <v>30.1</v>
      </c>
      <c r="AC6" s="3">
        <f>[2]Fevereiro!$C$32</f>
        <v>33</v>
      </c>
      <c r="AD6" s="3">
        <f>[2]Fevereiro!$C$33</f>
        <v>33.9</v>
      </c>
      <c r="AE6" s="44">
        <f t="shared" si="1"/>
        <v>38.1</v>
      </c>
      <c r="AF6" s="45">
        <f t="shared" si="2"/>
        <v>33.414285714285711</v>
      </c>
    </row>
    <row r="7" spans="1:32" ht="17.100000000000001" customHeight="1" x14ac:dyDescent="0.2">
      <c r="A7" s="8" t="s">
        <v>1</v>
      </c>
      <c r="B7" s="3">
        <f>[3]Fevereiro!$C$5</f>
        <v>32.1</v>
      </c>
      <c r="C7" s="3">
        <f>[3]Fevereiro!$C$6</f>
        <v>33.5</v>
      </c>
      <c r="D7" s="3">
        <f>[3]Fevereiro!$C$7</f>
        <v>34.200000000000003</v>
      </c>
      <c r="E7" s="3">
        <f>[3]Fevereiro!$C$8</f>
        <v>35.200000000000003</v>
      </c>
      <c r="F7" s="3">
        <f>[3]Fevereiro!$C$9</f>
        <v>36.299999999999997</v>
      </c>
      <c r="G7" s="3">
        <f>[3]Fevereiro!$C$10</f>
        <v>36.6</v>
      </c>
      <c r="H7" s="3">
        <f>[3]Fevereiro!$C$11</f>
        <v>37</v>
      </c>
      <c r="I7" s="3">
        <f>[3]Fevereiro!$C$12</f>
        <v>36.4</v>
      </c>
      <c r="J7" s="3">
        <f>[3]Fevereiro!$C$13</f>
        <v>36.200000000000003</v>
      </c>
      <c r="K7" s="3">
        <f>[3]Fevereiro!$C$14</f>
        <v>33.1</v>
      </c>
      <c r="L7" s="3">
        <f>[3]Fevereiro!$C$15</f>
        <v>34.5</v>
      </c>
      <c r="M7" s="3">
        <f>[3]Fevereiro!$C$16</f>
        <v>34.6</v>
      </c>
      <c r="N7" s="3">
        <f>[3]Fevereiro!$C$17</f>
        <v>35</v>
      </c>
      <c r="O7" s="3">
        <f>[3]Fevereiro!$C$18</f>
        <v>33.5</v>
      </c>
      <c r="P7" s="3">
        <f>[3]Fevereiro!$C$19</f>
        <v>31</v>
      </c>
      <c r="Q7" s="3">
        <f>[3]Fevereiro!$C$20</f>
        <v>33.200000000000003</v>
      </c>
      <c r="R7" s="3">
        <f>[3]Fevereiro!$C$21</f>
        <v>33.200000000000003</v>
      </c>
      <c r="S7" s="3">
        <f>[3]Fevereiro!$C$22</f>
        <v>35.1</v>
      </c>
      <c r="T7" s="3">
        <f>[3]Fevereiro!$C$23</f>
        <v>33.200000000000003</v>
      </c>
      <c r="U7" s="3">
        <f>[3]Fevereiro!$C$24</f>
        <v>32.6</v>
      </c>
      <c r="V7" s="3">
        <f>[3]Fevereiro!$C$25</f>
        <v>32.6</v>
      </c>
      <c r="W7" s="3" t="str">
        <f>[3]Fevereiro!$C$26</f>
        <v>**</v>
      </c>
      <c r="X7" s="3" t="str">
        <f>[3]Fevereiro!$C$27</f>
        <v>**</v>
      </c>
      <c r="Y7" s="3" t="str">
        <f>[3]Fevereiro!$C$28</f>
        <v>**</v>
      </c>
      <c r="Z7" s="3" t="str">
        <f>[3]Fevereiro!$C$29</f>
        <v>**</v>
      </c>
      <c r="AA7" s="3" t="str">
        <f>[3]Fevereiro!$C$30</f>
        <v>**</v>
      </c>
      <c r="AB7" s="3">
        <f>[3]Fevereiro!$C$31</f>
        <v>32.4</v>
      </c>
      <c r="AC7" s="3">
        <f>[3]Fevereiro!$C$32</f>
        <v>33.700000000000003</v>
      </c>
      <c r="AD7" s="3">
        <f>[3]Fevereiro!$C$33</f>
        <v>32</v>
      </c>
      <c r="AE7" s="44">
        <f t="shared" si="1"/>
        <v>37</v>
      </c>
      <c r="AF7" s="45">
        <f t="shared" si="2"/>
        <v>34.139130434782622</v>
      </c>
    </row>
    <row r="8" spans="1:32" ht="17.100000000000001" customHeight="1" x14ac:dyDescent="0.2">
      <c r="A8" s="8" t="s">
        <v>51</v>
      </c>
      <c r="B8" s="3">
        <f>[4]Fevereiro!$C$5</f>
        <v>28.6</v>
      </c>
      <c r="C8" s="3">
        <f>[4]Fevereiro!$C$6</f>
        <v>34.700000000000003</v>
      </c>
      <c r="D8" s="3">
        <f>[4]Fevereiro!$C$7</f>
        <v>33.9</v>
      </c>
      <c r="E8" s="3">
        <f>[4]Fevereiro!$C$8</f>
        <v>34.200000000000003</v>
      </c>
      <c r="F8" s="3">
        <f>[4]Fevereiro!$C$9</f>
        <v>36.299999999999997</v>
      </c>
      <c r="G8" s="3">
        <f>[4]Fevereiro!$C$10</f>
        <v>37</v>
      </c>
      <c r="H8" s="3">
        <f>[4]Fevereiro!$C$11</f>
        <v>37.4</v>
      </c>
      <c r="I8" s="3">
        <f>[4]Fevereiro!$C$12</f>
        <v>37.9</v>
      </c>
      <c r="J8" s="3">
        <f>[4]Fevereiro!$C$13</f>
        <v>35.9</v>
      </c>
      <c r="K8" s="3">
        <f>[4]Fevereiro!$C$14</f>
        <v>29.8</v>
      </c>
      <c r="L8" s="3">
        <f>[4]Fevereiro!$C$15</f>
        <v>34.5</v>
      </c>
      <c r="M8" s="3">
        <f>[4]Fevereiro!$C$16</f>
        <v>34.700000000000003</v>
      </c>
      <c r="N8" s="3">
        <f>[4]Fevereiro!$C$17</f>
        <v>36.1</v>
      </c>
      <c r="O8" s="3">
        <f>[4]Fevereiro!$C$18</f>
        <v>35.799999999999997</v>
      </c>
      <c r="P8" s="3">
        <f>[4]Fevereiro!$C$19</f>
        <v>32.700000000000003</v>
      </c>
      <c r="Q8" s="3">
        <f>[4]Fevereiro!$C$20</f>
        <v>36.299999999999997</v>
      </c>
      <c r="R8" s="3">
        <f>[4]Fevereiro!$C$21</f>
        <v>36.200000000000003</v>
      </c>
      <c r="S8" s="3">
        <f>[4]Fevereiro!$C$22</f>
        <v>37</v>
      </c>
      <c r="T8" s="3">
        <f>[4]Fevereiro!$C$23</f>
        <v>35.200000000000003</v>
      </c>
      <c r="U8" s="3">
        <f>[4]Fevereiro!$C$24</f>
        <v>35.1</v>
      </c>
      <c r="V8" s="3">
        <f>[4]Fevereiro!$C$25</f>
        <v>33.200000000000003</v>
      </c>
      <c r="W8" s="3">
        <f>[4]Fevereiro!$C$26</f>
        <v>28.1</v>
      </c>
      <c r="X8" s="3">
        <f>[4]Fevereiro!$C$27</f>
        <v>31.3</v>
      </c>
      <c r="Y8" s="3">
        <f>[4]Fevereiro!$C$28</f>
        <v>31.6</v>
      </c>
      <c r="Z8" s="3">
        <f>[4]Fevereiro!$C$29</f>
        <v>29.4</v>
      </c>
      <c r="AA8" s="3">
        <f>[4]Fevereiro!$C$30</f>
        <v>31</v>
      </c>
      <c r="AB8" s="3">
        <f>[4]Fevereiro!$C$31</f>
        <v>32.4</v>
      </c>
      <c r="AC8" s="3">
        <f>[4]Fevereiro!$C$32</f>
        <v>33.700000000000003</v>
      </c>
      <c r="AD8" s="3">
        <f>[4]Fevereiro!$C$33</f>
        <v>33</v>
      </c>
      <c r="AE8" s="44">
        <f t="shared" si="1"/>
        <v>37.9</v>
      </c>
      <c r="AF8" s="45">
        <f t="shared" si="2"/>
        <v>33.928571428571431</v>
      </c>
    </row>
    <row r="9" spans="1:32" ht="17.100000000000001" customHeight="1" x14ac:dyDescent="0.2">
      <c r="A9" s="8" t="s">
        <v>2</v>
      </c>
      <c r="B9" s="3">
        <f>[5]Fevereiro!$C$5</f>
        <v>30.9</v>
      </c>
      <c r="C9" s="3">
        <f>[5]Fevereiro!$C$6</f>
        <v>31.7</v>
      </c>
      <c r="D9" s="3">
        <f>[5]Fevereiro!$C$7</f>
        <v>31.5</v>
      </c>
      <c r="E9" s="3">
        <f>[5]Fevereiro!$C$8</f>
        <v>33.1</v>
      </c>
      <c r="F9" s="3">
        <f>[5]Fevereiro!$C$9</f>
        <v>33.799999999999997</v>
      </c>
      <c r="G9" s="3">
        <f>[5]Fevereiro!$C$10</f>
        <v>34.200000000000003</v>
      </c>
      <c r="H9" s="3">
        <f>[5]Fevereiro!$C$11</f>
        <v>34.700000000000003</v>
      </c>
      <c r="I9" s="3">
        <f>[5]Fevereiro!$C$12</f>
        <v>34.4</v>
      </c>
      <c r="J9" s="3">
        <f>[5]Fevereiro!$C$13</f>
        <v>33.799999999999997</v>
      </c>
      <c r="K9" s="3">
        <f>[5]Fevereiro!$C$14</f>
        <v>32.200000000000003</v>
      </c>
      <c r="L9" s="3">
        <f>[5]Fevereiro!$C$15</f>
        <v>28.8</v>
      </c>
      <c r="M9" s="3">
        <f>[5]Fevereiro!$C$16</f>
        <v>32.1</v>
      </c>
      <c r="N9" s="3">
        <f>[5]Fevereiro!$C$17</f>
        <v>33.4</v>
      </c>
      <c r="O9" s="3">
        <f>[5]Fevereiro!$C$18</f>
        <v>30.9</v>
      </c>
      <c r="P9" s="3">
        <f>[5]Fevereiro!$C$19</f>
        <v>29.2</v>
      </c>
      <c r="Q9" s="3">
        <f>[5]Fevereiro!$C$20</f>
        <v>31</v>
      </c>
      <c r="R9" s="3">
        <f>[5]Fevereiro!$C$21</f>
        <v>30.7</v>
      </c>
      <c r="S9" s="3">
        <f>[5]Fevereiro!$C$22</f>
        <v>32.1</v>
      </c>
      <c r="T9" s="3">
        <f>[5]Fevereiro!$C$23</f>
        <v>31.3</v>
      </c>
      <c r="U9" s="3">
        <f>[5]Fevereiro!$C$24</f>
        <v>31.1</v>
      </c>
      <c r="V9" s="3">
        <f>[5]Fevereiro!$C$25</f>
        <v>30.3</v>
      </c>
      <c r="W9" s="3">
        <f>[5]Fevereiro!$C$26</f>
        <v>27.2</v>
      </c>
      <c r="X9" s="3">
        <f>[5]Fevereiro!$C$27</f>
        <v>28.5</v>
      </c>
      <c r="Y9" s="3">
        <f>[5]Fevereiro!$C$28</f>
        <v>31.2</v>
      </c>
      <c r="Z9" s="3">
        <f>[5]Fevereiro!$C$29</f>
        <v>29.2</v>
      </c>
      <c r="AA9" s="3">
        <f>[5]Fevereiro!$C$30</f>
        <v>28.5</v>
      </c>
      <c r="AB9" s="3">
        <f>[5]Fevereiro!$C$31</f>
        <v>30.3</v>
      </c>
      <c r="AC9" s="3">
        <f>[5]Fevereiro!$C$32</f>
        <v>30.9</v>
      </c>
      <c r="AD9" s="3">
        <f>[5]Fevereiro!$C$33</f>
        <v>28.4</v>
      </c>
      <c r="AE9" s="44">
        <f t="shared" si="1"/>
        <v>34.700000000000003</v>
      </c>
      <c r="AF9" s="45">
        <f t="shared" si="2"/>
        <v>31.321428571428573</v>
      </c>
    </row>
    <row r="10" spans="1:32" ht="17.100000000000001" customHeight="1" x14ac:dyDescent="0.2">
      <c r="A10" s="8" t="s">
        <v>3</v>
      </c>
      <c r="B10" s="3">
        <f>[6]Fevereiro!$C$5</f>
        <v>33.4</v>
      </c>
      <c r="C10" s="3">
        <f>[6]Fevereiro!$C$6</f>
        <v>32.9</v>
      </c>
      <c r="D10" s="3">
        <f>[6]Fevereiro!$C$7</f>
        <v>32</v>
      </c>
      <c r="E10" s="3">
        <f>[6]Fevereiro!$C$8</f>
        <v>32.700000000000003</v>
      </c>
      <c r="F10" s="3">
        <f>[6]Fevereiro!$C$9</f>
        <v>33</v>
      </c>
      <c r="G10" s="3">
        <f>[6]Fevereiro!$C$10</f>
        <v>34.799999999999997</v>
      </c>
      <c r="H10" s="3">
        <f>[6]Fevereiro!$C$11</f>
        <v>36.4</v>
      </c>
      <c r="I10" s="3">
        <f>[6]Fevereiro!$C$12</f>
        <v>36</v>
      </c>
      <c r="J10" s="3">
        <f>[6]Fevereiro!$C$13</f>
        <v>36.200000000000003</v>
      </c>
      <c r="K10" s="3">
        <f>[6]Fevereiro!$C$14</f>
        <v>32.6</v>
      </c>
      <c r="L10" s="3">
        <f>[6]Fevereiro!$C$15</f>
        <v>33</v>
      </c>
      <c r="M10" s="3">
        <f>[6]Fevereiro!$C$16</f>
        <v>32</v>
      </c>
      <c r="N10" s="3">
        <f>[6]Fevereiro!$C$17</f>
        <v>30.4</v>
      </c>
      <c r="O10" s="3">
        <f>[6]Fevereiro!$C$18</f>
        <v>30.5</v>
      </c>
      <c r="P10" s="3">
        <f>[6]Fevereiro!$C$19</f>
        <v>29.1</v>
      </c>
      <c r="Q10" s="3">
        <f>[6]Fevereiro!$C$20</f>
        <v>32.799999999999997</v>
      </c>
      <c r="R10" s="3">
        <f>[6]Fevereiro!$C$21</f>
        <v>32</v>
      </c>
      <c r="S10" s="3">
        <f>[6]Fevereiro!$C$22</f>
        <v>32.700000000000003</v>
      </c>
      <c r="T10" s="3">
        <f>[6]Fevereiro!$C$23</f>
        <v>31.7</v>
      </c>
      <c r="U10" s="3">
        <f>[6]Fevereiro!$C$24</f>
        <v>31.3</v>
      </c>
      <c r="V10" s="3">
        <f>[6]Fevereiro!$C$25</f>
        <v>31.4</v>
      </c>
      <c r="W10" s="3">
        <f>[6]Fevereiro!$C$26</f>
        <v>30.3</v>
      </c>
      <c r="X10" s="3">
        <f>[6]Fevereiro!$C$27</f>
        <v>32.700000000000003</v>
      </c>
      <c r="Y10" s="3">
        <f>[6]Fevereiro!$C$28</f>
        <v>31.2</v>
      </c>
      <c r="Z10" s="3">
        <f>[6]Fevereiro!$C$29</f>
        <v>32.799999999999997</v>
      </c>
      <c r="AA10" s="3">
        <f>[6]Fevereiro!$C$30</f>
        <v>30.5</v>
      </c>
      <c r="AB10" s="3">
        <f>[6]Fevereiro!$C$31</f>
        <v>32.5</v>
      </c>
      <c r="AC10" s="3">
        <f>[6]Fevereiro!$C$32</f>
        <v>33.9</v>
      </c>
      <c r="AD10" s="3">
        <f>[6]Fevereiro!$C$33</f>
        <v>33.200000000000003</v>
      </c>
      <c r="AE10" s="44">
        <f t="shared" si="1"/>
        <v>36.4</v>
      </c>
      <c r="AF10" s="45">
        <f t="shared" si="2"/>
        <v>32.528571428571432</v>
      </c>
    </row>
    <row r="11" spans="1:32" ht="17.100000000000001" customHeight="1" x14ac:dyDescent="0.2">
      <c r="A11" s="8" t="s">
        <v>4</v>
      </c>
      <c r="B11" s="3">
        <f>[7]Fevereiro!$C$5</f>
        <v>30</v>
      </c>
      <c r="C11" s="3">
        <f>[7]Fevereiro!$C$6</f>
        <v>30.3</v>
      </c>
      <c r="D11" s="3">
        <f>[7]Fevereiro!$C$7</f>
        <v>29.6</v>
      </c>
      <c r="E11" s="3">
        <f>[7]Fevereiro!$C$8</f>
        <v>30.3</v>
      </c>
      <c r="F11" s="3">
        <f>[7]Fevereiro!$C$9</f>
        <v>30.8</v>
      </c>
      <c r="G11" s="3">
        <f>[7]Fevereiro!$C$10</f>
        <v>31.8</v>
      </c>
      <c r="H11" s="3">
        <f>[7]Fevereiro!$C$11</f>
        <v>32.799999999999997</v>
      </c>
      <c r="I11" s="3">
        <f>[7]Fevereiro!$C$12</f>
        <v>33.4</v>
      </c>
      <c r="J11" s="3">
        <f>[7]Fevereiro!$C$13</f>
        <v>33</v>
      </c>
      <c r="K11" s="3">
        <f>[7]Fevereiro!$C$14</f>
        <v>31.1</v>
      </c>
      <c r="L11" s="3">
        <f>[7]Fevereiro!$C$15</f>
        <v>30.5</v>
      </c>
      <c r="M11" s="3">
        <f>[7]Fevereiro!$C$16</f>
        <v>27.8</v>
      </c>
      <c r="N11" s="3">
        <f>[7]Fevereiro!$C$17</f>
        <v>27.3</v>
      </c>
      <c r="O11" s="3">
        <f>[7]Fevereiro!$C$18</f>
        <v>27.7</v>
      </c>
      <c r="P11" s="3">
        <f>[7]Fevereiro!$C$19</f>
        <v>27.7</v>
      </c>
      <c r="Q11" s="3">
        <f>[7]Fevereiro!$C$20</f>
        <v>30.3</v>
      </c>
      <c r="R11" s="3">
        <f>[7]Fevereiro!$C$21</f>
        <v>29.8</v>
      </c>
      <c r="S11" s="3">
        <f>[7]Fevereiro!$C$22</f>
        <v>30.6</v>
      </c>
      <c r="T11" s="3">
        <f>[7]Fevereiro!$C$23</f>
        <v>29.3</v>
      </c>
      <c r="U11" s="3">
        <f>[7]Fevereiro!$C$24</f>
        <v>28.3</v>
      </c>
      <c r="V11" s="3">
        <f>[7]Fevereiro!$C$25</f>
        <v>29</v>
      </c>
      <c r="W11" s="3">
        <f>[7]Fevereiro!$C$26</f>
        <v>28.6</v>
      </c>
      <c r="X11" s="3">
        <f>[7]Fevereiro!$C$27</f>
        <v>28.2</v>
      </c>
      <c r="Y11" s="3">
        <f>[7]Fevereiro!$C$28</f>
        <v>28.9</v>
      </c>
      <c r="Z11" s="3">
        <f>[7]Fevereiro!$C$29</f>
        <v>29.3</v>
      </c>
      <c r="AA11" s="3">
        <f>[7]Fevereiro!$C$30</f>
        <v>28.1</v>
      </c>
      <c r="AB11" s="3">
        <f>[7]Fevereiro!$C$31</f>
        <v>30.2</v>
      </c>
      <c r="AC11" s="3">
        <f>[7]Fevereiro!$C$32</f>
        <v>31.5</v>
      </c>
      <c r="AD11" s="3">
        <f>[7]Fevereiro!$C$33</f>
        <v>30.8</v>
      </c>
      <c r="AE11" s="44">
        <f t="shared" si="1"/>
        <v>33.4</v>
      </c>
      <c r="AF11" s="45">
        <f t="shared" si="2"/>
        <v>29.864285714285717</v>
      </c>
    </row>
    <row r="12" spans="1:32" ht="17.100000000000001" customHeight="1" x14ac:dyDescent="0.2">
      <c r="A12" s="8" t="s">
        <v>5</v>
      </c>
      <c r="B12" s="3">
        <f>[8]Fevereiro!$C$5</f>
        <v>29.1</v>
      </c>
      <c r="C12" s="3">
        <f>[8]Fevereiro!$C$6</f>
        <v>31.5</v>
      </c>
      <c r="D12" s="3">
        <f>[8]Fevereiro!$C$7</f>
        <v>31.9</v>
      </c>
      <c r="E12" s="3">
        <f>[8]Fevereiro!$C$8</f>
        <v>34.299999999999997</v>
      </c>
      <c r="F12" s="3">
        <f>[8]Fevereiro!$C$9</f>
        <v>35.6</v>
      </c>
      <c r="G12" s="3">
        <f>[8]Fevereiro!$C$10</f>
        <v>37</v>
      </c>
      <c r="H12" s="3">
        <f>[8]Fevereiro!$C$11</f>
        <v>36.1</v>
      </c>
      <c r="I12" s="3">
        <f>[8]Fevereiro!$C$12</f>
        <v>37.200000000000003</v>
      </c>
      <c r="J12" s="3">
        <f>[8]Fevereiro!$C$13</f>
        <v>36.299999999999997</v>
      </c>
      <c r="K12" s="3">
        <f>[8]Fevereiro!$C$14</f>
        <v>30.9</v>
      </c>
      <c r="L12" s="3">
        <f>[8]Fevereiro!$C$15</f>
        <v>31.6</v>
      </c>
      <c r="M12" s="3">
        <f>[8]Fevereiro!$C$16</f>
        <v>33.200000000000003</v>
      </c>
      <c r="N12" s="3">
        <f>[8]Fevereiro!$C$17</f>
        <v>33</v>
      </c>
      <c r="O12" s="3">
        <f>[8]Fevereiro!$C$18</f>
        <v>31.7</v>
      </c>
      <c r="P12" s="3">
        <f>[8]Fevereiro!$C$19</f>
        <v>30</v>
      </c>
      <c r="Q12" s="3">
        <f>[8]Fevereiro!$C$20</f>
        <v>31.6</v>
      </c>
      <c r="R12" s="3">
        <f>[8]Fevereiro!$C$21</f>
        <v>33.5</v>
      </c>
      <c r="S12" s="3">
        <f>[8]Fevereiro!$C$22</f>
        <v>34.5</v>
      </c>
      <c r="T12" s="3">
        <f>[8]Fevereiro!$C$23</f>
        <v>32</v>
      </c>
      <c r="U12" s="3">
        <f>[8]Fevereiro!$C$24</f>
        <v>33.799999999999997</v>
      </c>
      <c r="V12" s="3">
        <f>[8]Fevereiro!$C$25</f>
        <v>34.200000000000003</v>
      </c>
      <c r="W12" s="3">
        <f>[8]Fevereiro!$C$26</f>
        <v>33.299999999999997</v>
      </c>
      <c r="X12" s="3">
        <f>[8]Fevereiro!$C$27</f>
        <v>33.299999999999997</v>
      </c>
      <c r="Y12" s="3">
        <f>[8]Fevereiro!$C$28</f>
        <v>34.5</v>
      </c>
      <c r="Z12" s="3">
        <f>[8]Fevereiro!$C$29</f>
        <v>30.3</v>
      </c>
      <c r="AA12" s="3">
        <f>[8]Fevereiro!$C$30</f>
        <v>33.5</v>
      </c>
      <c r="AB12" s="3">
        <f>[8]Fevereiro!$C$31</f>
        <v>32.9</v>
      </c>
      <c r="AC12" s="3">
        <f>[8]Fevereiro!$C$32</f>
        <v>33.799999999999997</v>
      </c>
      <c r="AD12" s="3">
        <f>[8]Fevereiro!$C$33</f>
        <v>33.4</v>
      </c>
      <c r="AE12" s="44">
        <f t="shared" si="1"/>
        <v>37.200000000000003</v>
      </c>
      <c r="AF12" s="45">
        <f t="shared" si="2"/>
        <v>33.23571428571428</v>
      </c>
    </row>
    <row r="13" spans="1:32" ht="17.100000000000001" customHeight="1" x14ac:dyDescent="0.2">
      <c r="A13" s="8" t="s">
        <v>6</v>
      </c>
      <c r="B13" s="3">
        <f>[9]Fevereiro!$C$5</f>
        <v>31.9</v>
      </c>
      <c r="C13" s="3">
        <f>[9]Fevereiro!$C$6</f>
        <v>30.3</v>
      </c>
      <c r="D13" s="3">
        <f>[9]Fevereiro!$C$7</f>
        <v>32.700000000000003</v>
      </c>
      <c r="E13" s="3">
        <f>[9]Fevereiro!$C$8</f>
        <v>34.1</v>
      </c>
      <c r="F13" s="3">
        <f>[9]Fevereiro!$C$9</f>
        <v>35.5</v>
      </c>
      <c r="G13" s="3">
        <f>[9]Fevereiro!$C$10</f>
        <v>35.799999999999997</v>
      </c>
      <c r="H13" s="3">
        <f>[9]Fevereiro!$C$11</f>
        <v>36</v>
      </c>
      <c r="I13" s="3">
        <f>[9]Fevereiro!$C$12</f>
        <v>36.200000000000003</v>
      </c>
      <c r="J13" s="3">
        <f>[9]Fevereiro!$C$13</f>
        <v>36.1</v>
      </c>
      <c r="K13" s="3">
        <f>[9]Fevereiro!$C$14</f>
        <v>33.5</v>
      </c>
      <c r="L13" s="3">
        <f>[9]Fevereiro!$C$15</f>
        <v>32.700000000000003</v>
      </c>
      <c r="M13" s="3">
        <f>[9]Fevereiro!$C$16</f>
        <v>31.8</v>
      </c>
      <c r="N13" s="3">
        <f>[9]Fevereiro!$C$17</f>
        <v>33.4</v>
      </c>
      <c r="O13" s="3">
        <f>[9]Fevereiro!$C$18</f>
        <v>30.4</v>
      </c>
      <c r="P13" s="3">
        <f>[9]Fevereiro!$C$19</f>
        <v>31.2</v>
      </c>
      <c r="Q13" s="3">
        <f>[9]Fevereiro!$C$20</f>
        <v>32.299999999999997</v>
      </c>
      <c r="R13" s="3">
        <f>[9]Fevereiro!$C$21</f>
        <v>32.799999999999997</v>
      </c>
      <c r="S13" s="3">
        <f>[9]Fevereiro!$C$22</f>
        <v>31.6</v>
      </c>
      <c r="T13" s="3">
        <f>[9]Fevereiro!$C$23</f>
        <v>31.3</v>
      </c>
      <c r="U13" s="3">
        <f>[9]Fevereiro!$C$24</f>
        <v>32.700000000000003</v>
      </c>
      <c r="V13" s="3">
        <f>[9]Fevereiro!$C$25</f>
        <v>31.5</v>
      </c>
      <c r="W13" s="3">
        <f>[9]Fevereiro!$C$26</f>
        <v>31.6</v>
      </c>
      <c r="X13" s="3">
        <f>[9]Fevereiro!$C$27</f>
        <v>31.4</v>
      </c>
      <c r="Y13" s="3">
        <f>[9]Fevereiro!$C$28</f>
        <v>31.1</v>
      </c>
      <c r="Z13" s="3">
        <f>[9]Fevereiro!$C$29</f>
        <v>32.299999999999997</v>
      </c>
      <c r="AA13" s="3">
        <f>[9]Fevereiro!$C$30</f>
        <v>32.299999999999997</v>
      </c>
      <c r="AB13" s="3">
        <f>[9]Fevereiro!$C$31</f>
        <v>33.5</v>
      </c>
      <c r="AC13" s="3">
        <f>[9]Fevereiro!$C$32</f>
        <v>33</v>
      </c>
      <c r="AD13" s="3">
        <f>[9]Fevereiro!$C$33</f>
        <v>30.5</v>
      </c>
      <c r="AE13" s="44">
        <f t="shared" si="1"/>
        <v>36.200000000000003</v>
      </c>
      <c r="AF13" s="45">
        <f t="shared" si="2"/>
        <v>32.821428571428569</v>
      </c>
    </row>
    <row r="14" spans="1:32" ht="17.100000000000001" customHeight="1" x14ac:dyDescent="0.2">
      <c r="A14" s="8" t="s">
        <v>7</v>
      </c>
      <c r="B14" s="3">
        <f>[10]Fevereiro!$C$5</f>
        <v>31.7</v>
      </c>
      <c r="C14" s="3">
        <f>[10]Fevereiro!$C$6</f>
        <v>33.1</v>
      </c>
      <c r="D14" s="3">
        <f>[10]Fevereiro!$C$7</f>
        <v>32.9</v>
      </c>
      <c r="E14" s="3">
        <f>[10]Fevereiro!$C$8</f>
        <v>33</v>
      </c>
      <c r="F14" s="3">
        <f>[10]Fevereiro!$C$9</f>
        <v>34.5</v>
      </c>
      <c r="G14" s="3">
        <f>[10]Fevereiro!$C$10</f>
        <v>35.4</v>
      </c>
      <c r="H14" s="3">
        <f>[10]Fevereiro!$C$11</f>
        <v>36.299999999999997</v>
      </c>
      <c r="I14" s="3">
        <f>[10]Fevereiro!$C$12</f>
        <v>36.299999999999997</v>
      </c>
      <c r="J14" s="3">
        <f>[10]Fevereiro!$C$13</f>
        <v>30.2</v>
      </c>
      <c r="K14" s="3">
        <f>[10]Fevereiro!$C$14</f>
        <v>31.2</v>
      </c>
      <c r="L14" s="3">
        <f>[10]Fevereiro!$C$15</f>
        <v>32.799999999999997</v>
      </c>
      <c r="M14" s="3">
        <f>[10]Fevereiro!$C$16</f>
        <v>33.799999999999997</v>
      </c>
      <c r="N14" s="3">
        <f>[10]Fevereiro!$C$17</f>
        <v>33</v>
      </c>
      <c r="O14" s="3">
        <f>[10]Fevereiro!$C$18</f>
        <v>31.7</v>
      </c>
      <c r="P14" s="3">
        <f>[10]Fevereiro!$C$19</f>
        <v>29.6</v>
      </c>
      <c r="Q14" s="3">
        <f>[10]Fevereiro!$C$20</f>
        <v>33</v>
      </c>
      <c r="R14" s="3">
        <f>[10]Fevereiro!$C$21</f>
        <v>33.6</v>
      </c>
      <c r="S14" s="3">
        <f>[10]Fevereiro!$C$22</f>
        <v>33.9</v>
      </c>
      <c r="T14" s="3">
        <f>[10]Fevereiro!$C$23</f>
        <v>31.7</v>
      </c>
      <c r="U14" s="3">
        <f>[10]Fevereiro!$C$24</f>
        <v>32.6</v>
      </c>
      <c r="V14" s="3">
        <f>[10]Fevereiro!$C$25</f>
        <v>33.200000000000003</v>
      </c>
      <c r="W14" s="3">
        <f>[10]Fevereiro!$C$26</f>
        <v>26.9</v>
      </c>
      <c r="X14" s="3">
        <f>[10]Fevereiro!$C$27</f>
        <v>26.7</v>
      </c>
      <c r="Y14" s="3">
        <f>[10]Fevereiro!$C$28</f>
        <v>30.2</v>
      </c>
      <c r="Z14" s="3">
        <f>[10]Fevereiro!$C$29</f>
        <v>31</v>
      </c>
      <c r="AA14" s="3">
        <f>[10]Fevereiro!$C$30</f>
        <v>30.3</v>
      </c>
      <c r="AB14" s="3">
        <f>[10]Fevereiro!$C$31</f>
        <v>30.2</v>
      </c>
      <c r="AC14" s="3">
        <f>[10]Fevereiro!$C$32</f>
        <v>30.3</v>
      </c>
      <c r="AD14" s="3">
        <f>[10]Fevereiro!$C$33</f>
        <v>31.2</v>
      </c>
      <c r="AE14" s="44">
        <f t="shared" si="1"/>
        <v>36.299999999999997</v>
      </c>
      <c r="AF14" s="45">
        <f t="shared" si="2"/>
        <v>32.110714285714288</v>
      </c>
    </row>
    <row r="15" spans="1:32" ht="17.100000000000001" customHeight="1" x14ac:dyDescent="0.2">
      <c r="A15" s="8" t="s">
        <v>8</v>
      </c>
      <c r="B15" s="3">
        <f>[11]Fevereiro!$C$5</f>
        <v>34.299999999999997</v>
      </c>
      <c r="C15" s="3">
        <f>[11]Fevereiro!$C$6</f>
        <v>35.200000000000003</v>
      </c>
      <c r="D15" s="3">
        <f>[11]Fevereiro!$C$7</f>
        <v>35.4</v>
      </c>
      <c r="E15" s="3">
        <f>[11]Fevereiro!$C$8</f>
        <v>34.6</v>
      </c>
      <c r="F15" s="3">
        <f>[11]Fevereiro!$C$9</f>
        <v>36.9</v>
      </c>
      <c r="G15" s="3">
        <f>[11]Fevereiro!$C$10</f>
        <v>36.4</v>
      </c>
      <c r="H15" s="3">
        <f>[11]Fevereiro!$C$11</f>
        <v>37.700000000000003</v>
      </c>
      <c r="I15" s="3">
        <f>[11]Fevereiro!$C$12</f>
        <v>39.299999999999997</v>
      </c>
      <c r="J15" s="3">
        <f>[11]Fevereiro!$C$13</f>
        <v>34.299999999999997</v>
      </c>
      <c r="K15" s="3">
        <f>[11]Fevereiro!$C$14</f>
        <v>33.4</v>
      </c>
      <c r="L15" s="3">
        <f>[11]Fevereiro!$C$15</f>
        <v>35.6</v>
      </c>
      <c r="M15" s="3">
        <f>[11]Fevereiro!$C$16</f>
        <v>35.9</v>
      </c>
      <c r="N15" s="3">
        <f>[11]Fevereiro!$C$17</f>
        <v>35.5</v>
      </c>
      <c r="O15" s="3">
        <f>[11]Fevereiro!$C$18</f>
        <v>33.299999999999997</v>
      </c>
      <c r="P15" s="3">
        <f>[11]Fevereiro!$C$19</f>
        <v>32.799999999999997</v>
      </c>
      <c r="Q15" s="3">
        <f>[11]Fevereiro!$C$20</f>
        <v>34.9</v>
      </c>
      <c r="R15" s="3">
        <f>[11]Fevereiro!$C$21</f>
        <v>36.1</v>
      </c>
      <c r="S15" s="3">
        <f>[11]Fevereiro!$C$22</f>
        <v>36.6</v>
      </c>
      <c r="T15" s="3">
        <f>[11]Fevereiro!$C$23</f>
        <v>36.5</v>
      </c>
      <c r="U15" s="3">
        <f>[11]Fevereiro!$C$24</f>
        <v>34.9</v>
      </c>
      <c r="V15" s="3">
        <f>[11]Fevereiro!$C$25</f>
        <v>35.799999999999997</v>
      </c>
      <c r="W15" s="3">
        <f>[11]Fevereiro!$C$26</f>
        <v>31.5</v>
      </c>
      <c r="X15" s="3">
        <f>[11]Fevereiro!$C$27</f>
        <v>29.7</v>
      </c>
      <c r="Y15" s="3">
        <f>[11]Fevereiro!$C$28</f>
        <v>32.5</v>
      </c>
      <c r="Z15" s="3">
        <f>[11]Fevereiro!$C$29</f>
        <v>30.9</v>
      </c>
      <c r="AA15" s="3">
        <f>[11]Fevereiro!$C$30</f>
        <v>32.799999999999997</v>
      </c>
      <c r="AB15" s="3">
        <f>[11]Fevereiro!$C$31</f>
        <v>30.8</v>
      </c>
      <c r="AC15" s="3">
        <f>[11]Fevereiro!$C$32</f>
        <v>31.8</v>
      </c>
      <c r="AD15" s="3">
        <f>[11]Fevereiro!$C$33</f>
        <v>34</v>
      </c>
      <c r="AE15" s="44">
        <f t="shared" si="1"/>
        <v>39.299999999999997</v>
      </c>
      <c r="AF15" s="45">
        <f t="shared" si="2"/>
        <v>34.478571428571421</v>
      </c>
    </row>
    <row r="16" spans="1:32" ht="17.100000000000001" customHeight="1" x14ac:dyDescent="0.2">
      <c r="A16" s="8" t="s">
        <v>9</v>
      </c>
      <c r="B16" s="3">
        <f>[12]Fevereiro!$C$5</f>
        <v>34.1</v>
      </c>
      <c r="C16" s="3">
        <f>[12]Fevereiro!$C$6</f>
        <v>35.200000000000003</v>
      </c>
      <c r="D16" s="3">
        <f>[12]Fevereiro!$C$7</f>
        <v>33.9</v>
      </c>
      <c r="E16" s="3">
        <f>[12]Fevereiro!$C$8</f>
        <v>34.299999999999997</v>
      </c>
      <c r="F16" s="3">
        <f>[12]Fevereiro!$C$9</f>
        <v>35.4</v>
      </c>
      <c r="G16" s="3">
        <f>[12]Fevereiro!$C$10</f>
        <v>36.5</v>
      </c>
      <c r="H16" s="3">
        <f>[12]Fevereiro!$C$11</f>
        <v>36.700000000000003</v>
      </c>
      <c r="I16" s="3">
        <f>[12]Fevereiro!$C$12</f>
        <v>37.700000000000003</v>
      </c>
      <c r="J16" s="3">
        <f>[12]Fevereiro!$C$13</f>
        <v>33.1</v>
      </c>
      <c r="K16" s="3">
        <f>[12]Fevereiro!$C$14</f>
        <v>34.299999999999997</v>
      </c>
      <c r="L16" s="3">
        <f>[12]Fevereiro!$C$15</f>
        <v>34.6</v>
      </c>
      <c r="M16" s="3">
        <f>[12]Fevereiro!$C$16</f>
        <v>34.9</v>
      </c>
      <c r="N16" s="3">
        <f>[12]Fevereiro!$C$17</f>
        <v>34.4</v>
      </c>
      <c r="O16" s="3">
        <f>[12]Fevereiro!$C$18</f>
        <v>33</v>
      </c>
      <c r="P16" s="3">
        <f>[12]Fevereiro!$C$19</f>
        <v>31.8</v>
      </c>
      <c r="Q16" s="3">
        <f>[12]Fevereiro!$C$20</f>
        <v>35.200000000000003</v>
      </c>
      <c r="R16" s="3">
        <f>[12]Fevereiro!$C$21</f>
        <v>34</v>
      </c>
      <c r="S16" s="3">
        <f>[12]Fevereiro!$C$22</f>
        <v>35</v>
      </c>
      <c r="T16" s="3">
        <f>[12]Fevereiro!$C$23</f>
        <v>33</v>
      </c>
      <c r="U16" s="3">
        <f>[12]Fevereiro!$C$24</f>
        <v>32.4</v>
      </c>
      <c r="V16" s="3">
        <f>[12]Fevereiro!$C$25</f>
        <v>33.1</v>
      </c>
      <c r="W16" s="3">
        <f>[12]Fevereiro!$C$26</f>
        <v>29.4</v>
      </c>
      <c r="X16" s="3">
        <f>[12]Fevereiro!$C$27</f>
        <v>29.7</v>
      </c>
      <c r="Y16" s="3">
        <f>[12]Fevereiro!$C$28</f>
        <v>31.8</v>
      </c>
      <c r="Z16" s="3">
        <f>[12]Fevereiro!$C$29</f>
        <v>31.5</v>
      </c>
      <c r="AA16" s="3">
        <f>[12]Fevereiro!$C$30</f>
        <v>30.8</v>
      </c>
      <c r="AB16" s="3">
        <f>[12]Fevereiro!$C$31</f>
        <v>31.2</v>
      </c>
      <c r="AC16" s="3">
        <f>[12]Fevereiro!$C$32</f>
        <v>32.700000000000003</v>
      </c>
      <c r="AD16" s="3">
        <f>[12]Fevereiro!$C$33</f>
        <v>33.299999999999997</v>
      </c>
      <c r="AE16" s="44">
        <f t="shared" si="1"/>
        <v>37.700000000000003</v>
      </c>
      <c r="AF16" s="45">
        <f t="shared" si="2"/>
        <v>33.56071428571429</v>
      </c>
    </row>
    <row r="17" spans="1:32" ht="17.100000000000001" customHeight="1" x14ac:dyDescent="0.2">
      <c r="A17" s="8" t="s">
        <v>50</v>
      </c>
      <c r="B17" s="3">
        <f>[13]Fevereiro!$C$5</f>
        <v>31.5</v>
      </c>
      <c r="C17" s="3">
        <f>[13]Fevereiro!$C$6</f>
        <v>33.299999999999997</v>
      </c>
      <c r="D17" s="3">
        <f>[13]Fevereiro!$C$7</f>
        <v>32.6</v>
      </c>
      <c r="E17" s="3">
        <f>[13]Fevereiro!$C$8</f>
        <v>34.4</v>
      </c>
      <c r="F17" s="3">
        <f>[13]Fevereiro!$C$9</f>
        <v>35.700000000000003</v>
      </c>
      <c r="G17" s="3">
        <f>[13]Fevereiro!$C$10</f>
        <v>36.6</v>
      </c>
      <c r="H17" s="3">
        <f>[13]Fevereiro!$C$11</f>
        <v>36.6</v>
      </c>
      <c r="I17" s="3">
        <f>[13]Fevereiro!$C$12</f>
        <v>36.9</v>
      </c>
      <c r="J17" s="3">
        <f>[13]Fevereiro!$C$13</f>
        <v>35.5</v>
      </c>
      <c r="K17" s="3">
        <f>[13]Fevereiro!$C$14</f>
        <v>32.1</v>
      </c>
      <c r="L17" s="3">
        <f>[13]Fevereiro!$C$15</f>
        <v>35.6</v>
      </c>
      <c r="M17" s="3">
        <f>[13]Fevereiro!$C$16</f>
        <v>34.299999999999997</v>
      </c>
      <c r="N17" s="3">
        <f>[13]Fevereiro!$C$17</f>
        <v>36.299999999999997</v>
      </c>
      <c r="O17" s="3">
        <f>[13]Fevereiro!$C$18</f>
        <v>34.200000000000003</v>
      </c>
      <c r="P17" s="3">
        <f>[13]Fevereiro!$C$19</f>
        <v>31.9</v>
      </c>
      <c r="Q17" s="3">
        <f>[13]Fevereiro!$C$20</f>
        <v>35.1</v>
      </c>
      <c r="R17" s="3">
        <f>[13]Fevereiro!$C$21</f>
        <v>34.700000000000003</v>
      </c>
      <c r="S17" s="3">
        <f>[13]Fevereiro!$C$22</f>
        <v>35.700000000000003</v>
      </c>
      <c r="T17" s="3">
        <f>[13]Fevereiro!$C$23</f>
        <v>33.9</v>
      </c>
      <c r="U17" s="3">
        <f>[13]Fevereiro!$C$24</f>
        <v>33.9</v>
      </c>
      <c r="V17" s="3">
        <f>[13]Fevereiro!$C$25</f>
        <v>34.299999999999997</v>
      </c>
      <c r="W17" s="3">
        <f>[13]Fevereiro!$C$26</f>
        <v>26.3</v>
      </c>
      <c r="X17" s="3">
        <f>[13]Fevereiro!$C$27</f>
        <v>29.4</v>
      </c>
      <c r="Y17" s="3">
        <f>[13]Fevereiro!$C$28</f>
        <v>31.3</v>
      </c>
      <c r="Z17" s="3">
        <f>[13]Fevereiro!$C$29</f>
        <v>31.2</v>
      </c>
      <c r="AA17" s="3">
        <f>[13]Fevereiro!$C$30</f>
        <v>30.8</v>
      </c>
      <c r="AB17" s="3">
        <f>[13]Fevereiro!$C$31</f>
        <v>31.4</v>
      </c>
      <c r="AC17" s="3">
        <f>[13]Fevereiro!$C$32</f>
        <v>33.1</v>
      </c>
      <c r="AD17" s="3">
        <f>[13]Fevereiro!$C$33</f>
        <v>31.1</v>
      </c>
      <c r="AE17" s="44">
        <f t="shared" si="1"/>
        <v>36.9</v>
      </c>
      <c r="AF17" s="45">
        <f t="shared" si="2"/>
        <v>33.521428571428565</v>
      </c>
    </row>
    <row r="18" spans="1:32" ht="17.100000000000001" customHeight="1" x14ac:dyDescent="0.2">
      <c r="A18" s="8" t="s">
        <v>10</v>
      </c>
      <c r="B18" s="3">
        <f>[14]Fevereiro!$C$5</f>
        <v>34.1</v>
      </c>
      <c r="C18" s="3">
        <f>[14]Fevereiro!$C$6</f>
        <v>35.9</v>
      </c>
      <c r="D18" s="3">
        <f>[14]Fevereiro!$C$7</f>
        <v>35.299999999999997</v>
      </c>
      <c r="E18" s="3">
        <f>[14]Fevereiro!$C$8</f>
        <v>35.5</v>
      </c>
      <c r="F18" s="3">
        <f>[14]Fevereiro!$C$9</f>
        <v>36.4</v>
      </c>
      <c r="G18" s="3">
        <f>[14]Fevereiro!$C$10</f>
        <v>36.9</v>
      </c>
      <c r="H18" s="3">
        <f>[14]Fevereiro!$C$11</f>
        <v>37.799999999999997</v>
      </c>
      <c r="I18" s="3">
        <f>[14]Fevereiro!$C$12</f>
        <v>36.9</v>
      </c>
      <c r="J18" s="3">
        <f>[14]Fevereiro!$C$13</f>
        <v>28.9</v>
      </c>
      <c r="K18" s="3">
        <f>[14]Fevereiro!$C$14</f>
        <v>30.2</v>
      </c>
      <c r="L18" s="3">
        <f>[14]Fevereiro!$C$15</f>
        <v>33.6</v>
      </c>
      <c r="M18" s="3">
        <f>[14]Fevereiro!$C$16</f>
        <v>35.200000000000003</v>
      </c>
      <c r="N18" s="3">
        <f>[14]Fevereiro!$C$17</f>
        <v>34.1</v>
      </c>
      <c r="O18" s="3">
        <f>[14]Fevereiro!$C$18</f>
        <v>30.7</v>
      </c>
      <c r="P18" s="3">
        <f>[14]Fevereiro!$C$19</f>
        <v>31.9</v>
      </c>
      <c r="Q18" s="3">
        <f>[14]Fevereiro!$C$20</f>
        <v>34.200000000000003</v>
      </c>
      <c r="R18" s="3">
        <f>[14]Fevereiro!$C$21</f>
        <v>35.1</v>
      </c>
      <c r="S18" s="3">
        <f>[14]Fevereiro!$C$22</f>
        <v>35.6</v>
      </c>
      <c r="T18" s="3">
        <f>[14]Fevereiro!$C$23</f>
        <v>33.9</v>
      </c>
      <c r="U18" s="3">
        <f>[14]Fevereiro!$C$24</f>
        <v>33.299999999999997</v>
      </c>
      <c r="V18" s="3">
        <f>[14]Fevereiro!$C$25</f>
        <v>34.299999999999997</v>
      </c>
      <c r="W18" s="3">
        <f>[14]Fevereiro!$C$26</f>
        <v>29.2</v>
      </c>
      <c r="X18" s="3">
        <f>[14]Fevereiro!$C$27</f>
        <v>28.3</v>
      </c>
      <c r="Y18" s="3">
        <f>[14]Fevereiro!$C$28</f>
        <v>31.3</v>
      </c>
      <c r="Z18" s="3">
        <f>[14]Fevereiro!$C$29</f>
        <v>32.200000000000003</v>
      </c>
      <c r="AA18" s="3">
        <f>[14]Fevereiro!$C$30</f>
        <v>29.7</v>
      </c>
      <c r="AB18" s="3">
        <f>[14]Fevereiro!$C$31</f>
        <v>31.5</v>
      </c>
      <c r="AC18" s="3">
        <f>[14]Fevereiro!$C$32</f>
        <v>31.4</v>
      </c>
      <c r="AD18" s="3">
        <f>[14]Fevereiro!$C$33</f>
        <v>32.9</v>
      </c>
      <c r="AE18" s="44">
        <f t="shared" si="1"/>
        <v>37.799999999999997</v>
      </c>
      <c r="AF18" s="45">
        <f t="shared" si="2"/>
        <v>33.335714285714282</v>
      </c>
    </row>
    <row r="19" spans="1:32" ht="17.100000000000001" customHeight="1" x14ac:dyDescent="0.2">
      <c r="A19" s="8" t="s">
        <v>11</v>
      </c>
      <c r="B19" s="3" t="str">
        <f>[15]Fevereiro!$C$5</f>
        <v>**</v>
      </c>
      <c r="C19" s="3" t="str">
        <f>[15]Fevereiro!$C$6</f>
        <v>**</v>
      </c>
      <c r="D19" s="3" t="str">
        <f>[15]Fevereiro!$C$7</f>
        <v>**</v>
      </c>
      <c r="E19" s="3" t="str">
        <f>[15]Fevereiro!$C$8</f>
        <v>**</v>
      </c>
      <c r="F19" s="3" t="str">
        <f>[15]Fevereiro!$C$9</f>
        <v>**</v>
      </c>
      <c r="G19" s="3" t="str">
        <f>[15]Fevereiro!$C$10</f>
        <v>**</v>
      </c>
      <c r="H19" s="3" t="str">
        <f>[15]Fevereiro!$C$11</f>
        <v>**</v>
      </c>
      <c r="I19" s="3" t="str">
        <f>[15]Fevereiro!$C$12</f>
        <v>**</v>
      </c>
      <c r="J19" s="3" t="str">
        <f>[15]Fevereiro!$C$13</f>
        <v>**</v>
      </c>
      <c r="K19" s="3" t="str">
        <f>[15]Fevereiro!$C$14</f>
        <v>**</v>
      </c>
      <c r="L19" s="3">
        <f>[15]Fevereiro!$C$15</f>
        <v>34.299999999999997</v>
      </c>
      <c r="M19" s="3">
        <f>[15]Fevereiro!$C$16</f>
        <v>34.700000000000003</v>
      </c>
      <c r="N19" s="3">
        <f>[15]Fevereiro!$C$17</f>
        <v>34.5</v>
      </c>
      <c r="O19" s="3">
        <f>[15]Fevereiro!$C$18</f>
        <v>32.6</v>
      </c>
      <c r="P19" s="3">
        <f>[15]Fevereiro!$C$19</f>
        <v>30.5</v>
      </c>
      <c r="Q19" s="3">
        <f>[15]Fevereiro!$C$20</f>
        <v>33.299999999999997</v>
      </c>
      <c r="R19" s="3">
        <f>[15]Fevereiro!$C$21</f>
        <v>34.1</v>
      </c>
      <c r="S19" s="3">
        <f>[15]Fevereiro!$C$22</f>
        <v>35.200000000000003</v>
      </c>
      <c r="T19" s="3">
        <f>[15]Fevereiro!$C$23</f>
        <v>33.700000000000003</v>
      </c>
      <c r="U19" s="3">
        <f>[15]Fevereiro!$C$24</f>
        <v>33.4</v>
      </c>
      <c r="V19" s="3">
        <f>[15]Fevereiro!$C$25</f>
        <v>34.700000000000003</v>
      </c>
      <c r="W19" s="3">
        <f>[15]Fevereiro!$C$26</f>
        <v>26.2</v>
      </c>
      <c r="X19" s="3">
        <f>[15]Fevereiro!$C$27</f>
        <v>29.6</v>
      </c>
      <c r="Y19" s="3">
        <f>[15]Fevereiro!$C$28</f>
        <v>31.1</v>
      </c>
      <c r="Z19" s="3">
        <f>[15]Fevereiro!$C$29</f>
        <v>29.9</v>
      </c>
      <c r="AA19" s="3">
        <f>[15]Fevereiro!$C$30</f>
        <v>31</v>
      </c>
      <c r="AB19" s="3">
        <f>[15]Fevereiro!$C$31</f>
        <v>30.1</v>
      </c>
      <c r="AC19" s="3">
        <f>[15]Fevereiro!$C$32</f>
        <v>33.299999999999997</v>
      </c>
      <c r="AD19" s="3">
        <f>[15]Fevereiro!$C$33</f>
        <v>32.1</v>
      </c>
      <c r="AE19" s="44">
        <f t="shared" ref="AE19" si="3">MAX(B19:AC19)</f>
        <v>35.200000000000003</v>
      </c>
      <c r="AF19" s="45">
        <f t="shared" ref="AF19" si="4">AVERAGE(B19:AC19)</f>
        <v>32.344444444444441</v>
      </c>
    </row>
    <row r="20" spans="1:32" ht="17.100000000000001" customHeight="1" x14ac:dyDescent="0.2">
      <c r="A20" s="8" t="s">
        <v>12</v>
      </c>
      <c r="B20" s="3">
        <f>[16]Fevereiro!$C$5</f>
        <v>31.1</v>
      </c>
      <c r="C20" s="3">
        <f>[16]Fevereiro!$C$6</f>
        <v>33.4</v>
      </c>
      <c r="D20" s="3">
        <f>[16]Fevereiro!$C$7</f>
        <v>32.9</v>
      </c>
      <c r="E20" s="3">
        <f>[16]Fevereiro!$C$8</f>
        <v>34.299999999999997</v>
      </c>
      <c r="F20" s="3">
        <f>[16]Fevereiro!$C$9</f>
        <v>35.4</v>
      </c>
      <c r="G20" s="3">
        <f>[16]Fevereiro!$C$10</f>
        <v>36.700000000000003</v>
      </c>
      <c r="H20" s="3">
        <f>[16]Fevereiro!$C$11</f>
        <v>36.6</v>
      </c>
      <c r="I20" s="3">
        <f>[16]Fevereiro!$C$12</f>
        <v>37.1</v>
      </c>
      <c r="J20" s="3">
        <f>[16]Fevereiro!$C$13</f>
        <v>36</v>
      </c>
      <c r="K20" s="3">
        <f>[16]Fevereiro!$C$14</f>
        <v>33.1</v>
      </c>
      <c r="L20" s="3">
        <f>[16]Fevereiro!$C$15</f>
        <v>34.299999999999997</v>
      </c>
      <c r="M20" s="3">
        <f>[16]Fevereiro!$C$16</f>
        <v>35.299999999999997</v>
      </c>
      <c r="N20" s="3">
        <f>[16]Fevereiro!$C$17</f>
        <v>34.1</v>
      </c>
      <c r="O20" s="3">
        <f>[16]Fevereiro!$C$18</f>
        <v>33.799999999999997</v>
      </c>
      <c r="P20" s="3">
        <f>[16]Fevereiro!$C$19</f>
        <v>30.2</v>
      </c>
      <c r="Q20" s="3">
        <f>[16]Fevereiro!$C$20</f>
        <v>33.6</v>
      </c>
      <c r="R20" s="3">
        <f>[16]Fevereiro!$C$21</f>
        <v>33.700000000000003</v>
      </c>
      <c r="S20" s="3">
        <f>[16]Fevereiro!$C$22</f>
        <v>35</v>
      </c>
      <c r="T20" s="3">
        <f>[16]Fevereiro!$C$23</f>
        <v>33.1</v>
      </c>
      <c r="U20" s="3">
        <f>[16]Fevereiro!$C$24</f>
        <v>34</v>
      </c>
      <c r="V20" s="3">
        <f>[16]Fevereiro!$C$25</f>
        <v>32.6</v>
      </c>
      <c r="W20" s="3">
        <f>[16]Fevereiro!$C$26</f>
        <v>26.5</v>
      </c>
      <c r="X20" s="3">
        <f>[16]Fevereiro!$C$27</f>
        <v>29.8</v>
      </c>
      <c r="Y20" s="3">
        <f>[16]Fevereiro!$C$28</f>
        <v>32.5</v>
      </c>
      <c r="Z20" s="3">
        <f>[16]Fevereiro!$C$29</f>
        <v>30.9</v>
      </c>
      <c r="AA20" s="3">
        <f>[16]Fevereiro!$C$30</f>
        <v>30.4</v>
      </c>
      <c r="AB20" s="3">
        <f>[16]Fevereiro!$C$31</f>
        <v>31.2</v>
      </c>
      <c r="AC20" s="3">
        <f>[16]Fevereiro!$C$32</f>
        <v>33.200000000000003</v>
      </c>
      <c r="AD20" s="3">
        <f>[16]Fevereiro!$C$33</f>
        <v>31.2</v>
      </c>
      <c r="AE20" s="44">
        <f t="shared" si="1"/>
        <v>37.1</v>
      </c>
      <c r="AF20" s="45">
        <f t="shared" si="2"/>
        <v>33.242857142857147</v>
      </c>
    </row>
    <row r="21" spans="1:32" ht="17.100000000000001" customHeight="1" x14ac:dyDescent="0.2">
      <c r="A21" s="8" t="s">
        <v>13</v>
      </c>
      <c r="B21" s="3">
        <f>[17]Fevereiro!$C$5</f>
        <v>32.4</v>
      </c>
      <c r="C21" s="3">
        <f>[17]Fevereiro!$C$6</f>
        <v>32.9</v>
      </c>
      <c r="D21" s="3">
        <f>[17]Fevereiro!$C$7</f>
        <v>33.5</v>
      </c>
      <c r="E21" s="3">
        <f>[17]Fevereiro!$C$8</f>
        <v>34.4</v>
      </c>
      <c r="F21" s="3">
        <f>[17]Fevereiro!$C$9</f>
        <v>36.200000000000003</v>
      </c>
      <c r="G21" s="3">
        <f>[17]Fevereiro!$C$10</f>
        <v>37.299999999999997</v>
      </c>
      <c r="H21" s="3">
        <f>[17]Fevereiro!$C$11</f>
        <v>37.6</v>
      </c>
      <c r="I21" s="3">
        <f>[17]Fevereiro!$C$12</f>
        <v>37.1</v>
      </c>
      <c r="J21" s="3">
        <f>[17]Fevereiro!$C$13</f>
        <v>36.4</v>
      </c>
      <c r="K21" s="3">
        <f>[17]Fevereiro!$C$14</f>
        <v>33.4</v>
      </c>
      <c r="L21" s="3">
        <f>[17]Fevereiro!$C$15</f>
        <v>32.700000000000003</v>
      </c>
      <c r="M21" s="3">
        <f>[17]Fevereiro!$C$16</f>
        <v>32.799999999999997</v>
      </c>
      <c r="N21" s="3">
        <f>[17]Fevereiro!$C$17</f>
        <v>34.6</v>
      </c>
      <c r="O21" s="3">
        <f>[17]Fevereiro!$C$18</f>
        <v>32.5</v>
      </c>
      <c r="P21" s="3">
        <f>[17]Fevereiro!$C$19</f>
        <v>30</v>
      </c>
      <c r="Q21" s="3">
        <f>[17]Fevereiro!$C$20</f>
        <v>32.6</v>
      </c>
      <c r="R21" s="3">
        <f>[17]Fevereiro!$C$21</f>
        <v>34.6</v>
      </c>
      <c r="S21" s="3">
        <f>[17]Fevereiro!$C$22</f>
        <v>34.5</v>
      </c>
      <c r="T21" s="3">
        <f>[17]Fevereiro!$C$23</f>
        <v>32.200000000000003</v>
      </c>
      <c r="U21" s="3">
        <f>[17]Fevereiro!$C$24</f>
        <v>32.700000000000003</v>
      </c>
      <c r="V21" s="3">
        <f>[17]Fevereiro!$C$25</f>
        <v>32.9</v>
      </c>
      <c r="W21" s="3">
        <f>[17]Fevereiro!$C$26</f>
        <v>31.6</v>
      </c>
      <c r="X21" s="3">
        <f>[17]Fevereiro!$C$27</f>
        <v>32.5</v>
      </c>
      <c r="Y21" s="3">
        <f>[17]Fevereiro!$C$28</f>
        <v>34.299999999999997</v>
      </c>
      <c r="Z21" s="3">
        <f>[17]Fevereiro!$C$29</f>
        <v>32.1</v>
      </c>
      <c r="AA21" s="3">
        <f>[17]Fevereiro!$C$30</f>
        <v>32.299999999999997</v>
      </c>
      <c r="AB21" s="3">
        <f>[17]Fevereiro!$C$31</f>
        <v>29.4</v>
      </c>
      <c r="AC21" s="3">
        <f>[17]Fevereiro!$C$32</f>
        <v>33.4</v>
      </c>
      <c r="AD21" s="3">
        <f>[17]Fevereiro!$C$33</f>
        <v>29.4</v>
      </c>
      <c r="AE21" s="44">
        <f t="shared" si="1"/>
        <v>37.6</v>
      </c>
      <c r="AF21" s="45">
        <f t="shared" si="2"/>
        <v>33.532142857142858</v>
      </c>
    </row>
    <row r="22" spans="1:32" ht="17.100000000000001" customHeight="1" x14ac:dyDescent="0.2">
      <c r="A22" s="8" t="s">
        <v>14</v>
      </c>
      <c r="B22" s="3">
        <f>[18]Fevereiro!$C$5</f>
        <v>30.4</v>
      </c>
      <c r="C22" s="3">
        <f>[18]Fevereiro!$C$6</f>
        <v>29.9</v>
      </c>
      <c r="D22" s="3">
        <f>[18]Fevereiro!$C$7</f>
        <v>31.1</v>
      </c>
      <c r="E22" s="3">
        <f>[18]Fevereiro!$C$8</f>
        <v>31.2</v>
      </c>
      <c r="F22" s="3">
        <f>[18]Fevereiro!$C$9</f>
        <v>32.200000000000003</v>
      </c>
      <c r="G22" s="3">
        <f>[18]Fevereiro!$C$10</f>
        <v>31.9</v>
      </c>
      <c r="H22" s="3">
        <f>[18]Fevereiro!$C$11</f>
        <v>34.200000000000003</v>
      </c>
      <c r="I22" s="3">
        <f>[18]Fevereiro!$C$12</f>
        <v>32.5</v>
      </c>
      <c r="J22" s="3">
        <f>[18]Fevereiro!$C$13</f>
        <v>34.799999999999997</v>
      </c>
      <c r="K22" s="3">
        <f>[18]Fevereiro!$C$14</f>
        <v>34.299999999999997</v>
      </c>
      <c r="L22" s="3">
        <f>[18]Fevereiro!$C$15</f>
        <v>28.2</v>
      </c>
      <c r="M22" s="3">
        <f>[18]Fevereiro!$C$16</f>
        <v>30.7</v>
      </c>
      <c r="N22" s="3">
        <f>[18]Fevereiro!$C$17</f>
        <v>27</v>
      </c>
      <c r="O22" s="3">
        <f>[18]Fevereiro!$C$18</f>
        <v>25.5</v>
      </c>
      <c r="P22" s="3">
        <f>[18]Fevereiro!$C$19</f>
        <v>26.9</v>
      </c>
      <c r="Q22" s="3">
        <f>[18]Fevereiro!$C$20</f>
        <v>29.6</v>
      </c>
      <c r="R22" s="3">
        <f>[18]Fevereiro!$C$21</f>
        <v>32.4</v>
      </c>
      <c r="S22" s="3">
        <f>[18]Fevereiro!$C$22</f>
        <v>29.2</v>
      </c>
      <c r="T22" s="3">
        <f>[18]Fevereiro!$C$23</f>
        <v>32.799999999999997</v>
      </c>
      <c r="U22" s="3">
        <f>[18]Fevereiro!$C$24</f>
        <v>26.6</v>
      </c>
      <c r="V22" s="3">
        <f>[18]Fevereiro!$C$25</f>
        <v>23</v>
      </c>
      <c r="W22" s="3">
        <f>[18]Fevereiro!$C$26</f>
        <v>28.1</v>
      </c>
      <c r="X22" s="3">
        <f>[18]Fevereiro!$C$27</f>
        <v>26.3</v>
      </c>
      <c r="Y22" s="3">
        <f>[18]Fevereiro!$C$28</f>
        <v>25.2</v>
      </c>
      <c r="Z22" s="3">
        <f>[18]Fevereiro!$C$29</f>
        <v>26.3</v>
      </c>
      <c r="AA22" s="3">
        <f>[18]Fevereiro!$C$30</f>
        <v>30.9</v>
      </c>
      <c r="AB22" s="3">
        <f>[18]Fevereiro!$C$31</f>
        <v>24.3</v>
      </c>
      <c r="AC22" s="3">
        <f>[18]Fevereiro!$C$32</f>
        <v>27.6</v>
      </c>
      <c r="AD22" s="3">
        <f>[18]Fevereiro!$C$33</f>
        <v>29.4</v>
      </c>
      <c r="AE22" s="44">
        <f t="shared" si="1"/>
        <v>34.799999999999997</v>
      </c>
      <c r="AF22" s="45">
        <f t="shared" si="2"/>
        <v>29.396428571428572</v>
      </c>
    </row>
    <row r="23" spans="1:32" ht="17.100000000000001" customHeight="1" x14ac:dyDescent="0.2">
      <c r="A23" s="8" t="s">
        <v>15</v>
      </c>
      <c r="B23" s="3">
        <f>[19]Fevereiro!$C$5</f>
        <v>29.1</v>
      </c>
      <c r="C23" s="3">
        <f>[19]Fevereiro!$C$6</f>
        <v>31.2</v>
      </c>
      <c r="D23" s="3">
        <f>[19]Fevereiro!$C$7</f>
        <v>30.4</v>
      </c>
      <c r="E23" s="3">
        <f>[19]Fevereiro!$C$8</f>
        <v>32</v>
      </c>
      <c r="F23" s="3">
        <f>[19]Fevereiro!$C$9</f>
        <v>33.5</v>
      </c>
      <c r="G23" s="3">
        <f>[19]Fevereiro!$C$10</f>
        <v>34.1</v>
      </c>
      <c r="H23" s="3">
        <f>[19]Fevereiro!$C$11</f>
        <v>35.1</v>
      </c>
      <c r="I23" s="3">
        <f>[19]Fevereiro!$C$12</f>
        <v>34.4</v>
      </c>
      <c r="J23" s="3">
        <f>[19]Fevereiro!$C$13</f>
        <v>30.2</v>
      </c>
      <c r="K23" s="3">
        <f>[19]Fevereiro!$C$14</f>
        <v>27.8</v>
      </c>
      <c r="L23" s="3">
        <f>[19]Fevereiro!$C$15</f>
        <v>30.5</v>
      </c>
      <c r="M23" s="3">
        <f>[19]Fevereiro!$C$16</f>
        <v>31.7</v>
      </c>
      <c r="N23" s="3">
        <f>[19]Fevereiro!$C$17</f>
        <v>32.700000000000003</v>
      </c>
      <c r="O23" s="3">
        <f>[19]Fevereiro!$C$18</f>
        <v>31.7</v>
      </c>
      <c r="P23" s="3">
        <f>[19]Fevereiro!$C$19</f>
        <v>30</v>
      </c>
      <c r="Q23" s="3">
        <f>[19]Fevereiro!$C$20</f>
        <v>31.3</v>
      </c>
      <c r="R23" s="3">
        <f>[19]Fevereiro!$C$21</f>
        <v>32.6</v>
      </c>
      <c r="S23" s="3">
        <f>[19]Fevereiro!$C$22</f>
        <v>32.799999999999997</v>
      </c>
      <c r="T23" s="3">
        <f>[19]Fevereiro!$C$23</f>
        <v>31.3</v>
      </c>
      <c r="U23" s="3">
        <f>[19]Fevereiro!$C$24</f>
        <v>32.299999999999997</v>
      </c>
      <c r="V23" s="3">
        <f>[19]Fevereiro!$C$25</f>
        <v>30.4</v>
      </c>
      <c r="W23" s="3">
        <f>[19]Fevereiro!$C$26</f>
        <v>25.3</v>
      </c>
      <c r="X23" s="3">
        <f>[19]Fevereiro!$C$27</f>
        <v>24.9</v>
      </c>
      <c r="Y23" s="3">
        <f>[19]Fevereiro!$C$28</f>
        <v>29.3</v>
      </c>
      <c r="Z23" s="3">
        <f>[19]Fevereiro!$C$29</f>
        <v>28.1</v>
      </c>
      <c r="AA23" s="3">
        <f>[19]Fevereiro!$C$30</f>
        <v>28.5</v>
      </c>
      <c r="AB23" s="3">
        <f>[19]Fevereiro!$C$31</f>
        <v>24.3</v>
      </c>
      <c r="AC23" s="3">
        <f>[19]Fevereiro!$C$32</f>
        <v>27.6</v>
      </c>
      <c r="AD23" s="3">
        <f>[19]Fevereiro!$C$33</f>
        <v>29.9</v>
      </c>
      <c r="AE23" s="44">
        <f t="shared" si="1"/>
        <v>35.1</v>
      </c>
      <c r="AF23" s="45">
        <f t="shared" si="2"/>
        <v>30.467857142857131</v>
      </c>
    </row>
    <row r="24" spans="1:32" ht="17.100000000000001" customHeight="1" x14ac:dyDescent="0.2">
      <c r="A24" s="8" t="s">
        <v>16</v>
      </c>
      <c r="B24" s="3">
        <f>[20]Fevereiro!$C$5</f>
        <v>28.9</v>
      </c>
      <c r="C24" s="3">
        <f>[20]Fevereiro!$C$6</f>
        <v>32.6</v>
      </c>
      <c r="D24" s="3">
        <f>[20]Fevereiro!$C$7</f>
        <v>33.700000000000003</v>
      </c>
      <c r="E24" s="3">
        <f>[20]Fevereiro!$C$8</f>
        <v>34.700000000000003</v>
      </c>
      <c r="F24" s="3">
        <f>[20]Fevereiro!$C$9</f>
        <v>36.200000000000003</v>
      </c>
      <c r="G24" s="3">
        <f>[20]Fevereiro!$C$10</f>
        <v>37.200000000000003</v>
      </c>
      <c r="H24" s="3">
        <f>[20]Fevereiro!$C$11</f>
        <v>37.299999999999997</v>
      </c>
      <c r="I24" s="3">
        <f>[20]Fevereiro!$C$12</f>
        <v>37.9</v>
      </c>
      <c r="J24" s="3">
        <f>[20]Fevereiro!$C$13</f>
        <v>37</v>
      </c>
      <c r="K24" s="3">
        <f>[20]Fevereiro!$C$14</f>
        <v>29.9</v>
      </c>
      <c r="L24" s="3">
        <f>[20]Fevereiro!$C$15</f>
        <v>34.700000000000003</v>
      </c>
      <c r="M24" s="3">
        <f>[20]Fevereiro!$C$16</f>
        <v>34.5</v>
      </c>
      <c r="N24" s="3">
        <f>[20]Fevereiro!$C$17</f>
        <v>36.9</v>
      </c>
      <c r="O24" s="3">
        <f>[20]Fevereiro!$C$18</f>
        <v>36</v>
      </c>
      <c r="P24" s="3">
        <f>[20]Fevereiro!$C$19</f>
        <v>33.6</v>
      </c>
      <c r="Q24" s="3">
        <f>[20]Fevereiro!$C$20</f>
        <v>35.4</v>
      </c>
      <c r="R24" s="3">
        <f>[20]Fevereiro!$C$21</f>
        <v>36.700000000000003</v>
      </c>
      <c r="S24" s="3">
        <f>[20]Fevereiro!$C$22</f>
        <v>37.299999999999997</v>
      </c>
      <c r="T24" s="3">
        <f>[20]Fevereiro!$C$23</f>
        <v>36</v>
      </c>
      <c r="U24" s="3">
        <f>[20]Fevereiro!$C$24</f>
        <v>36</v>
      </c>
      <c r="V24" s="3">
        <f>[20]Fevereiro!$C$25</f>
        <v>36.5</v>
      </c>
      <c r="W24" s="3">
        <f>[20]Fevereiro!$C$26</f>
        <v>29.4</v>
      </c>
      <c r="X24" s="3">
        <f>[20]Fevereiro!$C$27</f>
        <v>33.1</v>
      </c>
      <c r="Y24" s="3">
        <f>[20]Fevereiro!$C$28</f>
        <v>32.9</v>
      </c>
      <c r="Z24" s="3">
        <f>[20]Fevereiro!$C$29</f>
        <v>32</v>
      </c>
      <c r="AA24" s="3">
        <f>[20]Fevereiro!$C$30</f>
        <v>27</v>
      </c>
      <c r="AB24" s="3">
        <f>[20]Fevereiro!$C$31</f>
        <v>30.7</v>
      </c>
      <c r="AC24" s="3">
        <f>[20]Fevereiro!$C$32</f>
        <v>32.299999999999997</v>
      </c>
      <c r="AD24" s="3">
        <f>[20]Fevereiro!$C$33</f>
        <v>33.1</v>
      </c>
      <c r="AE24" s="44">
        <f t="shared" si="1"/>
        <v>37.9</v>
      </c>
      <c r="AF24" s="45">
        <f t="shared" si="2"/>
        <v>34.157142857142851</v>
      </c>
    </row>
    <row r="25" spans="1:32" ht="17.100000000000001" customHeight="1" x14ac:dyDescent="0.2">
      <c r="A25" s="8" t="s">
        <v>17</v>
      </c>
      <c r="B25" s="3">
        <f>[21]Fevereiro!$C$5</f>
        <v>30.9</v>
      </c>
      <c r="C25" s="3">
        <f>[21]Fevereiro!$C$6</f>
        <v>32.4</v>
      </c>
      <c r="D25" s="3">
        <f>[21]Fevereiro!$C$7</f>
        <v>34.299999999999997</v>
      </c>
      <c r="E25" s="3">
        <f>[21]Fevereiro!$C$8</f>
        <v>33.799999999999997</v>
      </c>
      <c r="F25" s="3">
        <f>[21]Fevereiro!$C$9</f>
        <v>36.6</v>
      </c>
      <c r="G25" s="3">
        <f>[21]Fevereiro!$C$10</f>
        <v>37.200000000000003</v>
      </c>
      <c r="H25" s="3">
        <f>[21]Fevereiro!$C$11</f>
        <v>38.1</v>
      </c>
      <c r="I25" s="3">
        <f>[21]Fevereiro!$C$12</f>
        <v>38</v>
      </c>
      <c r="J25" s="3">
        <f>[21]Fevereiro!$C$13</f>
        <v>34.4</v>
      </c>
      <c r="K25" s="3">
        <f>[21]Fevereiro!$C$14</f>
        <v>33.200000000000003</v>
      </c>
      <c r="L25" s="3">
        <f>[21]Fevereiro!$C$15</f>
        <v>35.299999999999997</v>
      </c>
      <c r="M25" s="3">
        <f>[21]Fevereiro!$C$16</f>
        <v>35.4</v>
      </c>
      <c r="N25" s="3">
        <f>[21]Fevereiro!$C$17</f>
        <v>36.4</v>
      </c>
      <c r="O25" s="3">
        <f>[21]Fevereiro!$C$18</f>
        <v>34.6</v>
      </c>
      <c r="P25" s="3">
        <f>[21]Fevereiro!$C$19</f>
        <v>32.6</v>
      </c>
      <c r="Q25" s="3">
        <f>[21]Fevereiro!$C$20</f>
        <v>35.4</v>
      </c>
      <c r="R25" s="3">
        <f>[21]Fevereiro!$C$21</f>
        <v>34.299999999999997</v>
      </c>
      <c r="S25" s="3">
        <f>[21]Fevereiro!$C$22</f>
        <v>35.5</v>
      </c>
      <c r="T25" s="3">
        <f>[21]Fevereiro!$C$23</f>
        <v>33</v>
      </c>
      <c r="U25" s="3">
        <f>[21]Fevereiro!$C$24</f>
        <v>34.1</v>
      </c>
      <c r="V25" s="3">
        <f>[21]Fevereiro!$C$25</f>
        <v>34</v>
      </c>
      <c r="W25" s="3">
        <f>[21]Fevereiro!$C$26</f>
        <v>29.9</v>
      </c>
      <c r="X25" s="3">
        <f>[21]Fevereiro!$C$27</f>
        <v>30.4</v>
      </c>
      <c r="Y25" s="3">
        <f>[21]Fevereiro!$C$28</f>
        <v>31.3</v>
      </c>
      <c r="Z25" s="3">
        <f>[21]Fevereiro!$C$29</f>
        <v>32.4</v>
      </c>
      <c r="AA25" s="3">
        <f>[21]Fevereiro!$C$30</f>
        <v>29.2</v>
      </c>
      <c r="AB25" s="3">
        <f>[21]Fevereiro!$C$31</f>
        <v>33.200000000000003</v>
      </c>
      <c r="AC25" s="3">
        <f>[21]Fevereiro!$C$32</f>
        <v>33.299999999999997</v>
      </c>
      <c r="AD25" s="3">
        <f>[21]Fevereiro!$C$33</f>
        <v>32.299999999999997</v>
      </c>
      <c r="AE25" s="44">
        <f t="shared" si="1"/>
        <v>38.1</v>
      </c>
      <c r="AF25" s="45">
        <f t="shared" si="2"/>
        <v>33.899999999999991</v>
      </c>
    </row>
    <row r="26" spans="1:32" ht="17.100000000000001" customHeight="1" x14ac:dyDescent="0.2">
      <c r="A26" s="8" t="s">
        <v>18</v>
      </c>
      <c r="B26" s="3">
        <f>[22]Fevereiro!$C$5</f>
        <v>31.5</v>
      </c>
      <c r="C26" s="3">
        <f>[22]Fevereiro!$C$6</f>
        <v>32.6</v>
      </c>
      <c r="D26" s="3">
        <f>[22]Fevereiro!$C$7</f>
        <v>31.2</v>
      </c>
      <c r="E26" s="3">
        <f>[22]Fevereiro!$C$8</f>
        <v>31.5</v>
      </c>
      <c r="F26" s="3">
        <f>[22]Fevereiro!$C$9</f>
        <v>32.200000000000003</v>
      </c>
      <c r="G26" s="3">
        <f>[22]Fevereiro!$C$10</f>
        <v>32.299999999999997</v>
      </c>
      <c r="H26" s="3">
        <f>[22]Fevereiro!$C$11</f>
        <v>33.6</v>
      </c>
      <c r="I26" s="3">
        <f>[22]Fevereiro!$C$12</f>
        <v>32.299999999999997</v>
      </c>
      <c r="J26" s="3">
        <f>[22]Fevereiro!$C$13</f>
        <v>32.6</v>
      </c>
      <c r="K26" s="3">
        <f>[22]Fevereiro!$C$14</f>
        <v>30.1</v>
      </c>
      <c r="L26" s="3">
        <f>[22]Fevereiro!$C$15</f>
        <v>29.6</v>
      </c>
      <c r="M26" s="3">
        <f>[22]Fevereiro!$C$16</f>
        <v>29</v>
      </c>
      <c r="N26" s="3">
        <f>[22]Fevereiro!$C$17</f>
        <v>27.9</v>
      </c>
      <c r="O26" s="3">
        <f>[22]Fevereiro!$C$18</f>
        <v>28.2</v>
      </c>
      <c r="P26" s="3">
        <f>[22]Fevereiro!$C$19</f>
        <v>28.5</v>
      </c>
      <c r="Q26" s="3">
        <f>[22]Fevereiro!$C$20</f>
        <v>30.6</v>
      </c>
      <c r="R26" s="3">
        <f>[22]Fevereiro!$C$21</f>
        <v>30.7</v>
      </c>
      <c r="S26" s="3">
        <f>[22]Fevereiro!$C$22</f>
        <v>30.9</v>
      </c>
      <c r="T26" s="3">
        <f>[22]Fevereiro!$C$23</f>
        <v>29.8</v>
      </c>
      <c r="U26" s="3">
        <f>[22]Fevereiro!$C$24</f>
        <v>29.5</v>
      </c>
      <c r="V26" s="3">
        <f>[22]Fevereiro!$C$25</f>
        <v>30.1</v>
      </c>
      <c r="W26" s="3">
        <f>[22]Fevereiro!$C$26</f>
        <v>28.7</v>
      </c>
      <c r="X26" s="3">
        <f>[22]Fevereiro!$C$27</f>
        <v>28.4</v>
      </c>
      <c r="Y26" s="3">
        <f>[22]Fevereiro!$C$28</f>
        <v>31.2</v>
      </c>
      <c r="Z26" s="3">
        <f>[22]Fevereiro!$C$29</f>
        <v>28.9</v>
      </c>
      <c r="AA26" s="3">
        <f>[22]Fevereiro!$C$30</f>
        <v>30.2</v>
      </c>
      <c r="AB26" s="3">
        <f>[22]Fevereiro!$C$31</f>
        <v>30.4</v>
      </c>
      <c r="AC26" s="3">
        <f>[22]Fevereiro!$C$32</f>
        <v>31.1</v>
      </c>
      <c r="AD26" s="3">
        <f>[22]Fevereiro!$C$33</f>
        <v>28</v>
      </c>
      <c r="AE26" s="44">
        <f t="shared" si="1"/>
        <v>33.6</v>
      </c>
      <c r="AF26" s="45">
        <f t="shared" si="2"/>
        <v>30.485714285714291</v>
      </c>
    </row>
    <row r="27" spans="1:32" ht="17.100000000000001" customHeight="1" x14ac:dyDescent="0.2">
      <c r="A27" s="8" t="s">
        <v>19</v>
      </c>
      <c r="B27" s="3">
        <f>[23]Fevereiro!$C$5</f>
        <v>31.5</v>
      </c>
      <c r="C27" s="3">
        <f>[23]Fevereiro!$C$6</f>
        <v>32.6</v>
      </c>
      <c r="D27" s="3">
        <f>[23]Fevereiro!$C$7</f>
        <v>32.200000000000003</v>
      </c>
      <c r="E27" s="3">
        <f>[23]Fevereiro!$C$8</f>
        <v>32.299999999999997</v>
      </c>
      <c r="F27" s="3">
        <f>[23]Fevereiro!$C$9</f>
        <v>32.299999999999997</v>
      </c>
      <c r="G27" s="3">
        <f>[23]Fevereiro!$C$10</f>
        <v>32.4</v>
      </c>
      <c r="H27" s="3">
        <f>[23]Fevereiro!$C$11</f>
        <v>33</v>
      </c>
      <c r="I27" s="3">
        <f>[23]Fevereiro!$C$12</f>
        <v>33.1</v>
      </c>
      <c r="J27" s="3">
        <f>[23]Fevereiro!$C$13</f>
        <v>31.8</v>
      </c>
      <c r="K27" s="3">
        <f>[23]Fevereiro!$C$14</f>
        <v>31</v>
      </c>
      <c r="L27" s="3">
        <f>[23]Fevereiro!$C$15</f>
        <v>31.2</v>
      </c>
      <c r="M27" s="3">
        <f>[23]Fevereiro!$C$16</f>
        <v>31.9</v>
      </c>
      <c r="N27" s="3">
        <f>[23]Fevereiro!$C$17</f>
        <v>32</v>
      </c>
      <c r="O27" s="3">
        <f>[23]Fevereiro!$C$18</f>
        <v>32</v>
      </c>
      <c r="P27" s="3">
        <f>[23]Fevereiro!$C$19</f>
        <v>31.3</v>
      </c>
      <c r="Q27" s="3">
        <f>[23]Fevereiro!$C$20</f>
        <v>31.7</v>
      </c>
      <c r="R27" s="3">
        <f>[23]Fevereiro!$C$21</f>
        <v>32.5</v>
      </c>
      <c r="S27" s="3">
        <f>[23]Fevereiro!$C$22</f>
        <v>32.200000000000003</v>
      </c>
      <c r="T27" s="3">
        <f>[23]Fevereiro!$C$23</f>
        <v>31.9</v>
      </c>
      <c r="U27" s="3">
        <f>[23]Fevereiro!$C$24</f>
        <v>32.1</v>
      </c>
      <c r="V27" s="3">
        <f>[23]Fevereiro!$C$25</f>
        <v>32.1</v>
      </c>
      <c r="W27" s="3">
        <f>[23]Fevereiro!$C$26</f>
        <v>29</v>
      </c>
      <c r="X27" s="3">
        <f>[23]Fevereiro!$C$27</f>
        <v>28.4</v>
      </c>
      <c r="Y27" s="3">
        <f>[23]Fevereiro!$C$28</f>
        <v>30.4</v>
      </c>
      <c r="Z27" s="3">
        <f>[23]Fevereiro!$C$29</f>
        <v>30</v>
      </c>
      <c r="AA27" s="3">
        <f>[23]Fevereiro!$C$30</f>
        <v>29.9</v>
      </c>
      <c r="AB27" s="3">
        <f>[23]Fevereiro!$C$31</f>
        <v>28.7</v>
      </c>
      <c r="AC27" s="3">
        <f>[23]Fevereiro!$C$32</f>
        <v>30.4</v>
      </c>
      <c r="AD27" s="3">
        <f>[23]Fevereiro!$C$33</f>
        <v>31.7</v>
      </c>
      <c r="AE27" s="44">
        <f t="shared" si="1"/>
        <v>33.1</v>
      </c>
      <c r="AF27" s="45">
        <f t="shared" si="2"/>
        <v>31.425000000000001</v>
      </c>
    </row>
    <row r="28" spans="1:32" ht="17.100000000000001" customHeight="1" x14ac:dyDescent="0.2">
      <c r="A28" s="8" t="s">
        <v>31</v>
      </c>
      <c r="B28" s="3">
        <f>[24]Fevereiro!$C$5</f>
        <v>30.9</v>
      </c>
      <c r="C28" s="3">
        <f>[24]Fevereiro!$C$6</f>
        <v>32.4</v>
      </c>
      <c r="D28" s="3">
        <f>[24]Fevereiro!$C$7</f>
        <v>32.700000000000003</v>
      </c>
      <c r="E28" s="3">
        <f>[24]Fevereiro!$C$8</f>
        <v>33.299999999999997</v>
      </c>
      <c r="F28" s="3">
        <f>[24]Fevereiro!$C$9</f>
        <v>34.700000000000003</v>
      </c>
      <c r="G28" s="3">
        <f>[24]Fevereiro!$C$10</f>
        <v>35.5</v>
      </c>
      <c r="H28" s="3">
        <f>[24]Fevereiro!$C$11</f>
        <v>36.1</v>
      </c>
      <c r="I28" s="3">
        <f>[24]Fevereiro!$C$12</f>
        <v>36.200000000000003</v>
      </c>
      <c r="J28" s="3">
        <f>[24]Fevereiro!$C$13</f>
        <v>33.9</v>
      </c>
      <c r="K28" s="3">
        <f>[24]Fevereiro!$C$14</f>
        <v>30.8</v>
      </c>
      <c r="L28" s="3">
        <f>[24]Fevereiro!$C$15</f>
        <v>33.4</v>
      </c>
      <c r="M28" s="3">
        <f>[24]Fevereiro!$C$16</f>
        <v>33.5</v>
      </c>
      <c r="N28" s="3">
        <f>[24]Fevereiro!$C$17</f>
        <v>33.5</v>
      </c>
      <c r="O28" s="3">
        <f>[24]Fevereiro!$C$18</f>
        <v>32.299999999999997</v>
      </c>
      <c r="P28" s="3">
        <f>[24]Fevereiro!$C$19</f>
        <v>28.7</v>
      </c>
      <c r="Q28" s="3">
        <f>[24]Fevereiro!$C$20</f>
        <v>32.200000000000003</v>
      </c>
      <c r="R28" s="3">
        <f>[24]Fevereiro!$C$21</f>
        <v>32</v>
      </c>
      <c r="S28" s="3">
        <f>[24]Fevereiro!$C$22</f>
        <v>32.700000000000003</v>
      </c>
      <c r="T28" s="3">
        <f>[24]Fevereiro!$C$23</f>
        <v>31.9</v>
      </c>
      <c r="U28" s="3">
        <f>[24]Fevereiro!$C$24</f>
        <v>32.1</v>
      </c>
      <c r="V28" s="3">
        <f>[24]Fevereiro!$C$25</f>
        <v>31.8</v>
      </c>
      <c r="W28" s="3">
        <f>[24]Fevereiro!$C$26</f>
        <v>27.2</v>
      </c>
      <c r="X28" s="3">
        <f>[24]Fevereiro!$C$27</f>
        <v>28.1</v>
      </c>
      <c r="Y28" s="3">
        <f>[24]Fevereiro!$C$28</f>
        <v>31.2</v>
      </c>
      <c r="Z28" s="3">
        <f>[24]Fevereiro!$C$29</f>
        <v>28.9</v>
      </c>
      <c r="AA28" s="3">
        <f>[24]Fevereiro!$C$30</f>
        <v>30.2</v>
      </c>
      <c r="AB28" s="3">
        <f>[24]Fevereiro!$C$31</f>
        <v>31.3</v>
      </c>
      <c r="AC28" s="3">
        <f>[24]Fevereiro!$C$32</f>
        <v>31.5</v>
      </c>
      <c r="AD28" s="3">
        <f>[24]Fevereiro!$C$33</f>
        <v>30.4</v>
      </c>
      <c r="AE28" s="44">
        <f t="shared" si="1"/>
        <v>36.200000000000003</v>
      </c>
      <c r="AF28" s="45">
        <f t="shared" si="2"/>
        <v>32.107142857142861</v>
      </c>
    </row>
    <row r="29" spans="1:32" ht="17.100000000000001" customHeight="1" x14ac:dyDescent="0.2">
      <c r="A29" s="8" t="s">
        <v>20</v>
      </c>
      <c r="B29" s="3">
        <f>[25]Fevereiro!$C$5</f>
        <v>34.5</v>
      </c>
      <c r="C29" s="3">
        <f>[25]Fevereiro!$C$6</f>
        <v>34.4</v>
      </c>
      <c r="D29" s="3">
        <f>[25]Fevereiro!$C$7</f>
        <v>35</v>
      </c>
      <c r="E29" s="3">
        <f>[25]Fevereiro!$C$8</f>
        <v>36.4</v>
      </c>
      <c r="F29" s="3">
        <f>[25]Fevereiro!$C$9</f>
        <v>36.6</v>
      </c>
      <c r="G29" s="3">
        <f>[25]Fevereiro!$C$10</f>
        <v>36.6</v>
      </c>
      <c r="H29" s="3">
        <f>[25]Fevereiro!$C$11</f>
        <v>37.799999999999997</v>
      </c>
      <c r="I29" s="3">
        <f>[25]Fevereiro!$C$12</f>
        <v>38.4</v>
      </c>
      <c r="J29" s="3">
        <f>[25]Fevereiro!$C$13</f>
        <v>37.700000000000003</v>
      </c>
      <c r="K29" s="3">
        <f>[25]Fevereiro!$C$14</f>
        <v>36.1</v>
      </c>
      <c r="L29" s="3">
        <f>[25]Fevereiro!$C$15</f>
        <v>34</v>
      </c>
      <c r="M29" s="3">
        <f>[25]Fevereiro!$C$16</f>
        <v>33.6</v>
      </c>
      <c r="N29" s="3">
        <f>[25]Fevereiro!$C$17</f>
        <v>33.799999999999997</v>
      </c>
      <c r="O29" s="3">
        <f>[25]Fevereiro!$C$18</f>
        <v>32.700000000000003</v>
      </c>
      <c r="P29" s="3">
        <f>[25]Fevereiro!$C$19</f>
        <v>31.8</v>
      </c>
      <c r="Q29" s="3">
        <f>[25]Fevereiro!$C$20</f>
        <v>35.200000000000003</v>
      </c>
      <c r="R29" s="3">
        <f>[25]Fevereiro!$C$21</f>
        <v>32.1</v>
      </c>
      <c r="S29" s="3">
        <f>[25]Fevereiro!$C$22</f>
        <v>34.799999999999997</v>
      </c>
      <c r="T29" s="3">
        <f>[25]Fevereiro!$C$23</f>
        <v>32.799999999999997</v>
      </c>
      <c r="U29" s="3">
        <f>[25]Fevereiro!$C$24</f>
        <v>33.9</v>
      </c>
      <c r="V29" s="3">
        <f>[25]Fevereiro!$C$25</f>
        <v>32.6</v>
      </c>
      <c r="W29" s="3">
        <f>[25]Fevereiro!$C$26</f>
        <v>30.8</v>
      </c>
      <c r="X29" s="3">
        <f>[25]Fevereiro!$C$27</f>
        <v>33</v>
      </c>
      <c r="Y29" s="3">
        <f>[25]Fevereiro!$C$28</f>
        <v>33.299999999999997</v>
      </c>
      <c r="Z29" s="3">
        <f>[25]Fevereiro!$C$29</f>
        <v>33.6</v>
      </c>
      <c r="AA29" s="3">
        <f>[25]Fevereiro!$C$30</f>
        <v>32.4</v>
      </c>
      <c r="AB29" s="3">
        <f>[25]Fevereiro!$C$31</f>
        <v>33.1</v>
      </c>
      <c r="AC29" s="3">
        <f>[25]Fevereiro!$C$32</f>
        <v>35.4</v>
      </c>
      <c r="AD29" s="3">
        <f>[25]Fevereiro!$C$33</f>
        <v>34.700000000000003</v>
      </c>
      <c r="AE29" s="44">
        <f t="shared" si="1"/>
        <v>38.4</v>
      </c>
      <c r="AF29" s="45">
        <f t="shared" si="2"/>
        <v>34.371428571428567</v>
      </c>
    </row>
    <row r="30" spans="1:32" s="5" customFormat="1" ht="17.100000000000001" customHeight="1" x14ac:dyDescent="0.2">
      <c r="A30" s="12" t="s">
        <v>34</v>
      </c>
      <c r="B30" s="20">
        <f>MAX(B5:B29)</f>
        <v>34.9</v>
      </c>
      <c r="C30" s="20">
        <f t="shared" ref="C30:AE30" si="5">MAX(C5:C29)</f>
        <v>35.9</v>
      </c>
      <c r="D30" s="20">
        <f t="shared" si="5"/>
        <v>35.4</v>
      </c>
      <c r="E30" s="20">
        <f t="shared" si="5"/>
        <v>36.4</v>
      </c>
      <c r="F30" s="20">
        <f t="shared" si="5"/>
        <v>36.9</v>
      </c>
      <c r="G30" s="20">
        <f t="shared" si="5"/>
        <v>37.299999999999997</v>
      </c>
      <c r="H30" s="20">
        <f t="shared" si="5"/>
        <v>38.1</v>
      </c>
      <c r="I30" s="20">
        <f t="shared" si="5"/>
        <v>39.299999999999997</v>
      </c>
      <c r="J30" s="20">
        <f t="shared" si="5"/>
        <v>37.700000000000003</v>
      </c>
      <c r="K30" s="20">
        <f t="shared" si="5"/>
        <v>36.1</v>
      </c>
      <c r="L30" s="20">
        <f t="shared" si="5"/>
        <v>35.700000000000003</v>
      </c>
      <c r="M30" s="20">
        <f t="shared" si="5"/>
        <v>35.9</v>
      </c>
      <c r="N30" s="20">
        <f t="shared" si="5"/>
        <v>36.9</v>
      </c>
      <c r="O30" s="20">
        <f t="shared" si="5"/>
        <v>36</v>
      </c>
      <c r="P30" s="20">
        <f t="shared" si="5"/>
        <v>33.6</v>
      </c>
      <c r="Q30" s="20">
        <f t="shared" si="5"/>
        <v>36.299999999999997</v>
      </c>
      <c r="R30" s="20">
        <f t="shared" si="5"/>
        <v>36.700000000000003</v>
      </c>
      <c r="S30" s="20">
        <f t="shared" si="5"/>
        <v>37.299999999999997</v>
      </c>
      <c r="T30" s="20">
        <f t="shared" si="5"/>
        <v>36.5</v>
      </c>
      <c r="U30" s="20">
        <f t="shared" si="5"/>
        <v>36</v>
      </c>
      <c r="V30" s="20">
        <f t="shared" si="5"/>
        <v>36.5</v>
      </c>
      <c r="W30" s="20">
        <f t="shared" si="5"/>
        <v>33.299999999999997</v>
      </c>
      <c r="X30" s="20">
        <f t="shared" si="5"/>
        <v>33.700000000000003</v>
      </c>
      <c r="Y30" s="20">
        <f t="shared" si="5"/>
        <v>34.5</v>
      </c>
      <c r="Z30" s="20">
        <f t="shared" si="5"/>
        <v>33.6</v>
      </c>
      <c r="AA30" s="20">
        <f t="shared" si="5"/>
        <v>33.5</v>
      </c>
      <c r="AB30" s="20">
        <f t="shared" si="5"/>
        <v>34.9</v>
      </c>
      <c r="AC30" s="20">
        <f t="shared" si="5"/>
        <v>36</v>
      </c>
      <c r="AD30" s="20">
        <f t="shared" si="5"/>
        <v>34.700000000000003</v>
      </c>
      <c r="AE30" s="20">
        <f t="shared" si="5"/>
        <v>39.299999999999997</v>
      </c>
      <c r="AF30" s="26">
        <f>AVERAGE(AF5:AF29)</f>
        <v>32.72991442374051</v>
      </c>
    </row>
    <row r="31" spans="1:32" x14ac:dyDescent="0.2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24"/>
      <c r="AF31" s="33"/>
    </row>
  </sheetData>
  <mergeCells count="32">
    <mergeCell ref="A1:AF1"/>
    <mergeCell ref="AA3:AA4"/>
    <mergeCell ref="AB3:AB4"/>
    <mergeCell ref="AC3:AC4"/>
    <mergeCell ref="W3:W4"/>
    <mergeCell ref="X3:X4"/>
    <mergeCell ref="Y3:Y4"/>
    <mergeCell ref="P3:P4"/>
    <mergeCell ref="Q3:Q4"/>
    <mergeCell ref="R3:R4"/>
    <mergeCell ref="Z3:Z4"/>
    <mergeCell ref="E3:E4"/>
    <mergeCell ref="F3:F4"/>
    <mergeCell ref="S3:S4"/>
    <mergeCell ref="T3:T4"/>
    <mergeCell ref="N3:N4"/>
    <mergeCell ref="A2:A4"/>
    <mergeCell ref="B3:B4"/>
    <mergeCell ref="C3:C4"/>
    <mergeCell ref="D3:D4"/>
    <mergeCell ref="G3:G4"/>
    <mergeCell ref="B2:AF2"/>
    <mergeCell ref="O3:O4"/>
    <mergeCell ref="H3:H4"/>
    <mergeCell ref="I3:I4"/>
    <mergeCell ref="U3:U4"/>
    <mergeCell ref="V3:V4"/>
    <mergeCell ref="J3:J4"/>
    <mergeCell ref="K3:K4"/>
    <mergeCell ref="L3:L4"/>
    <mergeCell ref="M3:M4"/>
    <mergeCell ref="AD3:AD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0"/>
  <sheetViews>
    <sheetView workbookViewId="0">
      <selection activeCell="F30" sqref="F30"/>
    </sheetView>
  </sheetViews>
  <sheetFormatPr defaultRowHeight="12.75" x14ac:dyDescent="0.2"/>
  <cols>
    <col min="1" max="1" width="19.140625" style="2" customWidth="1"/>
    <col min="2" max="29" width="5.42578125" style="2" bestFit="1" customWidth="1"/>
    <col min="30" max="30" width="5.42578125" style="2" customWidth="1"/>
    <col min="31" max="31" width="7" style="17" bestFit="1" customWidth="1"/>
    <col min="32" max="32" width="7.28515625" style="1" bestFit="1" customWidth="1"/>
  </cols>
  <sheetData>
    <row r="1" spans="1:32" ht="20.100000000000001" customHeight="1" thickBot="1" x14ac:dyDescent="0.25">
      <c r="A1" s="66" t="s">
        <v>24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</row>
    <row r="2" spans="1:32" s="4" customFormat="1" ht="20.100000000000001" customHeight="1" x14ac:dyDescent="0.2">
      <c r="A2" s="63" t="s">
        <v>21</v>
      </c>
      <c r="B2" s="60" t="s">
        <v>53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</row>
    <row r="3" spans="1:32" s="5" customFormat="1" ht="20.100000000000001" customHeight="1" x14ac:dyDescent="0.2">
      <c r="A3" s="64"/>
      <c r="B3" s="58">
        <v>1</v>
      </c>
      <c r="C3" s="58">
        <f>SUM(B3+1)</f>
        <v>2</v>
      </c>
      <c r="D3" s="58">
        <f t="shared" ref="D3:AC3" si="0">SUM(C3+1)</f>
        <v>3</v>
      </c>
      <c r="E3" s="58">
        <f t="shared" si="0"/>
        <v>4</v>
      </c>
      <c r="F3" s="58">
        <f t="shared" si="0"/>
        <v>5</v>
      </c>
      <c r="G3" s="58">
        <f t="shared" si="0"/>
        <v>6</v>
      </c>
      <c r="H3" s="58">
        <f t="shared" si="0"/>
        <v>7</v>
      </c>
      <c r="I3" s="58">
        <f t="shared" si="0"/>
        <v>8</v>
      </c>
      <c r="J3" s="58">
        <f t="shared" si="0"/>
        <v>9</v>
      </c>
      <c r="K3" s="58">
        <f t="shared" si="0"/>
        <v>10</v>
      </c>
      <c r="L3" s="58">
        <f t="shared" si="0"/>
        <v>11</v>
      </c>
      <c r="M3" s="58">
        <f t="shared" si="0"/>
        <v>12</v>
      </c>
      <c r="N3" s="58">
        <f t="shared" si="0"/>
        <v>13</v>
      </c>
      <c r="O3" s="58">
        <f t="shared" si="0"/>
        <v>14</v>
      </c>
      <c r="P3" s="58">
        <f t="shared" si="0"/>
        <v>15</v>
      </c>
      <c r="Q3" s="58">
        <f t="shared" si="0"/>
        <v>16</v>
      </c>
      <c r="R3" s="58">
        <f t="shared" si="0"/>
        <v>17</v>
      </c>
      <c r="S3" s="58">
        <f t="shared" si="0"/>
        <v>18</v>
      </c>
      <c r="T3" s="58">
        <f t="shared" si="0"/>
        <v>19</v>
      </c>
      <c r="U3" s="58">
        <f t="shared" si="0"/>
        <v>20</v>
      </c>
      <c r="V3" s="58">
        <f t="shared" si="0"/>
        <v>21</v>
      </c>
      <c r="W3" s="58">
        <f t="shared" si="0"/>
        <v>22</v>
      </c>
      <c r="X3" s="58">
        <f t="shared" si="0"/>
        <v>23</v>
      </c>
      <c r="Y3" s="58">
        <f t="shared" si="0"/>
        <v>24</v>
      </c>
      <c r="Z3" s="58">
        <f t="shared" si="0"/>
        <v>25</v>
      </c>
      <c r="AA3" s="58">
        <f t="shared" si="0"/>
        <v>26</v>
      </c>
      <c r="AB3" s="58">
        <f t="shared" si="0"/>
        <v>27</v>
      </c>
      <c r="AC3" s="58">
        <f t="shared" si="0"/>
        <v>28</v>
      </c>
      <c r="AD3" s="58">
        <v>29</v>
      </c>
      <c r="AE3" s="29" t="s">
        <v>43</v>
      </c>
      <c r="AF3" s="32" t="s">
        <v>40</v>
      </c>
    </row>
    <row r="4" spans="1:32" s="5" customFormat="1" ht="20.100000000000001" customHeight="1" thickBot="1" x14ac:dyDescent="0.25">
      <c r="A4" s="65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28" t="s">
        <v>39</v>
      </c>
      <c r="AF4" s="31" t="s">
        <v>39</v>
      </c>
    </row>
    <row r="5" spans="1:32" s="5" customFormat="1" ht="20.100000000000001" customHeight="1" thickTop="1" x14ac:dyDescent="0.2">
      <c r="A5" s="7" t="s">
        <v>48</v>
      </c>
      <c r="B5" s="43">
        <f>[1]Fevereiro!$D$5</f>
        <v>19.899999999999999</v>
      </c>
      <c r="C5" s="43">
        <f>[1]Fevereiro!$D$6</f>
        <v>21.9</v>
      </c>
      <c r="D5" s="43">
        <f>[1]Fevereiro!$D$7</f>
        <v>21.4</v>
      </c>
      <c r="E5" s="43">
        <f>[1]Fevereiro!$D$8</f>
        <v>21.3</v>
      </c>
      <c r="F5" s="43">
        <f>[1]Fevereiro!$D$9</f>
        <v>21.4</v>
      </c>
      <c r="G5" s="43">
        <f>[1]Fevereiro!$D$10</f>
        <v>20.6</v>
      </c>
      <c r="H5" s="43">
        <f>[1]Fevereiro!$D$11</f>
        <v>21.7</v>
      </c>
      <c r="I5" s="43">
        <f>[1]Fevereiro!$D$12</f>
        <v>21</v>
      </c>
      <c r="J5" s="43">
        <f>[1]Fevereiro!$D$13</f>
        <v>22.6</v>
      </c>
      <c r="K5" s="43">
        <f>[1]Fevereiro!$D$14</f>
        <v>23.3</v>
      </c>
      <c r="L5" s="43">
        <f>[1]Fevereiro!$D$15</f>
        <v>22.9</v>
      </c>
      <c r="M5" s="43">
        <f>[1]Fevereiro!$D$16</f>
        <v>22.6</v>
      </c>
      <c r="N5" s="43">
        <f>[1]Fevereiro!$D$17</f>
        <v>21.9</v>
      </c>
      <c r="O5" s="43">
        <f>[1]Fevereiro!$D$18</f>
        <v>23.7</v>
      </c>
      <c r="P5" s="43">
        <f>[1]Fevereiro!$D$19</f>
        <v>21</v>
      </c>
      <c r="Q5" s="43">
        <f>[1]Fevereiro!$D$20</f>
        <v>20.7</v>
      </c>
      <c r="R5" s="43">
        <f>[1]Fevereiro!$D$21</f>
        <v>20.9</v>
      </c>
      <c r="S5" s="43">
        <f>[1]Fevereiro!$D$22</f>
        <v>21.4</v>
      </c>
      <c r="T5" s="43">
        <f>[1]Fevereiro!$D$23</f>
        <v>21.5</v>
      </c>
      <c r="U5" s="43">
        <f>[1]Fevereiro!$D$24</f>
        <v>20.6</v>
      </c>
      <c r="V5" s="43">
        <f>[1]Fevereiro!$D$25</f>
        <v>21.6</v>
      </c>
      <c r="W5" s="43">
        <f>[1]Fevereiro!$D$26</f>
        <v>22.2</v>
      </c>
      <c r="X5" s="43">
        <f>[1]Fevereiro!$D$27</f>
        <v>21.4</v>
      </c>
      <c r="Y5" s="43">
        <f>[1]Fevereiro!$D$28</f>
        <v>21.8</v>
      </c>
      <c r="Z5" s="43">
        <f>[1]Fevereiro!$D$29</f>
        <v>22.6</v>
      </c>
      <c r="AA5" s="43">
        <f>[1]Fevereiro!$D$30</f>
        <v>22.6</v>
      </c>
      <c r="AB5" s="43">
        <f>[1]Fevereiro!$D$31</f>
        <v>21.6</v>
      </c>
      <c r="AC5" s="43">
        <f>[1]Fevereiro!$D$32</f>
        <v>21.6</v>
      </c>
      <c r="AD5" s="43">
        <f>[1]Fevereiro!$D$33</f>
        <v>22.2</v>
      </c>
      <c r="AE5" s="44">
        <f t="shared" ref="AE5:AE29" si="1">MIN(B5:AC5)</f>
        <v>19.899999999999999</v>
      </c>
      <c r="AF5" s="45">
        <f t="shared" ref="AF5:AF29" si="2">AVERAGE(B5:AC5)</f>
        <v>21.703571428571429</v>
      </c>
    </row>
    <row r="6" spans="1:32" ht="17.100000000000001" customHeight="1" x14ac:dyDescent="0.2">
      <c r="A6" s="8" t="s">
        <v>0</v>
      </c>
      <c r="B6" s="3">
        <f>[2]Fevereiro!$D$5</f>
        <v>20.6</v>
      </c>
      <c r="C6" s="3">
        <f>[2]Fevereiro!$D$6</f>
        <v>20.8</v>
      </c>
      <c r="D6" s="3">
        <f>[2]Fevereiro!$D$7</f>
        <v>19.600000000000001</v>
      </c>
      <c r="E6" s="3">
        <f>[2]Fevereiro!$D$8</f>
        <v>20.3</v>
      </c>
      <c r="F6" s="3">
        <f>[2]Fevereiro!$D$9</f>
        <v>20.7</v>
      </c>
      <c r="G6" s="3">
        <f>[2]Fevereiro!$D$10</f>
        <v>20</v>
      </c>
      <c r="H6" s="3">
        <f>[2]Fevereiro!$D$11</f>
        <v>18.8</v>
      </c>
      <c r="I6" s="3">
        <f>[2]Fevereiro!$D$12</f>
        <v>20</v>
      </c>
      <c r="J6" s="3">
        <f>[2]Fevereiro!$D$13</f>
        <v>22.6</v>
      </c>
      <c r="K6" s="3">
        <f>[2]Fevereiro!$D$14</f>
        <v>20.7</v>
      </c>
      <c r="L6" s="3">
        <f>[2]Fevereiro!$D$15</f>
        <v>18.5</v>
      </c>
      <c r="M6" s="3">
        <f>[2]Fevereiro!$D$16</f>
        <v>14.3</v>
      </c>
      <c r="N6" s="3">
        <f>[2]Fevereiro!$D$17</f>
        <v>16.600000000000001</v>
      </c>
      <c r="O6" s="3">
        <f>[2]Fevereiro!$D$18</f>
        <v>22</v>
      </c>
      <c r="P6" s="3">
        <f>[2]Fevereiro!$D$19</f>
        <v>20</v>
      </c>
      <c r="Q6" s="3">
        <f>[2]Fevereiro!$D$20</f>
        <v>18.3</v>
      </c>
      <c r="R6" s="3">
        <f>[2]Fevereiro!$D$21</f>
        <v>19.2</v>
      </c>
      <c r="S6" s="3">
        <f>[2]Fevereiro!$D$22</f>
        <v>18</v>
      </c>
      <c r="T6" s="3">
        <f>[2]Fevereiro!$D$23</f>
        <v>20</v>
      </c>
      <c r="U6" s="3">
        <f>[2]Fevereiro!$D$24</f>
        <v>20.6</v>
      </c>
      <c r="V6" s="3">
        <f>[2]Fevereiro!$D$25</f>
        <v>20.8</v>
      </c>
      <c r="W6" s="3">
        <f>[2]Fevereiro!$D$26</f>
        <v>20.5</v>
      </c>
      <c r="X6" s="3">
        <f>[2]Fevereiro!$D$27</f>
        <v>18.899999999999999</v>
      </c>
      <c r="Y6" s="3">
        <f>[2]Fevereiro!$D$28</f>
        <v>21.2</v>
      </c>
      <c r="Z6" s="3">
        <f>[2]Fevereiro!$D$29</f>
        <v>21.4</v>
      </c>
      <c r="AA6" s="3">
        <f>[2]Fevereiro!$D$30</f>
        <v>20.8</v>
      </c>
      <c r="AB6" s="3">
        <f>[2]Fevereiro!$D$31</f>
        <v>19.899999999999999</v>
      </c>
      <c r="AC6" s="3">
        <f>[2]Fevereiro!$D$32</f>
        <v>19.899999999999999</v>
      </c>
      <c r="AD6" s="3">
        <f>[2]Fevereiro!$D$33</f>
        <v>20.5</v>
      </c>
      <c r="AE6" s="44">
        <f t="shared" si="1"/>
        <v>14.3</v>
      </c>
      <c r="AF6" s="45">
        <f t="shared" si="2"/>
        <v>19.821428571428566</v>
      </c>
    </row>
    <row r="7" spans="1:32" ht="17.100000000000001" customHeight="1" x14ac:dyDescent="0.2">
      <c r="A7" s="8" t="s">
        <v>1</v>
      </c>
      <c r="B7" s="3">
        <f>[3]Fevereiro!$D$5</f>
        <v>23.9</v>
      </c>
      <c r="C7" s="3">
        <f>[3]Fevereiro!$D$6</f>
        <v>23</v>
      </c>
      <c r="D7" s="3">
        <f>[3]Fevereiro!$D$7</f>
        <v>22.7</v>
      </c>
      <c r="E7" s="3">
        <f>[3]Fevereiro!$D$8</f>
        <v>21.9</v>
      </c>
      <c r="F7" s="3">
        <f>[3]Fevereiro!$D$9</f>
        <v>23.7</v>
      </c>
      <c r="G7" s="3">
        <f>[3]Fevereiro!$D$10</f>
        <v>24.4</v>
      </c>
      <c r="H7" s="3">
        <f>[3]Fevereiro!$D$11</f>
        <v>22.4</v>
      </c>
      <c r="I7" s="3">
        <f>[3]Fevereiro!$D$12</f>
        <v>22.5</v>
      </c>
      <c r="J7" s="3">
        <f>[3]Fevereiro!$D$13</f>
        <v>22</v>
      </c>
      <c r="K7" s="3">
        <f>[3]Fevereiro!$D$14</f>
        <v>21.8</v>
      </c>
      <c r="L7" s="3">
        <f>[3]Fevereiro!$D$15</f>
        <v>23</v>
      </c>
      <c r="M7" s="3">
        <f>[3]Fevereiro!$D$16</f>
        <v>23.3</v>
      </c>
      <c r="N7" s="3">
        <f>[3]Fevereiro!$D$17</f>
        <v>22</v>
      </c>
      <c r="O7" s="3">
        <f>[3]Fevereiro!$D$18</f>
        <v>21.8</v>
      </c>
      <c r="P7" s="3">
        <f>[3]Fevereiro!$D$19</f>
        <v>21.3</v>
      </c>
      <c r="Q7" s="3">
        <f>[3]Fevereiro!$D$20</f>
        <v>21.5</v>
      </c>
      <c r="R7" s="3">
        <f>[3]Fevereiro!$D$21</f>
        <v>20.7</v>
      </c>
      <c r="S7" s="3">
        <f>[3]Fevereiro!$D$22</f>
        <v>21.8</v>
      </c>
      <c r="T7" s="3">
        <f>[3]Fevereiro!$D$23</f>
        <v>22.4</v>
      </c>
      <c r="U7" s="3">
        <f>[3]Fevereiro!$D$24</f>
        <v>22.7</v>
      </c>
      <c r="V7" s="3">
        <f>[3]Fevereiro!$D$25</f>
        <v>23.6</v>
      </c>
      <c r="W7" s="3" t="str">
        <f>[3]Fevereiro!$D$26</f>
        <v>**</v>
      </c>
      <c r="X7" s="3" t="str">
        <f>[3]Fevereiro!$D$27</f>
        <v>**</v>
      </c>
      <c r="Y7" s="3" t="str">
        <f>[3]Fevereiro!$D$28</f>
        <v>**</v>
      </c>
      <c r="Z7" s="3" t="str">
        <f>[3]Fevereiro!$D$29</f>
        <v>**</v>
      </c>
      <c r="AA7" s="3" t="str">
        <f>[3]Fevereiro!$D$30</f>
        <v>**</v>
      </c>
      <c r="AB7" s="3">
        <f>[3]Fevereiro!$D$31</f>
        <v>21.7</v>
      </c>
      <c r="AC7" s="3">
        <f>[3]Fevereiro!$D$32</f>
        <v>21.9</v>
      </c>
      <c r="AD7" s="3">
        <f>[3]Fevereiro!$D$33</f>
        <v>22</v>
      </c>
      <c r="AE7" s="44">
        <f t="shared" si="1"/>
        <v>20.7</v>
      </c>
      <c r="AF7" s="45">
        <f t="shared" si="2"/>
        <v>22.434782608695652</v>
      </c>
    </row>
    <row r="8" spans="1:32" ht="17.100000000000001" customHeight="1" x14ac:dyDescent="0.2">
      <c r="A8" s="8" t="s">
        <v>51</v>
      </c>
      <c r="B8" s="3">
        <f>[4]Fevereiro!$D$5</f>
        <v>22</v>
      </c>
      <c r="C8" s="3">
        <f>[4]Fevereiro!$D$6</f>
        <v>21.8</v>
      </c>
      <c r="D8" s="3">
        <f>[4]Fevereiro!$D$7</f>
        <v>22.3</v>
      </c>
      <c r="E8" s="3">
        <f>[4]Fevereiro!$D$8</f>
        <v>22.3</v>
      </c>
      <c r="F8" s="3">
        <f>[4]Fevereiro!$D$9</f>
        <v>22.2</v>
      </c>
      <c r="G8" s="3">
        <f>[4]Fevereiro!$D$10</f>
        <v>23.6</v>
      </c>
      <c r="H8" s="3">
        <f>[4]Fevereiro!$D$11</f>
        <v>22.2</v>
      </c>
      <c r="I8" s="3">
        <f>[4]Fevereiro!$D$12</f>
        <v>21.5</v>
      </c>
      <c r="J8" s="3">
        <f>[4]Fevereiro!$D$13</f>
        <v>22.5</v>
      </c>
      <c r="K8" s="3">
        <f>[4]Fevereiro!$D$14</f>
        <v>22.4</v>
      </c>
      <c r="L8" s="3">
        <f>[4]Fevereiro!$D$15</f>
        <v>19.5</v>
      </c>
      <c r="M8" s="3">
        <f>[4]Fevereiro!$D$16</f>
        <v>15.1</v>
      </c>
      <c r="N8" s="3">
        <f>[4]Fevereiro!$D$17</f>
        <v>14.2</v>
      </c>
      <c r="O8" s="3">
        <f>[4]Fevereiro!$D$18</f>
        <v>22.1</v>
      </c>
      <c r="P8" s="3">
        <f>[4]Fevereiro!$D$19</f>
        <v>22.1</v>
      </c>
      <c r="Q8" s="3">
        <f>[4]Fevereiro!$D$20</f>
        <v>20.3</v>
      </c>
      <c r="R8" s="3">
        <f>[4]Fevereiro!$D$21</f>
        <v>20.3</v>
      </c>
      <c r="S8" s="3">
        <f>[4]Fevereiro!$D$22</f>
        <v>18.5</v>
      </c>
      <c r="T8" s="3">
        <f>[4]Fevereiro!$D$23</f>
        <v>22.6</v>
      </c>
      <c r="U8" s="3">
        <f>[4]Fevereiro!$D$24</f>
        <v>21.5</v>
      </c>
      <c r="V8" s="3">
        <f>[4]Fevereiro!$D$25</f>
        <v>22.3</v>
      </c>
      <c r="W8" s="3">
        <f>[4]Fevereiro!$D$26</f>
        <v>21.5</v>
      </c>
      <c r="X8" s="3">
        <f>[4]Fevereiro!$D$27</f>
        <v>22.7</v>
      </c>
      <c r="Y8" s="3">
        <f>[4]Fevereiro!$D$28</f>
        <v>20.6</v>
      </c>
      <c r="Z8" s="3">
        <f>[4]Fevereiro!$D$29</f>
        <v>21.8</v>
      </c>
      <c r="AA8" s="3">
        <f>[4]Fevereiro!$D$30</f>
        <v>21.8</v>
      </c>
      <c r="AB8" s="3">
        <f>[4]Fevereiro!$D$31</f>
        <v>21.7</v>
      </c>
      <c r="AC8" s="3">
        <f>[4]Fevereiro!$D$32</f>
        <v>21.9</v>
      </c>
      <c r="AD8" s="3">
        <f>[4]Fevereiro!$D$33</f>
        <v>22.3</v>
      </c>
      <c r="AE8" s="44">
        <f t="shared" si="1"/>
        <v>14.2</v>
      </c>
      <c r="AF8" s="45">
        <f t="shared" si="2"/>
        <v>21.189285714285717</v>
      </c>
    </row>
    <row r="9" spans="1:32" ht="17.100000000000001" customHeight="1" x14ac:dyDescent="0.2">
      <c r="A9" s="8" t="s">
        <v>2</v>
      </c>
      <c r="B9" s="3">
        <f>[5]Fevereiro!$D$5</f>
        <v>22.1</v>
      </c>
      <c r="C9" s="3">
        <f>[5]Fevereiro!$D$6</f>
        <v>21.1</v>
      </c>
      <c r="D9" s="3">
        <f>[5]Fevereiro!$D$7</f>
        <v>21.1</v>
      </c>
      <c r="E9" s="3">
        <f>[5]Fevereiro!$D$8</f>
        <v>20.5</v>
      </c>
      <c r="F9" s="3">
        <f>[5]Fevereiro!$D$9</f>
        <v>22.1</v>
      </c>
      <c r="G9" s="3">
        <f>[5]Fevereiro!$D$10</f>
        <v>22.5</v>
      </c>
      <c r="H9" s="3">
        <f>[5]Fevereiro!$D$11</f>
        <v>22</v>
      </c>
      <c r="I9" s="3">
        <f>[5]Fevereiro!$D$12</f>
        <v>23.1</v>
      </c>
      <c r="J9" s="3">
        <f>[5]Fevereiro!$D$13</f>
        <v>21.3</v>
      </c>
      <c r="K9" s="3">
        <f>[5]Fevereiro!$D$14</f>
        <v>20.399999999999999</v>
      </c>
      <c r="L9" s="3">
        <f>[5]Fevereiro!$D$15</f>
        <v>21.7</v>
      </c>
      <c r="M9" s="3">
        <f>[5]Fevereiro!$D$16</f>
        <v>21.2</v>
      </c>
      <c r="N9" s="3">
        <f>[5]Fevereiro!$D$17</f>
        <v>21.7</v>
      </c>
      <c r="O9" s="3">
        <f>[5]Fevereiro!$D$18</f>
        <v>21.8</v>
      </c>
      <c r="P9" s="3">
        <f>[5]Fevereiro!$D$19</f>
        <v>19.399999999999999</v>
      </c>
      <c r="Q9" s="3">
        <f>[5]Fevereiro!$D$20</f>
        <v>19.7</v>
      </c>
      <c r="R9" s="3">
        <f>[5]Fevereiro!$D$21</f>
        <v>18.899999999999999</v>
      </c>
      <c r="S9" s="3">
        <f>[5]Fevereiro!$D$22</f>
        <v>20.100000000000001</v>
      </c>
      <c r="T9" s="3">
        <f>[5]Fevereiro!$D$23</f>
        <v>20.5</v>
      </c>
      <c r="U9" s="3">
        <f>[5]Fevereiro!$D$24</f>
        <v>20.9</v>
      </c>
      <c r="V9" s="3">
        <f>[5]Fevereiro!$D$25</f>
        <v>21.5</v>
      </c>
      <c r="W9" s="3">
        <f>[5]Fevereiro!$D$26</f>
        <v>20.9</v>
      </c>
      <c r="X9" s="3">
        <f>[5]Fevereiro!$D$27</f>
        <v>21.1</v>
      </c>
      <c r="Y9" s="3">
        <f>[5]Fevereiro!$D$28</f>
        <v>20</v>
      </c>
      <c r="Z9" s="3">
        <f>[5]Fevereiro!$D$29</f>
        <v>22.3</v>
      </c>
      <c r="AA9" s="3">
        <f>[5]Fevereiro!$D$30</f>
        <v>21.6</v>
      </c>
      <c r="AB9" s="3">
        <f>[5]Fevereiro!$D$31</f>
        <v>20.5</v>
      </c>
      <c r="AC9" s="3">
        <f>[5]Fevereiro!$D$32</f>
        <v>20.3</v>
      </c>
      <c r="AD9" s="3">
        <f>[5]Fevereiro!$D$33</f>
        <v>21.8</v>
      </c>
      <c r="AE9" s="44">
        <f t="shared" si="1"/>
        <v>18.899999999999999</v>
      </c>
      <c r="AF9" s="45">
        <f t="shared" si="2"/>
        <v>21.082142857142856</v>
      </c>
    </row>
    <row r="10" spans="1:32" ht="17.100000000000001" customHeight="1" x14ac:dyDescent="0.2">
      <c r="A10" s="8" t="s">
        <v>3</v>
      </c>
      <c r="B10" s="3">
        <f>[6]Fevereiro!$D$5</f>
        <v>20</v>
      </c>
      <c r="C10" s="3">
        <f>[6]Fevereiro!$D$6</f>
        <v>20</v>
      </c>
      <c r="D10" s="3">
        <f>[6]Fevereiro!$D$7</f>
        <v>20.2</v>
      </c>
      <c r="E10" s="3">
        <f>[6]Fevereiro!$D$8</f>
        <v>19.899999999999999</v>
      </c>
      <c r="F10" s="3">
        <f>[6]Fevereiro!$D$9</f>
        <v>19.3</v>
      </c>
      <c r="G10" s="3">
        <f>[6]Fevereiro!$D$10</f>
        <v>19.5</v>
      </c>
      <c r="H10" s="3">
        <f>[6]Fevereiro!$D$11</f>
        <v>19.600000000000001</v>
      </c>
      <c r="I10" s="3">
        <f>[6]Fevereiro!$D$12</f>
        <v>20</v>
      </c>
      <c r="J10" s="3">
        <f>[6]Fevereiro!$D$13</f>
        <v>21</v>
      </c>
      <c r="K10" s="3">
        <f>[6]Fevereiro!$D$14</f>
        <v>21.9</v>
      </c>
      <c r="L10" s="3">
        <f>[6]Fevereiro!$D$15</f>
        <v>20.6</v>
      </c>
      <c r="M10" s="3">
        <f>[6]Fevereiro!$D$16</f>
        <v>21.2</v>
      </c>
      <c r="N10" s="3">
        <f>[6]Fevereiro!$D$17</f>
        <v>20.399999999999999</v>
      </c>
      <c r="O10" s="3">
        <f>[6]Fevereiro!$D$18</f>
        <v>21.7</v>
      </c>
      <c r="P10" s="3">
        <f>[6]Fevereiro!$D$19</f>
        <v>19.7</v>
      </c>
      <c r="Q10" s="3">
        <f>[6]Fevereiro!$D$20</f>
        <v>19.7</v>
      </c>
      <c r="R10" s="3">
        <f>[6]Fevereiro!$D$21</f>
        <v>19.7</v>
      </c>
      <c r="S10" s="3">
        <f>[6]Fevereiro!$D$22</f>
        <v>20.399999999999999</v>
      </c>
      <c r="T10" s="3">
        <f>[6]Fevereiro!$D$23</f>
        <v>20</v>
      </c>
      <c r="U10" s="3">
        <f>[6]Fevereiro!$D$24</f>
        <v>20.7</v>
      </c>
      <c r="V10" s="3">
        <f>[6]Fevereiro!$D$25</f>
        <v>19.8</v>
      </c>
      <c r="W10" s="3">
        <f>[6]Fevereiro!$D$26</f>
        <v>19.600000000000001</v>
      </c>
      <c r="X10" s="3">
        <f>[6]Fevereiro!$D$27</f>
        <v>21.5</v>
      </c>
      <c r="Y10" s="3">
        <f>[6]Fevereiro!$D$28</f>
        <v>20.9</v>
      </c>
      <c r="Z10" s="3">
        <f>[6]Fevereiro!$D$29</f>
        <v>22.4</v>
      </c>
      <c r="AA10" s="3">
        <f>[6]Fevereiro!$D$30</f>
        <v>21.5</v>
      </c>
      <c r="AB10" s="3">
        <f>[6]Fevereiro!$D$31</f>
        <v>20.2</v>
      </c>
      <c r="AC10" s="3">
        <f>[6]Fevereiro!$D$32</f>
        <v>21.6</v>
      </c>
      <c r="AD10" s="3">
        <f>[6]Fevereiro!$D$33</f>
        <v>21.1</v>
      </c>
      <c r="AE10" s="44">
        <f t="shared" si="1"/>
        <v>19.3</v>
      </c>
      <c r="AF10" s="45">
        <f t="shared" si="2"/>
        <v>20.464285714285712</v>
      </c>
    </row>
    <row r="11" spans="1:32" ht="17.100000000000001" customHeight="1" x14ac:dyDescent="0.2">
      <c r="A11" s="8" t="s">
        <v>4</v>
      </c>
      <c r="B11" s="3">
        <f>[7]Fevereiro!$D$5</f>
        <v>18.100000000000001</v>
      </c>
      <c r="C11" s="3">
        <f>[7]Fevereiro!$D$6</f>
        <v>19.600000000000001</v>
      </c>
      <c r="D11" s="3">
        <f>[7]Fevereiro!$D$7</f>
        <v>18.600000000000001</v>
      </c>
      <c r="E11" s="3">
        <f>[7]Fevereiro!$D$8</f>
        <v>18.899999999999999</v>
      </c>
      <c r="F11" s="3">
        <f>[7]Fevereiro!$D$9</f>
        <v>19</v>
      </c>
      <c r="G11" s="3">
        <f>[7]Fevereiro!$D$10</f>
        <v>20.399999999999999</v>
      </c>
      <c r="H11" s="3">
        <f>[7]Fevereiro!$D$11</f>
        <v>22.9</v>
      </c>
      <c r="I11" s="3">
        <f>[7]Fevereiro!$D$12</f>
        <v>20.5</v>
      </c>
      <c r="J11" s="3">
        <f>[7]Fevereiro!$D$13</f>
        <v>20.7</v>
      </c>
      <c r="K11" s="3">
        <f>[7]Fevereiro!$D$14</f>
        <v>20.2</v>
      </c>
      <c r="L11" s="3">
        <f>[7]Fevereiro!$D$15</f>
        <v>19.3</v>
      </c>
      <c r="M11" s="3">
        <f>[7]Fevereiro!$D$16</f>
        <v>19.2</v>
      </c>
      <c r="N11" s="3">
        <f>[7]Fevereiro!$D$17</f>
        <v>18.899999999999999</v>
      </c>
      <c r="O11" s="3">
        <f>[7]Fevereiro!$D$18</f>
        <v>18.5</v>
      </c>
      <c r="P11" s="3">
        <f>[7]Fevereiro!$D$19</f>
        <v>18.8</v>
      </c>
      <c r="Q11" s="3">
        <f>[7]Fevereiro!$D$20</f>
        <v>18.7</v>
      </c>
      <c r="R11" s="3">
        <f>[7]Fevereiro!$D$21</f>
        <v>18.2</v>
      </c>
      <c r="S11" s="3">
        <f>[7]Fevereiro!$D$22</f>
        <v>20.5</v>
      </c>
      <c r="T11" s="3">
        <f>[7]Fevereiro!$D$23</f>
        <v>17.2</v>
      </c>
      <c r="U11" s="3">
        <f>[7]Fevereiro!$D$24</f>
        <v>18.2</v>
      </c>
      <c r="V11" s="3">
        <f>[7]Fevereiro!$D$25</f>
        <v>19.3</v>
      </c>
      <c r="W11" s="3">
        <f>[7]Fevereiro!$D$26</f>
        <v>18.899999999999999</v>
      </c>
      <c r="X11" s="3">
        <f>[7]Fevereiro!$D$27</f>
        <v>18.899999999999999</v>
      </c>
      <c r="Y11" s="3">
        <f>[7]Fevereiro!$D$28</f>
        <v>19.2</v>
      </c>
      <c r="Z11" s="3">
        <f>[7]Fevereiro!$D$29</f>
        <v>19.899999999999999</v>
      </c>
      <c r="AA11" s="3">
        <f>[7]Fevereiro!$D$30</f>
        <v>19.3</v>
      </c>
      <c r="AB11" s="3">
        <f>[7]Fevereiro!$D$31</f>
        <v>19.8</v>
      </c>
      <c r="AC11" s="3">
        <f>[7]Fevereiro!$D$32</f>
        <v>19.2</v>
      </c>
      <c r="AD11" s="3">
        <f>[7]Fevereiro!$D$33</f>
        <v>18.8</v>
      </c>
      <c r="AE11" s="44">
        <f t="shared" si="1"/>
        <v>17.2</v>
      </c>
      <c r="AF11" s="45">
        <f t="shared" si="2"/>
        <v>19.31785714285714</v>
      </c>
    </row>
    <row r="12" spans="1:32" ht="17.100000000000001" customHeight="1" x14ac:dyDescent="0.2">
      <c r="A12" s="8" t="s">
        <v>5</v>
      </c>
      <c r="B12" s="3">
        <f>[8]Fevereiro!$D$5</f>
        <v>24.7</v>
      </c>
      <c r="C12" s="3">
        <f>[8]Fevereiro!$D$6</f>
        <v>23.4</v>
      </c>
      <c r="D12" s="13">
        <f>[8]Fevereiro!$D$7</f>
        <v>22.9</v>
      </c>
      <c r="E12" s="13">
        <f>[8]Fevereiro!$D$8</f>
        <v>23.5</v>
      </c>
      <c r="F12" s="13">
        <f>[8]Fevereiro!$D$9</f>
        <v>24.9</v>
      </c>
      <c r="G12" s="13">
        <f>[8]Fevereiro!$D$10</f>
        <v>27.1</v>
      </c>
      <c r="H12" s="13">
        <f>[8]Fevereiro!$D$11</f>
        <v>25.3</v>
      </c>
      <c r="I12" s="13">
        <f>[8]Fevereiro!$D$12</f>
        <v>26.2</v>
      </c>
      <c r="J12" s="13">
        <f>[8]Fevereiro!$D$13</f>
        <v>25.8</v>
      </c>
      <c r="K12" s="13">
        <f>[8]Fevereiro!$D$14</f>
        <v>24.7</v>
      </c>
      <c r="L12" s="13">
        <f>[8]Fevereiro!$D$15</f>
        <v>22.9</v>
      </c>
      <c r="M12" s="13">
        <f>[8]Fevereiro!$D$16</f>
        <v>24</v>
      </c>
      <c r="N12" s="13">
        <f>[8]Fevereiro!$D$17</f>
        <v>24.6</v>
      </c>
      <c r="O12" s="13">
        <f>[8]Fevereiro!$D$18</f>
        <v>23.1</v>
      </c>
      <c r="P12" s="3">
        <f>[8]Fevereiro!$D$19</f>
        <v>23.4</v>
      </c>
      <c r="Q12" s="3">
        <f>[8]Fevereiro!$D$20</f>
        <v>23</v>
      </c>
      <c r="R12" s="3">
        <f>[8]Fevereiro!$D$21</f>
        <v>23.3</v>
      </c>
      <c r="S12" s="3">
        <f>[8]Fevereiro!$D$22</f>
        <v>24.7</v>
      </c>
      <c r="T12" s="3">
        <f>[8]Fevereiro!$D$23</f>
        <v>22.5</v>
      </c>
      <c r="U12" s="3">
        <f>[8]Fevereiro!$D$24</f>
        <v>25</v>
      </c>
      <c r="V12" s="3">
        <f>[8]Fevereiro!$D$25</f>
        <v>25.2</v>
      </c>
      <c r="W12" s="3">
        <f>[8]Fevereiro!$D$26</f>
        <v>24.3</v>
      </c>
      <c r="X12" s="3">
        <f>[8]Fevereiro!$D$27</f>
        <v>24.3</v>
      </c>
      <c r="Y12" s="3">
        <f>[8]Fevereiro!$D$28</f>
        <v>23.7</v>
      </c>
      <c r="Z12" s="3">
        <f>[8]Fevereiro!$D$29</f>
        <v>24.3</v>
      </c>
      <c r="AA12" s="3">
        <f>[8]Fevereiro!$D$30</f>
        <v>24</v>
      </c>
      <c r="AB12" s="3">
        <f>[8]Fevereiro!$D$31</f>
        <v>22.5</v>
      </c>
      <c r="AC12" s="3">
        <f>[8]Fevereiro!$D$32</f>
        <v>24.4</v>
      </c>
      <c r="AD12" s="3">
        <f>[8]Fevereiro!$D$33</f>
        <v>22.4</v>
      </c>
      <c r="AE12" s="44">
        <f t="shared" si="1"/>
        <v>22.5</v>
      </c>
      <c r="AF12" s="45">
        <f t="shared" si="2"/>
        <v>24.203571428571426</v>
      </c>
    </row>
    <row r="13" spans="1:32" ht="17.100000000000001" customHeight="1" x14ac:dyDescent="0.2">
      <c r="A13" s="8" t="s">
        <v>6</v>
      </c>
      <c r="B13" s="13">
        <f>[9]Fevereiro!$D$5</f>
        <v>21.3</v>
      </c>
      <c r="C13" s="13">
        <f>[9]Fevereiro!$D$6</f>
        <v>22</v>
      </c>
      <c r="D13" s="13">
        <f>[9]Fevereiro!$D$7</f>
        <v>20</v>
      </c>
      <c r="E13" s="13">
        <f>[9]Fevereiro!$D$8</f>
        <v>20.6</v>
      </c>
      <c r="F13" s="13">
        <f>[9]Fevereiro!$D$9</f>
        <v>21.3</v>
      </c>
      <c r="G13" s="13">
        <f>[9]Fevereiro!$D$10</f>
        <v>21.2</v>
      </c>
      <c r="H13" s="13">
        <f>[9]Fevereiro!$D$11</f>
        <v>20.5</v>
      </c>
      <c r="I13" s="13">
        <f>[9]Fevereiro!$D$12</f>
        <v>22.7</v>
      </c>
      <c r="J13" s="13">
        <f>[9]Fevereiro!$D$13</f>
        <v>21.4</v>
      </c>
      <c r="K13" s="13">
        <f>[9]Fevereiro!$D$14</f>
        <v>21.7</v>
      </c>
      <c r="L13" s="13">
        <f>[9]Fevereiro!$D$15</f>
        <v>21.2</v>
      </c>
      <c r="M13" s="13">
        <f>[9]Fevereiro!$D$16</f>
        <v>22.7</v>
      </c>
      <c r="N13" s="13">
        <f>[9]Fevereiro!$D$17</f>
        <v>21.6</v>
      </c>
      <c r="O13" s="13">
        <f>[9]Fevereiro!$D$18</f>
        <v>21.8</v>
      </c>
      <c r="P13" s="13">
        <f>[9]Fevereiro!$D$19</f>
        <v>20.8</v>
      </c>
      <c r="Q13" s="13">
        <f>[9]Fevereiro!$D$20</f>
        <v>19.2</v>
      </c>
      <c r="R13" s="13">
        <f>[9]Fevereiro!$D$21</f>
        <v>19.600000000000001</v>
      </c>
      <c r="S13" s="13">
        <f>[9]Fevereiro!$D$22</f>
        <v>21.1</v>
      </c>
      <c r="T13" s="13">
        <f>[9]Fevereiro!$D$23</f>
        <v>21.7</v>
      </c>
      <c r="U13" s="13">
        <f>[9]Fevereiro!$D$24</f>
        <v>21.8</v>
      </c>
      <c r="V13" s="13">
        <f>[9]Fevereiro!$D$25</f>
        <v>22.2</v>
      </c>
      <c r="W13" s="13">
        <f>[9]Fevereiro!$D$26</f>
        <v>21.9</v>
      </c>
      <c r="X13" s="13">
        <f>[9]Fevereiro!$D$27</f>
        <v>21.6</v>
      </c>
      <c r="Y13" s="13">
        <f>[9]Fevereiro!$D$28</f>
        <v>22.3</v>
      </c>
      <c r="Z13" s="13">
        <f>[9]Fevereiro!$D$29</f>
        <v>22.6</v>
      </c>
      <c r="AA13" s="13">
        <f>[9]Fevereiro!$D$30</f>
        <v>22.6</v>
      </c>
      <c r="AB13" s="13">
        <f>[9]Fevereiro!$D$31</f>
        <v>22.3</v>
      </c>
      <c r="AC13" s="13">
        <f>[9]Fevereiro!$D$32</f>
        <v>21.4</v>
      </c>
      <c r="AD13" s="13">
        <f>[9]Fevereiro!$D$33</f>
        <v>21.8</v>
      </c>
      <c r="AE13" s="44">
        <f t="shared" si="1"/>
        <v>19.2</v>
      </c>
      <c r="AF13" s="45">
        <f t="shared" si="2"/>
        <v>21.467857142857145</v>
      </c>
    </row>
    <row r="14" spans="1:32" ht="17.100000000000001" customHeight="1" x14ac:dyDescent="0.2">
      <c r="A14" s="8" t="s">
        <v>7</v>
      </c>
      <c r="B14" s="13">
        <f>[10]Fevereiro!$D$5</f>
        <v>20.8</v>
      </c>
      <c r="C14" s="13">
        <f>[10]Fevereiro!$D$6</f>
        <v>20.2</v>
      </c>
      <c r="D14" s="13">
        <f>[10]Fevereiro!$D$7</f>
        <v>21.9</v>
      </c>
      <c r="E14" s="13">
        <f>[10]Fevereiro!$D$8</f>
        <v>22.4</v>
      </c>
      <c r="F14" s="13">
        <f>[10]Fevereiro!$D$9</f>
        <v>22.3</v>
      </c>
      <c r="G14" s="13">
        <f>[10]Fevereiro!$D$10</f>
        <v>21.9</v>
      </c>
      <c r="H14" s="13">
        <f>[10]Fevereiro!$D$11</f>
        <v>22</v>
      </c>
      <c r="I14" s="13">
        <f>[10]Fevereiro!$D$12</f>
        <v>19.600000000000001</v>
      </c>
      <c r="J14" s="13">
        <f>[10]Fevereiro!$D$13</f>
        <v>21.6</v>
      </c>
      <c r="K14" s="13">
        <f>[10]Fevereiro!$D$14</f>
        <v>21.2</v>
      </c>
      <c r="L14" s="13">
        <f>[10]Fevereiro!$D$15</f>
        <v>21.2</v>
      </c>
      <c r="M14" s="13">
        <f>[10]Fevereiro!$D$16</f>
        <v>18.100000000000001</v>
      </c>
      <c r="N14" s="13">
        <f>[10]Fevereiro!$D$17</f>
        <v>19.5</v>
      </c>
      <c r="O14" s="13">
        <f>[10]Fevereiro!$D$18</f>
        <v>19.5</v>
      </c>
      <c r="P14" s="13">
        <f>[10]Fevereiro!$D$19</f>
        <v>20.6</v>
      </c>
      <c r="Q14" s="13">
        <f>[10]Fevereiro!$D$20</f>
        <v>20</v>
      </c>
      <c r="R14" s="13">
        <f>[10]Fevereiro!$D$21</f>
        <v>19.399999999999999</v>
      </c>
      <c r="S14" s="13">
        <f>[10]Fevereiro!$D$22</f>
        <v>18.5</v>
      </c>
      <c r="T14" s="13">
        <f>[10]Fevereiro!$D$23</f>
        <v>19.3</v>
      </c>
      <c r="U14" s="13">
        <f>[10]Fevereiro!$D$24</f>
        <v>21.5</v>
      </c>
      <c r="V14" s="13">
        <f>[10]Fevereiro!$D$25</f>
        <v>21.6</v>
      </c>
      <c r="W14" s="13">
        <f>[10]Fevereiro!$D$26</f>
        <v>20.3</v>
      </c>
      <c r="X14" s="13">
        <f>[10]Fevereiro!$D$27</f>
        <v>19.7</v>
      </c>
      <c r="Y14" s="13">
        <f>[10]Fevereiro!$D$28</f>
        <v>20.2</v>
      </c>
      <c r="Z14" s="13">
        <f>[10]Fevereiro!$D$29</f>
        <v>21.9</v>
      </c>
      <c r="AA14" s="13">
        <f>[10]Fevereiro!$D$30</f>
        <v>20.7</v>
      </c>
      <c r="AB14" s="13">
        <f>[10]Fevereiro!$D$31</f>
        <v>20.399999999999999</v>
      </c>
      <c r="AC14" s="13">
        <f>[10]Fevereiro!$D$32</f>
        <v>20</v>
      </c>
      <c r="AD14" s="13">
        <f>[10]Fevereiro!$D$33</f>
        <v>20.8</v>
      </c>
      <c r="AE14" s="44">
        <f t="shared" si="1"/>
        <v>18.100000000000001</v>
      </c>
      <c r="AF14" s="45">
        <f t="shared" si="2"/>
        <v>20.582142857142856</v>
      </c>
    </row>
    <row r="15" spans="1:32" ht="17.100000000000001" customHeight="1" x14ac:dyDescent="0.2">
      <c r="A15" s="8" t="s">
        <v>8</v>
      </c>
      <c r="B15" s="13">
        <f>[11]Fevereiro!$D$5</f>
        <v>20.3</v>
      </c>
      <c r="C15" s="13">
        <f>[11]Fevereiro!$D$6</f>
        <v>19.3</v>
      </c>
      <c r="D15" s="13">
        <f>[11]Fevereiro!$D$7</f>
        <v>21.9</v>
      </c>
      <c r="E15" s="13">
        <f>[11]Fevereiro!$D$8</f>
        <v>21.5</v>
      </c>
      <c r="F15" s="13">
        <f>[11]Fevereiro!$D$9</f>
        <v>22.3</v>
      </c>
      <c r="G15" s="13">
        <f>[11]Fevereiro!$D$10</f>
        <v>21.8</v>
      </c>
      <c r="H15" s="13">
        <f>[11]Fevereiro!$D$11</f>
        <v>20.2</v>
      </c>
      <c r="I15" s="13">
        <f>[11]Fevereiro!$D$12</f>
        <v>22</v>
      </c>
      <c r="J15" s="13">
        <f>[11]Fevereiro!$D$13</f>
        <v>24.1</v>
      </c>
      <c r="K15" s="13">
        <f>[11]Fevereiro!$D$14</f>
        <v>22.1</v>
      </c>
      <c r="L15" s="13">
        <f>[11]Fevereiro!$D$15</f>
        <v>20.8</v>
      </c>
      <c r="M15" s="13">
        <f>[11]Fevereiro!$D$16</f>
        <v>15.2</v>
      </c>
      <c r="N15" s="13">
        <f>[11]Fevereiro!$D$17</f>
        <v>19.100000000000001</v>
      </c>
      <c r="O15" s="13">
        <f>[11]Fevereiro!$D$18</f>
        <v>22.3</v>
      </c>
      <c r="P15" s="13">
        <f>[11]Fevereiro!$D$19</f>
        <v>20.7</v>
      </c>
      <c r="Q15" s="13">
        <f>[11]Fevereiro!$D$20</f>
        <v>20.9</v>
      </c>
      <c r="R15" s="13">
        <f>[11]Fevereiro!$D$21</f>
        <v>21.3</v>
      </c>
      <c r="S15" s="13">
        <f>[11]Fevereiro!$D$22</f>
        <v>20.399999999999999</v>
      </c>
      <c r="T15" s="13">
        <f>[11]Fevereiro!$D$23</f>
        <v>20.8</v>
      </c>
      <c r="U15" s="13">
        <f>[11]Fevereiro!$D$24</f>
        <v>21.8</v>
      </c>
      <c r="V15" s="13">
        <f>[11]Fevereiro!$D$25</f>
        <v>22.5</v>
      </c>
      <c r="W15" s="13">
        <f>[11]Fevereiro!$D$26</f>
        <v>20.399999999999999</v>
      </c>
      <c r="X15" s="13">
        <f>[11]Fevereiro!$D$27</f>
        <v>21.4</v>
      </c>
      <c r="Y15" s="13">
        <f>[11]Fevereiro!$D$28</f>
        <v>21.6</v>
      </c>
      <c r="Z15" s="13">
        <f>[11]Fevereiro!$D$29</f>
        <v>21.8</v>
      </c>
      <c r="AA15" s="13">
        <f>[11]Fevereiro!$D$30</f>
        <v>21.9</v>
      </c>
      <c r="AB15" s="13">
        <f>[11]Fevereiro!$D$31</f>
        <v>21.6</v>
      </c>
      <c r="AC15" s="13">
        <f>[11]Fevereiro!$D$32</f>
        <v>21.2</v>
      </c>
      <c r="AD15" s="13">
        <f>[11]Fevereiro!$D$33</f>
        <v>21</v>
      </c>
      <c r="AE15" s="44">
        <f t="shared" si="1"/>
        <v>15.2</v>
      </c>
      <c r="AF15" s="45">
        <f t="shared" si="2"/>
        <v>21.11428571428571</v>
      </c>
    </row>
    <row r="16" spans="1:32" ht="17.100000000000001" customHeight="1" x14ac:dyDescent="0.2">
      <c r="A16" s="8" t="s">
        <v>9</v>
      </c>
      <c r="B16" s="13">
        <f>[12]Fevereiro!$D$5</f>
        <v>21.7</v>
      </c>
      <c r="C16" s="13">
        <f>[12]Fevereiro!$D$6</f>
        <v>21.3</v>
      </c>
      <c r="D16" s="13">
        <f>[12]Fevereiro!$D$7</f>
        <v>23.4</v>
      </c>
      <c r="E16" s="13">
        <f>[12]Fevereiro!$D$8</f>
        <v>22.5</v>
      </c>
      <c r="F16" s="13">
        <f>[12]Fevereiro!$D$9</f>
        <v>23.8</v>
      </c>
      <c r="G16" s="13">
        <f>[12]Fevereiro!$D$10</f>
        <v>22.7</v>
      </c>
      <c r="H16" s="13">
        <f>[12]Fevereiro!$D$11</f>
        <v>23.7</v>
      </c>
      <c r="I16" s="13">
        <f>[12]Fevereiro!$D$12</f>
        <v>23.9</v>
      </c>
      <c r="J16" s="13">
        <f>[12]Fevereiro!$D$13</f>
        <v>25.3</v>
      </c>
      <c r="K16" s="13">
        <f>[12]Fevereiro!$D$14</f>
        <v>21.9</v>
      </c>
      <c r="L16" s="13">
        <f>[12]Fevereiro!$D$15</f>
        <v>22.8</v>
      </c>
      <c r="M16" s="13">
        <f>[12]Fevereiro!$D$16</f>
        <v>21.3</v>
      </c>
      <c r="N16" s="13">
        <f>[12]Fevereiro!$D$17</f>
        <v>23.4</v>
      </c>
      <c r="O16" s="13">
        <f>[12]Fevereiro!$D$18</f>
        <v>23.1</v>
      </c>
      <c r="P16" s="13">
        <f>[12]Fevereiro!$D$19</f>
        <v>21.1</v>
      </c>
      <c r="Q16" s="13">
        <f>[12]Fevereiro!$D$20</f>
        <v>22.6</v>
      </c>
      <c r="R16" s="13">
        <f>[12]Fevereiro!$D$21</f>
        <v>21.5</v>
      </c>
      <c r="S16" s="13">
        <f>[12]Fevereiro!$D$22</f>
        <v>21.1</v>
      </c>
      <c r="T16" s="13">
        <f>[12]Fevereiro!$D$23</f>
        <v>21.4</v>
      </c>
      <c r="U16" s="13">
        <f>[12]Fevereiro!$D$24</f>
        <v>21.8</v>
      </c>
      <c r="V16" s="13">
        <f>[12]Fevereiro!$D$25</f>
        <v>22.2</v>
      </c>
      <c r="W16" s="13">
        <f>[12]Fevereiro!$D$26</f>
        <v>21.1</v>
      </c>
      <c r="X16" s="13">
        <f>[12]Fevereiro!$D$27</f>
        <v>20</v>
      </c>
      <c r="Y16" s="13">
        <f>[12]Fevereiro!$D$28</f>
        <v>20.9</v>
      </c>
      <c r="Z16" s="13">
        <f>[12]Fevereiro!$D$29</f>
        <v>20.5</v>
      </c>
      <c r="AA16" s="13">
        <f>[12]Fevereiro!$D$30</f>
        <v>21.6</v>
      </c>
      <c r="AB16" s="13">
        <f>[12]Fevereiro!$D$31</f>
        <v>21.7</v>
      </c>
      <c r="AC16" s="13">
        <f>[12]Fevereiro!$D$32</f>
        <v>21.6</v>
      </c>
      <c r="AD16" s="13">
        <f>[12]Fevereiro!$D$33</f>
        <v>21.5</v>
      </c>
      <c r="AE16" s="44">
        <f t="shared" si="1"/>
        <v>20</v>
      </c>
      <c r="AF16" s="45">
        <f t="shared" si="2"/>
        <v>22.139285714285723</v>
      </c>
    </row>
    <row r="17" spans="1:32" ht="17.100000000000001" customHeight="1" x14ac:dyDescent="0.2">
      <c r="A17" s="8" t="s">
        <v>50</v>
      </c>
      <c r="B17" s="13">
        <f>[13]Fevereiro!$D$5</f>
        <v>22.8</v>
      </c>
      <c r="C17" s="13">
        <f>[13]Fevereiro!$D$6</f>
        <v>21.8</v>
      </c>
      <c r="D17" s="13">
        <f>[13]Fevereiro!$D$7</f>
        <v>22.3</v>
      </c>
      <c r="E17" s="13">
        <f>[13]Fevereiro!$D$8</f>
        <v>22</v>
      </c>
      <c r="F17" s="13">
        <f>[13]Fevereiro!$D$9</f>
        <v>23.4</v>
      </c>
      <c r="G17" s="13">
        <f>[13]Fevereiro!$D$10</f>
        <v>23.9</v>
      </c>
      <c r="H17" s="13">
        <f>[13]Fevereiro!$D$11</f>
        <v>22.4</v>
      </c>
      <c r="I17" s="13">
        <f>[13]Fevereiro!$D$12</f>
        <v>22.2</v>
      </c>
      <c r="J17" s="13">
        <f>[13]Fevereiro!$D$13</f>
        <v>24.3</v>
      </c>
      <c r="K17" s="13">
        <f>[13]Fevereiro!$D$14</f>
        <v>23</v>
      </c>
      <c r="L17" s="13">
        <f>[13]Fevereiro!$D$15</f>
        <v>20.9</v>
      </c>
      <c r="M17" s="13">
        <f>[13]Fevereiro!$D$16</f>
        <v>19.2</v>
      </c>
      <c r="N17" s="13">
        <f>[13]Fevereiro!$D$17</f>
        <v>18.399999999999999</v>
      </c>
      <c r="O17" s="13">
        <f>[13]Fevereiro!$D$18</f>
        <v>23</v>
      </c>
      <c r="P17" s="13">
        <f>[13]Fevereiro!$D$19</f>
        <v>21.9</v>
      </c>
      <c r="Q17" s="13">
        <f>[13]Fevereiro!$D$20</f>
        <v>20.399999999999999</v>
      </c>
      <c r="R17" s="13">
        <f>[13]Fevereiro!$D$21</f>
        <v>20.3</v>
      </c>
      <c r="S17" s="13">
        <f>[13]Fevereiro!$D$22</f>
        <v>20.100000000000001</v>
      </c>
      <c r="T17" s="13">
        <f>[13]Fevereiro!$D$23</f>
        <v>22</v>
      </c>
      <c r="U17" s="13">
        <f>[13]Fevereiro!$D$24</f>
        <v>21.7</v>
      </c>
      <c r="V17" s="13">
        <f>[13]Fevereiro!$D$25</f>
        <v>23.5</v>
      </c>
      <c r="W17" s="13">
        <f>[13]Fevereiro!$D$26</f>
        <v>22</v>
      </c>
      <c r="X17" s="13">
        <f>[13]Fevereiro!$D$27</f>
        <v>20.9</v>
      </c>
      <c r="Y17" s="13">
        <f>[13]Fevereiro!$D$28</f>
        <v>21.2</v>
      </c>
      <c r="Z17" s="13">
        <f>[13]Fevereiro!$D$29</f>
        <v>23.2</v>
      </c>
      <c r="AA17" s="13">
        <f>[13]Fevereiro!$D$30</f>
        <v>22.1</v>
      </c>
      <c r="AB17" s="13">
        <f>[13]Fevereiro!$D$31</f>
        <v>21.9</v>
      </c>
      <c r="AC17" s="13">
        <f>[13]Fevereiro!$D$32</f>
        <v>21.6</v>
      </c>
      <c r="AD17" s="13">
        <f>[13]Fevereiro!$D$33</f>
        <v>22.1</v>
      </c>
      <c r="AE17" s="44">
        <f t="shared" si="1"/>
        <v>18.399999999999999</v>
      </c>
      <c r="AF17" s="45">
        <f t="shared" si="2"/>
        <v>21.871428571428574</v>
      </c>
    </row>
    <row r="18" spans="1:32" ht="17.100000000000001" customHeight="1" x14ac:dyDescent="0.2">
      <c r="A18" s="8" t="s">
        <v>10</v>
      </c>
      <c r="B18" s="13">
        <f>[14]Fevereiro!$D$5</f>
        <v>23</v>
      </c>
      <c r="C18" s="13">
        <f>[14]Fevereiro!$D$6</f>
        <v>21.4</v>
      </c>
      <c r="D18" s="13">
        <f>[14]Fevereiro!$D$7</f>
        <v>21.8</v>
      </c>
      <c r="E18" s="13">
        <f>[14]Fevereiro!$D$8</f>
        <v>22.2</v>
      </c>
      <c r="F18" s="13">
        <f>[14]Fevereiro!$D$9</f>
        <v>22.4</v>
      </c>
      <c r="G18" s="13">
        <f>[14]Fevereiro!$D$10</f>
        <v>20.9</v>
      </c>
      <c r="H18" s="13">
        <f>[14]Fevereiro!$D$11</f>
        <v>21.2</v>
      </c>
      <c r="I18" s="13">
        <f>[14]Fevereiro!$D$12</f>
        <v>22.2</v>
      </c>
      <c r="J18" s="13">
        <f>[14]Fevereiro!$D$13</f>
        <v>21.7</v>
      </c>
      <c r="K18" s="13">
        <f>[14]Fevereiro!$D$14</f>
        <v>21.8</v>
      </c>
      <c r="L18" s="13">
        <f>[14]Fevereiro!$D$15</f>
        <v>22</v>
      </c>
      <c r="M18" s="13">
        <f>[14]Fevereiro!$D$16</f>
        <v>17.2</v>
      </c>
      <c r="N18" s="13">
        <f>[14]Fevereiro!$D$17</f>
        <v>19.2</v>
      </c>
      <c r="O18" s="13">
        <f>[14]Fevereiro!$D$18</f>
        <v>23.3</v>
      </c>
      <c r="P18" s="13">
        <f>[14]Fevereiro!$D$19</f>
        <v>21.9</v>
      </c>
      <c r="Q18" s="13">
        <f>[14]Fevereiro!$D$20</f>
        <v>20.7</v>
      </c>
      <c r="R18" s="13">
        <f>[14]Fevereiro!$D$21</f>
        <v>20.5</v>
      </c>
      <c r="S18" s="13">
        <f>[14]Fevereiro!$D$22</f>
        <v>19.8</v>
      </c>
      <c r="T18" s="13">
        <f>[14]Fevereiro!$D$23</f>
        <v>21.1</v>
      </c>
      <c r="U18" s="13">
        <f>[14]Fevereiro!$D$24</f>
        <v>21.3</v>
      </c>
      <c r="V18" s="13">
        <f>[14]Fevereiro!$D$25</f>
        <v>21.5</v>
      </c>
      <c r="W18" s="13">
        <f>[14]Fevereiro!$D$26</f>
        <v>20.6</v>
      </c>
      <c r="X18" s="13">
        <f>[14]Fevereiro!$D$27</f>
        <v>20.6</v>
      </c>
      <c r="Y18" s="13">
        <f>[14]Fevereiro!$D$28</f>
        <v>21.8</v>
      </c>
      <c r="Z18" s="13">
        <f>[14]Fevereiro!$D$29</f>
        <v>22.9</v>
      </c>
      <c r="AA18" s="13">
        <f>[14]Fevereiro!$D$30</f>
        <v>22</v>
      </c>
      <c r="AB18" s="13">
        <f>[14]Fevereiro!$D$31</f>
        <v>20.6</v>
      </c>
      <c r="AC18" s="13">
        <f>[14]Fevereiro!$D$32</f>
        <v>20.6</v>
      </c>
      <c r="AD18" s="13">
        <f>[14]Fevereiro!$D$33</f>
        <v>21.8</v>
      </c>
      <c r="AE18" s="44">
        <f t="shared" si="1"/>
        <v>17.2</v>
      </c>
      <c r="AF18" s="45">
        <f t="shared" si="2"/>
        <v>21.292857142857148</v>
      </c>
    </row>
    <row r="19" spans="1:32" ht="17.100000000000001" customHeight="1" x14ac:dyDescent="0.2">
      <c r="A19" s="8" t="s">
        <v>11</v>
      </c>
      <c r="B19" s="13" t="str">
        <f>[15]Fevereiro!$D$5</f>
        <v>**</v>
      </c>
      <c r="C19" s="13" t="str">
        <f>[15]Fevereiro!$D$6</f>
        <v>**</v>
      </c>
      <c r="D19" s="13" t="str">
        <f>[15]Fevereiro!$D$7</f>
        <v>**</v>
      </c>
      <c r="E19" s="13" t="str">
        <f>[15]Fevereiro!$D$8</f>
        <v>**</v>
      </c>
      <c r="F19" s="13" t="str">
        <f>[15]Fevereiro!$D$9</f>
        <v>**</v>
      </c>
      <c r="G19" s="13" t="str">
        <f>[15]Fevereiro!$D$10</f>
        <v>**</v>
      </c>
      <c r="H19" s="13" t="str">
        <f>[15]Fevereiro!$D$11</f>
        <v>**</v>
      </c>
      <c r="I19" s="13" t="str">
        <f>[15]Fevereiro!$D$12</f>
        <v>**</v>
      </c>
      <c r="J19" s="13" t="str">
        <f>[15]Fevereiro!$D$13</f>
        <v>**</v>
      </c>
      <c r="K19" s="13" t="str">
        <f>[15]Fevereiro!$D$14</f>
        <v>**</v>
      </c>
      <c r="L19" s="13">
        <f>[15]Fevereiro!$D$15</f>
        <v>19.5</v>
      </c>
      <c r="M19" s="13">
        <f>[15]Fevereiro!$D$16</f>
        <v>19.7</v>
      </c>
      <c r="N19" s="13">
        <f>[15]Fevereiro!$D$17</f>
        <v>17.100000000000001</v>
      </c>
      <c r="O19" s="13">
        <f>[15]Fevereiro!$D$18</f>
        <v>21.2</v>
      </c>
      <c r="P19" s="13">
        <f>[15]Fevereiro!$D$19</f>
        <v>19.7</v>
      </c>
      <c r="Q19" s="13">
        <f>[15]Fevereiro!$D$20</f>
        <v>19.600000000000001</v>
      </c>
      <c r="R19" s="13">
        <f>[15]Fevereiro!$D$21</f>
        <v>18.3</v>
      </c>
      <c r="S19" s="13">
        <f>[15]Fevereiro!$D$22</f>
        <v>17</v>
      </c>
      <c r="T19" s="13">
        <f>[15]Fevereiro!$D$23</f>
        <v>19.399999999999999</v>
      </c>
      <c r="U19" s="13">
        <f>[15]Fevereiro!$D$24</f>
        <v>19.399999999999999</v>
      </c>
      <c r="V19" s="13">
        <f>[15]Fevereiro!$D$25</f>
        <v>21.8</v>
      </c>
      <c r="W19" s="13">
        <f>[15]Fevereiro!$D$26</f>
        <v>20.100000000000001</v>
      </c>
      <c r="X19" s="13">
        <f>[15]Fevereiro!$D$27</f>
        <v>19.600000000000001</v>
      </c>
      <c r="Y19" s="13">
        <f>[15]Fevereiro!$D$28</f>
        <v>19.600000000000001</v>
      </c>
      <c r="Z19" s="13">
        <f>[15]Fevereiro!$D$29</f>
        <v>20.5</v>
      </c>
      <c r="AA19" s="13">
        <f>[15]Fevereiro!$D$30</f>
        <v>21</v>
      </c>
      <c r="AB19" s="13">
        <f>[15]Fevereiro!$D$31</f>
        <v>20.5</v>
      </c>
      <c r="AC19" s="13">
        <f>[15]Fevereiro!$D$32</f>
        <v>20.100000000000001</v>
      </c>
      <c r="AD19" s="13">
        <f>[15]Fevereiro!$D$33</f>
        <v>20.9</v>
      </c>
      <c r="AE19" s="44">
        <f t="shared" ref="AE19" si="3">MIN(B19:AC19)</f>
        <v>17</v>
      </c>
      <c r="AF19" s="45">
        <f t="shared" ref="AF19" si="4">AVERAGE(B19:AC19)</f>
        <v>19.672222222222228</v>
      </c>
    </row>
    <row r="20" spans="1:32" ht="17.100000000000001" customHeight="1" x14ac:dyDescent="0.2">
      <c r="A20" s="8" t="s">
        <v>12</v>
      </c>
      <c r="B20" s="13">
        <f>[16]Fevereiro!$D$5</f>
        <v>24.4</v>
      </c>
      <c r="C20" s="13">
        <f>[16]Fevereiro!$D$6</f>
        <v>22.5</v>
      </c>
      <c r="D20" s="13">
        <f>[16]Fevereiro!$D$7</f>
        <v>22.8</v>
      </c>
      <c r="E20" s="13">
        <f>[16]Fevereiro!$D$8</f>
        <v>22.6</v>
      </c>
      <c r="F20" s="13">
        <f>[16]Fevereiro!$D$9</f>
        <v>23.8</v>
      </c>
      <c r="G20" s="13">
        <f>[16]Fevereiro!$D$10</f>
        <v>24</v>
      </c>
      <c r="H20" s="13">
        <f>[16]Fevereiro!$D$11</f>
        <v>22.5</v>
      </c>
      <c r="I20" s="13">
        <f>[16]Fevereiro!$D$12</f>
        <v>22</v>
      </c>
      <c r="J20" s="13">
        <f>[16]Fevereiro!$D$13</f>
        <v>22.9</v>
      </c>
      <c r="K20" s="13">
        <f>[16]Fevereiro!$D$14</f>
        <v>22.3</v>
      </c>
      <c r="L20" s="13">
        <f>[16]Fevereiro!$D$15</f>
        <v>23.3</v>
      </c>
      <c r="M20" s="13">
        <f>[16]Fevereiro!$D$16</f>
        <v>23.1</v>
      </c>
      <c r="N20" s="13">
        <f>[16]Fevereiro!$D$17</f>
        <v>23.8</v>
      </c>
      <c r="O20" s="13">
        <f>[16]Fevereiro!$D$18</f>
        <v>22</v>
      </c>
      <c r="P20" s="13">
        <f>[16]Fevereiro!$D$19</f>
        <v>22.3</v>
      </c>
      <c r="Q20" s="13">
        <f>[16]Fevereiro!$D$20</f>
        <v>21.7</v>
      </c>
      <c r="R20" s="13">
        <f>[16]Fevereiro!$D$21</f>
        <v>20.6</v>
      </c>
      <c r="S20" s="13">
        <f>[16]Fevereiro!$D$22</f>
        <v>22.2</v>
      </c>
      <c r="T20" s="13">
        <f>[16]Fevereiro!$D$23</f>
        <v>21.5</v>
      </c>
      <c r="U20" s="13">
        <f>[16]Fevereiro!$D$24</f>
        <v>22</v>
      </c>
      <c r="V20" s="13">
        <f>[16]Fevereiro!$D$25</f>
        <v>23.2</v>
      </c>
      <c r="W20" s="13">
        <f>[16]Fevereiro!$D$26</f>
        <v>23</v>
      </c>
      <c r="X20" s="13">
        <f>[16]Fevereiro!$D$27</f>
        <v>23.2</v>
      </c>
      <c r="Y20" s="13">
        <f>[16]Fevereiro!$D$28</f>
        <v>21.5</v>
      </c>
      <c r="Z20" s="13">
        <f>[16]Fevereiro!$D$29</f>
        <v>23</v>
      </c>
      <c r="AA20" s="13">
        <f>[16]Fevereiro!$D$30</f>
        <v>22.6</v>
      </c>
      <c r="AB20" s="13">
        <f>[16]Fevereiro!$D$31</f>
        <v>22.1</v>
      </c>
      <c r="AC20" s="13">
        <f>[16]Fevereiro!$D$32</f>
        <v>21.6</v>
      </c>
      <c r="AD20" s="13">
        <f>[16]Fevereiro!$D$33</f>
        <v>22</v>
      </c>
      <c r="AE20" s="44">
        <f t="shared" si="1"/>
        <v>20.6</v>
      </c>
      <c r="AF20" s="45">
        <f t="shared" si="2"/>
        <v>22.589285714285719</v>
      </c>
    </row>
    <row r="21" spans="1:32" ht="17.100000000000001" customHeight="1" x14ac:dyDescent="0.2">
      <c r="A21" s="8" t="s">
        <v>13</v>
      </c>
      <c r="B21" s="13">
        <f>[17]Fevereiro!$D$5</f>
        <v>23.8</v>
      </c>
      <c r="C21" s="13">
        <f>[17]Fevereiro!$D$6</f>
        <v>23.9</v>
      </c>
      <c r="D21" s="13">
        <f>[17]Fevereiro!$D$7</f>
        <v>21.5</v>
      </c>
      <c r="E21" s="13">
        <f>[17]Fevereiro!$D$8</f>
        <v>22.9</v>
      </c>
      <c r="F21" s="13">
        <f>[17]Fevereiro!$D$9</f>
        <v>23.2</v>
      </c>
      <c r="G21" s="13">
        <f>[17]Fevereiro!$D$10</f>
        <v>22.4</v>
      </c>
      <c r="H21" s="13">
        <f>[17]Fevereiro!$D$11</f>
        <v>22.2</v>
      </c>
      <c r="I21" s="13">
        <f>[17]Fevereiro!$D$12</f>
        <v>22</v>
      </c>
      <c r="J21" s="13">
        <f>[17]Fevereiro!$D$13</f>
        <v>21.6</v>
      </c>
      <c r="K21" s="13">
        <f>[17]Fevereiro!$D$14</f>
        <v>22.2</v>
      </c>
      <c r="L21" s="13">
        <f>[17]Fevereiro!$D$15</f>
        <v>23.2</v>
      </c>
      <c r="M21" s="13">
        <f>[17]Fevereiro!$D$16</f>
        <v>24.2</v>
      </c>
      <c r="N21" s="13">
        <f>[17]Fevereiro!$D$17</f>
        <v>22.7</v>
      </c>
      <c r="O21" s="13">
        <f>[17]Fevereiro!$D$18</f>
        <v>22.6</v>
      </c>
      <c r="P21" s="13">
        <f>[17]Fevereiro!$D$19</f>
        <v>22.9</v>
      </c>
      <c r="Q21" s="13">
        <f>[17]Fevereiro!$D$20</f>
        <v>22.3</v>
      </c>
      <c r="R21" s="13">
        <f>[17]Fevereiro!$D$21</f>
        <v>22.1</v>
      </c>
      <c r="S21" s="13">
        <f>[17]Fevereiro!$D$22</f>
        <v>22.1</v>
      </c>
      <c r="T21" s="13">
        <f>[17]Fevereiro!$D$23</f>
        <v>21.9</v>
      </c>
      <c r="U21" s="13">
        <f>[17]Fevereiro!$D$24</f>
        <v>24.2</v>
      </c>
      <c r="V21" s="13">
        <f>[17]Fevereiro!$D$25</f>
        <v>23.4</v>
      </c>
      <c r="W21" s="13">
        <f>[17]Fevereiro!$D$26</f>
        <v>24.1</v>
      </c>
      <c r="X21" s="13">
        <f>[17]Fevereiro!$D$27</f>
        <v>23.8</v>
      </c>
      <c r="Y21" s="13">
        <f>[17]Fevereiro!$D$28</f>
        <v>22.5</v>
      </c>
      <c r="Z21" s="13">
        <f>[17]Fevereiro!$D$29</f>
        <v>23.9</v>
      </c>
      <c r="AA21" s="13">
        <f>[17]Fevereiro!$D$30</f>
        <v>23.3</v>
      </c>
      <c r="AB21" s="13">
        <f>[17]Fevereiro!$D$31</f>
        <v>22.2</v>
      </c>
      <c r="AC21" s="13">
        <f>[17]Fevereiro!$D$32</f>
        <v>22.3</v>
      </c>
      <c r="AD21" s="13">
        <f>[17]Fevereiro!$D$33</f>
        <v>21.9</v>
      </c>
      <c r="AE21" s="44">
        <f t="shared" si="1"/>
        <v>21.5</v>
      </c>
      <c r="AF21" s="45">
        <f t="shared" si="2"/>
        <v>22.835714285714282</v>
      </c>
    </row>
    <row r="22" spans="1:32" ht="17.100000000000001" customHeight="1" x14ac:dyDescent="0.2">
      <c r="A22" s="8" t="s">
        <v>14</v>
      </c>
      <c r="B22" s="13">
        <f>[18]Fevereiro!$D$5</f>
        <v>22.3</v>
      </c>
      <c r="C22" s="13">
        <f>[18]Fevereiro!$D$6</f>
        <v>22</v>
      </c>
      <c r="D22" s="13">
        <f>[18]Fevereiro!$D$7</f>
        <v>22.3</v>
      </c>
      <c r="E22" s="13">
        <f>[18]Fevereiro!$D$8</f>
        <v>22.7</v>
      </c>
      <c r="F22" s="13">
        <f>[18]Fevereiro!$D$9</f>
        <v>21.9</v>
      </c>
      <c r="G22" s="13">
        <f>[18]Fevereiro!$D$10</f>
        <v>24.7</v>
      </c>
      <c r="H22" s="13">
        <f>[18]Fevereiro!$D$11</f>
        <v>21</v>
      </c>
      <c r="I22" s="13">
        <f>[18]Fevereiro!$D$12</f>
        <v>22.3</v>
      </c>
      <c r="J22" s="13">
        <f>[18]Fevereiro!$D$13</f>
        <v>22.5</v>
      </c>
      <c r="K22" s="13">
        <f>[18]Fevereiro!$D$14</f>
        <v>23.8</v>
      </c>
      <c r="L22" s="13">
        <f>[18]Fevereiro!$D$15</f>
        <v>23.2</v>
      </c>
      <c r="M22" s="13">
        <f>[18]Fevereiro!$D$16</f>
        <v>22.3</v>
      </c>
      <c r="N22" s="13">
        <f>[18]Fevereiro!$D$17</f>
        <v>22.5</v>
      </c>
      <c r="O22" s="13">
        <f>[18]Fevereiro!$D$18</f>
        <v>21</v>
      </c>
      <c r="P22" s="13">
        <f>[18]Fevereiro!$D$19</f>
        <v>20.7</v>
      </c>
      <c r="Q22" s="13">
        <f>[18]Fevereiro!$D$20</f>
        <v>20.6</v>
      </c>
      <c r="R22" s="13">
        <f>[18]Fevereiro!$D$21</f>
        <v>21.6</v>
      </c>
      <c r="S22" s="13">
        <f>[18]Fevereiro!$D$22</f>
        <v>22.4</v>
      </c>
      <c r="T22" s="13">
        <f>[18]Fevereiro!$D$23</f>
        <v>21.3</v>
      </c>
      <c r="U22" s="13">
        <f>[18]Fevereiro!$D$24</f>
        <v>21.7</v>
      </c>
      <c r="V22" s="13">
        <f>[18]Fevereiro!$D$25</f>
        <v>20.5</v>
      </c>
      <c r="W22" s="13">
        <f>[18]Fevereiro!$D$26</f>
        <v>21.2</v>
      </c>
      <c r="X22" s="13">
        <f>[18]Fevereiro!$D$27</f>
        <v>22.1</v>
      </c>
      <c r="Y22" s="13">
        <f>[18]Fevereiro!$D$28</f>
        <v>21.4</v>
      </c>
      <c r="Z22" s="13">
        <f>[18]Fevereiro!$D$29</f>
        <v>23.5</v>
      </c>
      <c r="AA22" s="13">
        <f>[18]Fevereiro!$D$30</f>
        <v>21.4</v>
      </c>
      <c r="AB22" s="13">
        <f>[18]Fevereiro!$D$31</f>
        <v>21.4</v>
      </c>
      <c r="AC22" s="13">
        <f>[18]Fevereiro!$D$32</f>
        <v>22.8</v>
      </c>
      <c r="AD22" s="13">
        <f>[18]Fevereiro!$D$33</f>
        <v>21.9</v>
      </c>
      <c r="AE22" s="44">
        <f t="shared" si="1"/>
        <v>20.5</v>
      </c>
      <c r="AF22" s="45">
        <f t="shared" si="2"/>
        <v>22.039285714285711</v>
      </c>
    </row>
    <row r="23" spans="1:32" ht="17.100000000000001" customHeight="1" x14ac:dyDescent="0.2">
      <c r="A23" s="8" t="s">
        <v>15</v>
      </c>
      <c r="B23" s="13">
        <f>[19]Fevereiro!$D$5</f>
        <v>21</v>
      </c>
      <c r="C23" s="13">
        <f>[19]Fevereiro!$D$6</f>
        <v>20</v>
      </c>
      <c r="D23" s="13">
        <f>[19]Fevereiro!$D$7</f>
        <v>19.899999999999999</v>
      </c>
      <c r="E23" s="13">
        <f>[19]Fevereiro!$D$8</f>
        <v>20.6</v>
      </c>
      <c r="F23" s="13">
        <f>[19]Fevereiro!$D$9</f>
        <v>22.2</v>
      </c>
      <c r="G23" s="13">
        <f>[19]Fevereiro!$D$10</f>
        <v>21.8</v>
      </c>
      <c r="H23" s="13">
        <f>[19]Fevereiro!$D$11</f>
        <v>22.9</v>
      </c>
      <c r="I23" s="13">
        <f>[19]Fevereiro!$D$12</f>
        <v>25.9</v>
      </c>
      <c r="J23" s="13">
        <f>[19]Fevereiro!$D$13</f>
        <v>21.2</v>
      </c>
      <c r="K23" s="13">
        <f>[19]Fevereiro!$D$14</f>
        <v>20.3</v>
      </c>
      <c r="L23" s="13">
        <f>[19]Fevereiro!$D$15</f>
        <v>20.100000000000001</v>
      </c>
      <c r="M23" s="13">
        <f>[19]Fevereiro!$D$16</f>
        <v>19.8</v>
      </c>
      <c r="N23" s="13">
        <f>[19]Fevereiro!$D$17</f>
        <v>21.9</v>
      </c>
      <c r="O23" s="13">
        <f>[19]Fevereiro!$D$18</f>
        <v>19.899999999999999</v>
      </c>
      <c r="P23" s="13">
        <f>[19]Fevereiro!$D$19</f>
        <v>19.600000000000001</v>
      </c>
      <c r="Q23" s="13">
        <f>[19]Fevereiro!$D$20</f>
        <v>18.899999999999999</v>
      </c>
      <c r="R23" s="13">
        <f>[19]Fevereiro!$D$21</f>
        <v>20.399999999999999</v>
      </c>
      <c r="S23" s="13">
        <f>[19]Fevereiro!$D$22</f>
        <v>19.100000000000001</v>
      </c>
      <c r="T23" s="13">
        <f>[19]Fevereiro!$D$23</f>
        <v>19.100000000000001</v>
      </c>
      <c r="U23" s="13">
        <f>[19]Fevereiro!$D$24</f>
        <v>19.899999999999999</v>
      </c>
      <c r="V23" s="13">
        <f>[19]Fevereiro!$D$25</f>
        <v>21</v>
      </c>
      <c r="W23" s="13">
        <f>[19]Fevereiro!$D$26</f>
        <v>18.899999999999999</v>
      </c>
      <c r="X23" s="13">
        <f>[19]Fevereiro!$D$27</f>
        <v>20</v>
      </c>
      <c r="Y23" s="13">
        <f>[19]Fevereiro!$D$28</f>
        <v>20.3</v>
      </c>
      <c r="Z23" s="13">
        <f>[19]Fevereiro!$D$29</f>
        <v>20.9</v>
      </c>
      <c r="AA23" s="13">
        <f>[19]Fevereiro!$D$30</f>
        <v>20.3</v>
      </c>
      <c r="AB23" s="13">
        <f>[19]Fevereiro!$D$31</f>
        <v>21.4</v>
      </c>
      <c r="AC23" s="13">
        <f>[19]Fevereiro!$D$32</f>
        <v>22.8</v>
      </c>
      <c r="AD23" s="13">
        <f>[19]Fevereiro!$D$33</f>
        <v>19.8</v>
      </c>
      <c r="AE23" s="44">
        <f t="shared" si="1"/>
        <v>18.899999999999999</v>
      </c>
      <c r="AF23" s="45">
        <f t="shared" si="2"/>
        <v>20.717857142857138</v>
      </c>
    </row>
    <row r="24" spans="1:32" ht="17.100000000000001" customHeight="1" x14ac:dyDescent="0.2">
      <c r="A24" s="8" t="s">
        <v>16</v>
      </c>
      <c r="B24" s="13">
        <f>[20]Fevereiro!$D$5</f>
        <v>23.1</v>
      </c>
      <c r="C24" s="13">
        <f>[20]Fevereiro!$D$6</f>
        <v>24.6</v>
      </c>
      <c r="D24" s="13">
        <f>[20]Fevereiro!$D$7</f>
        <v>24.8</v>
      </c>
      <c r="E24" s="13">
        <f>[20]Fevereiro!$D$8</f>
        <v>24.9</v>
      </c>
      <c r="F24" s="13">
        <f>[20]Fevereiro!$D$9</f>
        <v>23.9</v>
      </c>
      <c r="G24" s="13">
        <f>[20]Fevereiro!$D$10</f>
        <v>26</v>
      </c>
      <c r="H24" s="13">
        <f>[20]Fevereiro!$D$11</f>
        <v>25.4</v>
      </c>
      <c r="I24" s="13">
        <f>[20]Fevereiro!$D$12</f>
        <v>25.5</v>
      </c>
      <c r="J24" s="13">
        <f>[20]Fevereiro!$D$13</f>
        <v>23.1</v>
      </c>
      <c r="K24" s="13">
        <f>[20]Fevereiro!$D$14</f>
        <v>22.7</v>
      </c>
      <c r="L24" s="13">
        <f>[20]Fevereiro!$D$15</f>
        <v>21.8</v>
      </c>
      <c r="M24" s="13">
        <f>[20]Fevereiro!$D$16</f>
        <v>19.3</v>
      </c>
      <c r="N24" s="13">
        <f>[20]Fevereiro!$D$17</f>
        <v>17.3</v>
      </c>
      <c r="O24" s="13">
        <f>[20]Fevereiro!$D$18</f>
        <v>24.3</v>
      </c>
      <c r="P24" s="13">
        <f>[20]Fevereiro!$D$19</f>
        <v>24.4</v>
      </c>
      <c r="Q24" s="13">
        <f>[20]Fevereiro!$D$20</f>
        <v>23.5</v>
      </c>
      <c r="R24" s="13">
        <f>[20]Fevereiro!$D$21</f>
        <v>22.8</v>
      </c>
      <c r="S24" s="13">
        <f>[20]Fevereiro!$D$22</f>
        <v>24.8</v>
      </c>
      <c r="T24" s="13">
        <f>[20]Fevereiro!$D$23</f>
        <v>23.1</v>
      </c>
      <c r="U24" s="13">
        <f>[20]Fevereiro!$D$24</f>
        <v>24</v>
      </c>
      <c r="V24" s="13">
        <f>[20]Fevereiro!$D$25</f>
        <v>24.7</v>
      </c>
      <c r="W24" s="13">
        <f>[20]Fevereiro!$D$26</f>
        <v>22.4</v>
      </c>
      <c r="X24" s="13">
        <f>[20]Fevereiro!$D$27</f>
        <v>24.2</v>
      </c>
      <c r="Y24" s="13">
        <f>[20]Fevereiro!$D$28</f>
        <v>23.4</v>
      </c>
      <c r="Z24" s="13">
        <f>[20]Fevereiro!$D$29</f>
        <v>22</v>
      </c>
      <c r="AA24" s="13">
        <f>[20]Fevereiro!$D$30</f>
        <v>21.9</v>
      </c>
      <c r="AB24" s="13">
        <f>[20]Fevereiro!$D$31</f>
        <v>22.2</v>
      </c>
      <c r="AC24" s="13">
        <f>[20]Fevereiro!$D$32</f>
        <v>23.8</v>
      </c>
      <c r="AD24" s="13">
        <f>[20]Fevereiro!$D$33</f>
        <v>24.7</v>
      </c>
      <c r="AE24" s="44">
        <f t="shared" si="1"/>
        <v>17.3</v>
      </c>
      <c r="AF24" s="45">
        <f t="shared" si="2"/>
        <v>23.353571428571431</v>
      </c>
    </row>
    <row r="25" spans="1:32" ht="17.100000000000001" customHeight="1" x14ac:dyDescent="0.2">
      <c r="A25" s="8" t="s">
        <v>17</v>
      </c>
      <c r="B25" s="13">
        <f>[21]Fevereiro!$D$5</f>
        <v>22.2</v>
      </c>
      <c r="C25" s="13">
        <f>[21]Fevereiro!$D$6</f>
        <v>22</v>
      </c>
      <c r="D25" s="13">
        <f>[21]Fevereiro!$D$7</f>
        <v>21.1</v>
      </c>
      <c r="E25" s="13">
        <f>[21]Fevereiro!$D$8</f>
        <v>20.399999999999999</v>
      </c>
      <c r="F25" s="13">
        <f>[21]Fevereiro!$D$9</f>
        <v>22</v>
      </c>
      <c r="G25" s="13">
        <f>[21]Fevereiro!$D$10</f>
        <v>20</v>
      </c>
      <c r="H25" s="13">
        <f>[21]Fevereiro!$D$11</f>
        <v>20.6</v>
      </c>
      <c r="I25" s="13">
        <f>[21]Fevereiro!$D$12</f>
        <v>21</v>
      </c>
      <c r="J25" s="13">
        <f>[21]Fevereiro!$D$13</f>
        <v>21.5</v>
      </c>
      <c r="K25" s="13">
        <f>[21]Fevereiro!$D$14</f>
        <v>21.4</v>
      </c>
      <c r="L25" s="13">
        <f>[21]Fevereiro!$D$15</f>
        <v>20.6</v>
      </c>
      <c r="M25" s="13">
        <f>[21]Fevereiro!$D$16</f>
        <v>19.3</v>
      </c>
      <c r="N25" s="13">
        <f>[21]Fevereiro!$D$17</f>
        <v>20.399999999999999</v>
      </c>
      <c r="O25" s="13">
        <f>[21]Fevereiro!$D$18</f>
        <v>21.8</v>
      </c>
      <c r="P25" s="13">
        <f>[21]Fevereiro!$D$19</f>
        <v>20.7</v>
      </c>
      <c r="Q25" s="13">
        <f>[21]Fevereiro!$D$20</f>
        <v>20</v>
      </c>
      <c r="R25" s="13">
        <f>[21]Fevereiro!$D$21</f>
        <v>19</v>
      </c>
      <c r="S25" s="13">
        <f>[21]Fevereiro!$D$22</f>
        <v>18.2</v>
      </c>
      <c r="T25" s="13">
        <f>[21]Fevereiro!$D$23</f>
        <v>20.2</v>
      </c>
      <c r="U25" s="13">
        <f>[21]Fevereiro!$D$24</f>
        <v>21.1</v>
      </c>
      <c r="V25" s="13">
        <f>[21]Fevereiro!$D$25</f>
        <v>22.4</v>
      </c>
      <c r="W25" s="13">
        <f>[21]Fevereiro!$D$26</f>
        <v>21.2</v>
      </c>
      <c r="X25" s="13">
        <f>[21]Fevereiro!$D$27</f>
        <v>20.5</v>
      </c>
      <c r="Y25" s="13">
        <f>[21]Fevereiro!$D$28</f>
        <v>21.3</v>
      </c>
      <c r="Z25" s="13">
        <f>[21]Fevereiro!$D$29</f>
        <v>21.5</v>
      </c>
      <c r="AA25" s="13">
        <f>[21]Fevereiro!$D$30</f>
        <v>21.9</v>
      </c>
      <c r="AB25" s="13">
        <f>[21]Fevereiro!$D$31</f>
        <v>21.4</v>
      </c>
      <c r="AC25" s="13">
        <f>[21]Fevereiro!$D$32</f>
        <v>21.2</v>
      </c>
      <c r="AD25" s="13">
        <f>[21]Fevereiro!$D$33</f>
        <v>20.9</v>
      </c>
      <c r="AE25" s="44">
        <f t="shared" si="1"/>
        <v>18.2</v>
      </c>
      <c r="AF25" s="45">
        <f t="shared" si="2"/>
        <v>20.889285714285712</v>
      </c>
    </row>
    <row r="26" spans="1:32" ht="17.100000000000001" customHeight="1" x14ac:dyDescent="0.2">
      <c r="A26" s="8" t="s">
        <v>18</v>
      </c>
      <c r="B26" s="13">
        <f>[22]Fevereiro!$D$5</f>
        <v>23.5</v>
      </c>
      <c r="C26" s="13">
        <f>[22]Fevereiro!$D$6</f>
        <v>25.2</v>
      </c>
      <c r="D26" s="13">
        <f>[22]Fevereiro!$D$7</f>
        <v>19.8</v>
      </c>
      <c r="E26" s="13">
        <f>[22]Fevereiro!$D$8</f>
        <v>18.899999999999999</v>
      </c>
      <c r="F26" s="13">
        <f>[22]Fevereiro!$D$9</f>
        <v>20</v>
      </c>
      <c r="G26" s="13">
        <f>[22]Fevereiro!$D$10</f>
        <v>19.899999999999999</v>
      </c>
      <c r="H26" s="13">
        <f>[22]Fevereiro!$D$11</f>
        <v>18.8</v>
      </c>
      <c r="I26" s="13">
        <f>[22]Fevereiro!$D$12</f>
        <v>20.5</v>
      </c>
      <c r="J26" s="13">
        <f>[22]Fevereiro!$D$13</f>
        <v>18.899999999999999</v>
      </c>
      <c r="K26" s="13">
        <f>[22]Fevereiro!$D$14</f>
        <v>19.2</v>
      </c>
      <c r="L26" s="13">
        <f>[22]Fevereiro!$D$15</f>
        <v>20.3</v>
      </c>
      <c r="M26" s="13">
        <f>[22]Fevereiro!$D$16</f>
        <v>20.3</v>
      </c>
      <c r="N26" s="13">
        <f>[22]Fevereiro!$D$17</f>
        <v>20.3</v>
      </c>
      <c r="O26" s="13">
        <f>[22]Fevereiro!$D$18</f>
        <v>21.3</v>
      </c>
      <c r="P26" s="13">
        <f>[22]Fevereiro!$D$19</f>
        <v>19</v>
      </c>
      <c r="Q26" s="13">
        <f>[22]Fevereiro!$D$20</f>
        <v>18</v>
      </c>
      <c r="R26" s="13">
        <f>[22]Fevereiro!$D$21</f>
        <v>17.8</v>
      </c>
      <c r="S26" s="13">
        <f>[22]Fevereiro!$D$22</f>
        <v>19.399999999999999</v>
      </c>
      <c r="T26" s="13">
        <f>[22]Fevereiro!$D$23</f>
        <v>18.8</v>
      </c>
      <c r="U26" s="13">
        <f>[22]Fevereiro!$D$24</f>
        <v>19.899999999999999</v>
      </c>
      <c r="V26" s="13">
        <f>[22]Fevereiro!$D$25</f>
        <v>20.399999999999999</v>
      </c>
      <c r="W26" s="13">
        <f>[22]Fevereiro!$D$26</f>
        <v>20.5</v>
      </c>
      <c r="X26" s="13">
        <f>[22]Fevereiro!$D$27</f>
        <v>20.2</v>
      </c>
      <c r="Y26" s="13">
        <f>[22]Fevereiro!$D$28</f>
        <v>20.9</v>
      </c>
      <c r="Z26" s="13">
        <f>[22]Fevereiro!$D$29</f>
        <v>22</v>
      </c>
      <c r="AA26" s="13">
        <f>[22]Fevereiro!$D$30</f>
        <v>21.5</v>
      </c>
      <c r="AB26" s="13">
        <f>[22]Fevereiro!$D$31</f>
        <v>19.399999999999999</v>
      </c>
      <c r="AC26" s="13">
        <f>[22]Fevereiro!$D$32</f>
        <v>20.2</v>
      </c>
      <c r="AD26" s="13">
        <f>[22]Fevereiro!$D$33</f>
        <v>20.3</v>
      </c>
      <c r="AE26" s="44">
        <f t="shared" si="1"/>
        <v>17.8</v>
      </c>
      <c r="AF26" s="45">
        <f t="shared" si="2"/>
        <v>20.175000000000001</v>
      </c>
    </row>
    <row r="27" spans="1:32" ht="17.100000000000001" customHeight="1" x14ac:dyDescent="0.2">
      <c r="A27" s="8" t="s">
        <v>19</v>
      </c>
      <c r="B27" s="13">
        <f>[23]Fevereiro!$D$5</f>
        <v>23.5</v>
      </c>
      <c r="C27" s="13">
        <f>[23]Fevereiro!$D$6</f>
        <v>25.2</v>
      </c>
      <c r="D27" s="13">
        <f>[23]Fevereiro!$D$7</f>
        <v>24.8</v>
      </c>
      <c r="E27" s="13">
        <f>[23]Fevereiro!$D$8</f>
        <v>24.7</v>
      </c>
      <c r="F27" s="13">
        <f>[23]Fevereiro!$D$9</f>
        <v>25</v>
      </c>
      <c r="G27" s="13">
        <f>[23]Fevereiro!$D$10</f>
        <v>24.4</v>
      </c>
      <c r="H27" s="13">
        <f>[23]Fevereiro!$D$11</f>
        <v>24.3</v>
      </c>
      <c r="I27" s="13">
        <f>[23]Fevereiro!$D$12</f>
        <v>25.1</v>
      </c>
      <c r="J27" s="13">
        <f>[23]Fevereiro!$D$13</f>
        <v>24.2</v>
      </c>
      <c r="K27" s="13">
        <f>[23]Fevereiro!$D$14</f>
        <v>24.2</v>
      </c>
      <c r="L27" s="13">
        <f>[23]Fevereiro!$D$15</f>
        <v>23</v>
      </c>
      <c r="M27" s="13">
        <f>[23]Fevereiro!$D$16</f>
        <v>20.2</v>
      </c>
      <c r="N27" s="13">
        <f>[23]Fevereiro!$D$17</f>
        <v>22.9</v>
      </c>
      <c r="O27" s="13">
        <f>[23]Fevereiro!$D$18</f>
        <v>23.9</v>
      </c>
      <c r="P27" s="13">
        <f>[23]Fevereiro!$D$19</f>
        <v>23.6</v>
      </c>
      <c r="Q27" s="13">
        <f>[23]Fevereiro!$D$20</f>
        <v>23.3</v>
      </c>
      <c r="R27" s="13">
        <f>[23]Fevereiro!$D$21</f>
        <v>23.9</v>
      </c>
      <c r="S27" s="13">
        <f>[23]Fevereiro!$D$22</f>
        <v>22.8</v>
      </c>
      <c r="T27" s="13">
        <f>[23]Fevereiro!$D$23</f>
        <v>22.6</v>
      </c>
      <c r="U27" s="13">
        <f>[23]Fevereiro!$D$24</f>
        <v>23.6</v>
      </c>
      <c r="V27" s="13">
        <f>[23]Fevereiro!$D$25</f>
        <v>24.5</v>
      </c>
      <c r="W27" s="13">
        <f>[23]Fevereiro!$D$26</f>
        <v>23.3</v>
      </c>
      <c r="X27" s="13">
        <f>[23]Fevereiro!$D$27</f>
        <v>23.8</v>
      </c>
      <c r="Y27" s="13">
        <f>[23]Fevereiro!$D$28</f>
        <v>24.7</v>
      </c>
      <c r="Z27" s="13">
        <f>[23]Fevereiro!$D$29</f>
        <v>25.2</v>
      </c>
      <c r="AA27" s="13">
        <f>[23]Fevereiro!$D$30</f>
        <v>24.5</v>
      </c>
      <c r="AB27" s="13">
        <f>[23]Fevereiro!$D$31</f>
        <v>22.9</v>
      </c>
      <c r="AC27" s="13">
        <f>[23]Fevereiro!$D$32</f>
        <v>22.5</v>
      </c>
      <c r="AD27" s="13">
        <f>[23]Fevereiro!$D$33</f>
        <v>22.8</v>
      </c>
      <c r="AE27" s="44">
        <f t="shared" si="1"/>
        <v>20.2</v>
      </c>
      <c r="AF27" s="45">
        <f t="shared" si="2"/>
        <v>23.807142857142857</v>
      </c>
    </row>
    <row r="28" spans="1:32" ht="17.100000000000001" customHeight="1" x14ac:dyDescent="0.2">
      <c r="A28" s="8" t="s">
        <v>31</v>
      </c>
      <c r="B28" s="13">
        <f>[24]Fevereiro!$D$5</f>
        <v>22.2</v>
      </c>
      <c r="C28" s="13">
        <f>[24]Fevereiro!$D$6</f>
        <v>22</v>
      </c>
      <c r="D28" s="13">
        <f>[24]Fevereiro!$D$7</f>
        <v>20.5</v>
      </c>
      <c r="E28" s="13">
        <f>[24]Fevereiro!$D$8</f>
        <v>20</v>
      </c>
      <c r="F28" s="13">
        <f>[24]Fevereiro!$D$9</f>
        <v>22.1</v>
      </c>
      <c r="G28" s="13">
        <f>[24]Fevereiro!$D$10</f>
        <v>21.4</v>
      </c>
      <c r="H28" s="13">
        <f>[24]Fevereiro!$D$11</f>
        <v>20.5</v>
      </c>
      <c r="I28" s="13">
        <f>[24]Fevereiro!$D$12</f>
        <v>22.4</v>
      </c>
      <c r="J28" s="13">
        <f>[24]Fevereiro!$D$13</f>
        <v>19.5</v>
      </c>
      <c r="K28" s="13">
        <f>[24]Fevereiro!$D$14</f>
        <v>20.6</v>
      </c>
      <c r="L28" s="13">
        <f>[24]Fevereiro!$D$15</f>
        <v>20.7</v>
      </c>
      <c r="M28" s="13">
        <f>[24]Fevereiro!$D$16</f>
        <v>19.899999999999999</v>
      </c>
      <c r="N28" s="13">
        <f>[24]Fevereiro!$D$17</f>
        <v>21.8</v>
      </c>
      <c r="O28" s="13">
        <f>[24]Fevereiro!$D$18</f>
        <v>21.3</v>
      </c>
      <c r="P28" s="13">
        <f>[24]Fevereiro!$D$19</f>
        <v>19.899999999999999</v>
      </c>
      <c r="Q28" s="13">
        <f>[24]Fevereiro!$D$20</f>
        <v>20.7</v>
      </c>
      <c r="R28" s="13">
        <f>[24]Fevereiro!$D$21</f>
        <v>19</v>
      </c>
      <c r="S28" s="13">
        <f>[24]Fevereiro!$D$22</f>
        <v>18.7</v>
      </c>
      <c r="T28" s="13">
        <f>[24]Fevereiro!$D$23</f>
        <v>19.7</v>
      </c>
      <c r="U28" s="13">
        <f>[24]Fevereiro!$D$24</f>
        <v>21.7</v>
      </c>
      <c r="V28" s="13">
        <f>[24]Fevereiro!$D$25</f>
        <v>22.5</v>
      </c>
      <c r="W28" s="13">
        <f>[24]Fevereiro!$D$26</f>
        <v>21.1</v>
      </c>
      <c r="X28" s="13">
        <f>[24]Fevereiro!$D$27</f>
        <v>20.2</v>
      </c>
      <c r="Y28" s="13">
        <f>[24]Fevereiro!$D$28</f>
        <v>20.9</v>
      </c>
      <c r="Z28" s="13">
        <f>[24]Fevereiro!$D$29</f>
        <v>22</v>
      </c>
      <c r="AA28" s="13">
        <f>[24]Fevereiro!$D$30</f>
        <v>21.5</v>
      </c>
      <c r="AB28" s="13">
        <f>[24]Fevereiro!$D$31</f>
        <v>21.4</v>
      </c>
      <c r="AC28" s="13">
        <f>[24]Fevereiro!$D$32</f>
        <v>21</v>
      </c>
      <c r="AD28" s="13">
        <f>[24]Fevereiro!$D$33</f>
        <v>21.3</v>
      </c>
      <c r="AE28" s="44">
        <f t="shared" si="1"/>
        <v>18.7</v>
      </c>
      <c r="AF28" s="45">
        <f t="shared" si="2"/>
        <v>20.9</v>
      </c>
    </row>
    <row r="29" spans="1:32" ht="17.100000000000001" customHeight="1" x14ac:dyDescent="0.2">
      <c r="A29" s="8" t="s">
        <v>20</v>
      </c>
      <c r="B29" s="13">
        <f>[25]Fevereiro!$D$5</f>
        <v>19.8</v>
      </c>
      <c r="C29" s="13">
        <f>[25]Fevereiro!$D$6</f>
        <v>23.6</v>
      </c>
      <c r="D29" s="13">
        <f>[25]Fevereiro!$D$7</f>
        <v>24.6</v>
      </c>
      <c r="E29" s="13">
        <f>[25]Fevereiro!$D$8</f>
        <v>23.8</v>
      </c>
      <c r="F29" s="13">
        <f>[25]Fevereiro!$D$9</f>
        <v>22.2</v>
      </c>
      <c r="G29" s="13">
        <f>[25]Fevereiro!$D$10</f>
        <v>24.1</v>
      </c>
      <c r="H29" s="13">
        <f>[25]Fevereiro!$D$11</f>
        <v>23.4</v>
      </c>
      <c r="I29" s="13">
        <f>[25]Fevereiro!$D$12</f>
        <v>23.4</v>
      </c>
      <c r="J29" s="13">
        <f>[25]Fevereiro!$D$13</f>
        <v>24.8</v>
      </c>
      <c r="K29" s="13">
        <f>[25]Fevereiro!$D$14</f>
        <v>24.3</v>
      </c>
      <c r="L29" s="13">
        <f>[25]Fevereiro!$D$15</f>
        <v>23.1</v>
      </c>
      <c r="M29" s="13">
        <f>[25]Fevereiro!$D$16</f>
        <v>22.9</v>
      </c>
      <c r="N29" s="13">
        <f>[25]Fevereiro!$D$17</f>
        <v>24</v>
      </c>
      <c r="O29" s="13">
        <f>[25]Fevereiro!$D$18</f>
        <v>22.6</v>
      </c>
      <c r="P29" s="13">
        <f>[25]Fevereiro!$D$19</f>
        <v>21</v>
      </c>
      <c r="Q29" s="13">
        <f>[25]Fevereiro!$D$20</f>
        <v>21.7</v>
      </c>
      <c r="R29" s="13">
        <f>[25]Fevereiro!$D$21</f>
        <v>22.8</v>
      </c>
      <c r="S29" s="13">
        <f>[25]Fevereiro!$D$22</f>
        <v>22.2</v>
      </c>
      <c r="T29" s="13">
        <f>[25]Fevereiro!$D$23</f>
        <v>23.1</v>
      </c>
      <c r="U29" s="13">
        <f>[25]Fevereiro!$D$24</f>
        <v>22.4</v>
      </c>
      <c r="V29" s="13">
        <f>[25]Fevereiro!$D$25</f>
        <v>21.2</v>
      </c>
      <c r="W29" s="13">
        <f>[25]Fevereiro!$D$26</f>
        <v>21.5</v>
      </c>
      <c r="X29" s="13">
        <f>[25]Fevereiro!$D$27</f>
        <v>23.3</v>
      </c>
      <c r="Y29" s="13">
        <f>[25]Fevereiro!$D$28</f>
        <v>22.5</v>
      </c>
      <c r="Z29" s="13">
        <f>[25]Fevereiro!$D$29</f>
        <v>24</v>
      </c>
      <c r="AA29" s="13">
        <f>[25]Fevereiro!$D$30</f>
        <v>21.2</v>
      </c>
      <c r="AB29" s="13">
        <f>[25]Fevereiro!$D$31</f>
        <v>22.4</v>
      </c>
      <c r="AC29" s="13">
        <f>[25]Fevereiro!$D$32</f>
        <v>22.9</v>
      </c>
      <c r="AD29" s="13">
        <f>[25]Fevereiro!$D$33</f>
        <v>22.8</v>
      </c>
      <c r="AE29" s="44">
        <f t="shared" si="1"/>
        <v>19.8</v>
      </c>
      <c r="AF29" s="45">
        <f t="shared" si="2"/>
        <v>22.814285714285713</v>
      </c>
    </row>
    <row r="30" spans="1:32" s="5" customFormat="1" ht="17.100000000000001" customHeight="1" x14ac:dyDescent="0.2">
      <c r="A30" s="12" t="s">
        <v>36</v>
      </c>
      <c r="B30" s="20">
        <f>MIN(B5:B29)</f>
        <v>18.100000000000001</v>
      </c>
      <c r="C30" s="20">
        <f t="shared" ref="C30:AF30" si="5">MIN(C5:C29)</f>
        <v>19.3</v>
      </c>
      <c r="D30" s="20">
        <f t="shared" si="5"/>
        <v>18.600000000000001</v>
      </c>
      <c r="E30" s="20">
        <f t="shared" si="5"/>
        <v>18.899999999999999</v>
      </c>
      <c r="F30" s="20">
        <f t="shared" si="5"/>
        <v>19</v>
      </c>
      <c r="G30" s="20">
        <f t="shared" si="5"/>
        <v>19.5</v>
      </c>
      <c r="H30" s="20">
        <f t="shared" si="5"/>
        <v>18.8</v>
      </c>
      <c r="I30" s="20">
        <f t="shared" si="5"/>
        <v>19.600000000000001</v>
      </c>
      <c r="J30" s="20">
        <f t="shared" si="5"/>
        <v>18.899999999999999</v>
      </c>
      <c r="K30" s="20">
        <f t="shared" si="5"/>
        <v>19.2</v>
      </c>
      <c r="L30" s="20">
        <f t="shared" si="5"/>
        <v>18.5</v>
      </c>
      <c r="M30" s="20">
        <f t="shared" si="5"/>
        <v>14.3</v>
      </c>
      <c r="N30" s="20">
        <f t="shared" si="5"/>
        <v>14.2</v>
      </c>
      <c r="O30" s="20">
        <f t="shared" si="5"/>
        <v>18.5</v>
      </c>
      <c r="P30" s="20">
        <f t="shared" si="5"/>
        <v>18.8</v>
      </c>
      <c r="Q30" s="20">
        <f t="shared" si="5"/>
        <v>18</v>
      </c>
      <c r="R30" s="20">
        <f t="shared" si="5"/>
        <v>17.8</v>
      </c>
      <c r="S30" s="20">
        <f t="shared" si="5"/>
        <v>17</v>
      </c>
      <c r="T30" s="20">
        <f t="shared" si="5"/>
        <v>17.2</v>
      </c>
      <c r="U30" s="20">
        <f t="shared" si="5"/>
        <v>18.2</v>
      </c>
      <c r="V30" s="20">
        <f t="shared" si="5"/>
        <v>19.3</v>
      </c>
      <c r="W30" s="20">
        <f t="shared" si="5"/>
        <v>18.899999999999999</v>
      </c>
      <c r="X30" s="20">
        <f t="shared" si="5"/>
        <v>18.899999999999999</v>
      </c>
      <c r="Y30" s="20">
        <f t="shared" si="5"/>
        <v>19.2</v>
      </c>
      <c r="Z30" s="20">
        <f t="shared" si="5"/>
        <v>19.899999999999999</v>
      </c>
      <c r="AA30" s="20">
        <f t="shared" si="5"/>
        <v>19.3</v>
      </c>
      <c r="AB30" s="20">
        <f t="shared" si="5"/>
        <v>19.399999999999999</v>
      </c>
      <c r="AC30" s="20">
        <f t="shared" si="5"/>
        <v>19.2</v>
      </c>
      <c r="AD30" s="55">
        <f t="shared" si="5"/>
        <v>18.8</v>
      </c>
      <c r="AE30" s="20">
        <f t="shared" si="5"/>
        <v>14.2</v>
      </c>
      <c r="AF30" s="20">
        <f t="shared" si="5"/>
        <v>19.31785714285714</v>
      </c>
    </row>
  </sheetData>
  <mergeCells count="32">
    <mergeCell ref="A1:AF1"/>
    <mergeCell ref="AA3:AA4"/>
    <mergeCell ref="AB3:AB4"/>
    <mergeCell ref="AC3:AC4"/>
    <mergeCell ref="W3:W4"/>
    <mergeCell ref="X3:X4"/>
    <mergeCell ref="Y3:Y4"/>
    <mergeCell ref="R3:R4"/>
    <mergeCell ref="O3:O4"/>
    <mergeCell ref="P3:P4"/>
    <mergeCell ref="Q3:Q4"/>
    <mergeCell ref="Z3:Z4"/>
    <mergeCell ref="A2:A4"/>
    <mergeCell ref="B2:AF2"/>
    <mergeCell ref="S3:S4"/>
    <mergeCell ref="T3:T4"/>
    <mergeCell ref="B3:B4"/>
    <mergeCell ref="C3:C4"/>
    <mergeCell ref="D3:D4"/>
    <mergeCell ref="E3:E4"/>
    <mergeCell ref="F3:F4"/>
    <mergeCell ref="AD3:AD4"/>
    <mergeCell ref="G3:G4"/>
    <mergeCell ref="H3:H4"/>
    <mergeCell ref="U3:U4"/>
    <mergeCell ref="V3:V4"/>
    <mergeCell ref="I3:I4"/>
    <mergeCell ref="J3:J4"/>
    <mergeCell ref="K3:K4"/>
    <mergeCell ref="L3:L4"/>
    <mergeCell ref="M3:M4"/>
    <mergeCell ref="N3:N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0"/>
  <sheetViews>
    <sheetView workbookViewId="0">
      <selection activeCell="J30" sqref="J30"/>
    </sheetView>
  </sheetViews>
  <sheetFormatPr defaultRowHeight="12.75" x14ac:dyDescent="0.2"/>
  <cols>
    <col min="1" max="1" width="19.140625" style="2" bestFit="1" customWidth="1"/>
    <col min="2" max="29" width="5.42578125" style="2" bestFit="1" customWidth="1"/>
    <col min="30" max="30" width="5.42578125" style="2" customWidth="1"/>
    <col min="31" max="31" width="6.5703125" style="17" bestFit="1" customWidth="1"/>
    <col min="32" max="32" width="9.140625" style="1"/>
  </cols>
  <sheetData>
    <row r="1" spans="1:32" ht="20.100000000000001" customHeight="1" thickBot="1" x14ac:dyDescent="0.25">
      <c r="A1" s="66" t="s">
        <v>25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</row>
    <row r="2" spans="1:32" s="4" customFormat="1" ht="20.100000000000001" customHeight="1" x14ac:dyDescent="0.2">
      <c r="A2" s="63" t="s">
        <v>21</v>
      </c>
      <c r="B2" s="60" t="s">
        <v>53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10"/>
    </row>
    <row r="3" spans="1:32" s="5" customFormat="1" ht="20.100000000000001" customHeight="1" x14ac:dyDescent="0.2">
      <c r="A3" s="64"/>
      <c r="B3" s="58">
        <v>1</v>
      </c>
      <c r="C3" s="58">
        <f>SUM(B3+1)</f>
        <v>2</v>
      </c>
      <c r="D3" s="58">
        <f t="shared" ref="D3:AC3" si="0">SUM(C3+1)</f>
        <v>3</v>
      </c>
      <c r="E3" s="58">
        <f t="shared" si="0"/>
        <v>4</v>
      </c>
      <c r="F3" s="58">
        <f t="shared" si="0"/>
        <v>5</v>
      </c>
      <c r="G3" s="58">
        <f t="shared" si="0"/>
        <v>6</v>
      </c>
      <c r="H3" s="58">
        <f t="shared" si="0"/>
        <v>7</v>
      </c>
      <c r="I3" s="58">
        <f t="shared" si="0"/>
        <v>8</v>
      </c>
      <c r="J3" s="58">
        <f t="shared" si="0"/>
        <v>9</v>
      </c>
      <c r="K3" s="58">
        <f t="shared" si="0"/>
        <v>10</v>
      </c>
      <c r="L3" s="58">
        <f t="shared" si="0"/>
        <v>11</v>
      </c>
      <c r="M3" s="58">
        <f t="shared" si="0"/>
        <v>12</v>
      </c>
      <c r="N3" s="58">
        <f t="shared" si="0"/>
        <v>13</v>
      </c>
      <c r="O3" s="58">
        <f t="shared" si="0"/>
        <v>14</v>
      </c>
      <c r="P3" s="58">
        <f t="shared" si="0"/>
        <v>15</v>
      </c>
      <c r="Q3" s="58">
        <f t="shared" si="0"/>
        <v>16</v>
      </c>
      <c r="R3" s="58">
        <f t="shared" si="0"/>
        <v>17</v>
      </c>
      <c r="S3" s="58">
        <f t="shared" si="0"/>
        <v>18</v>
      </c>
      <c r="T3" s="58">
        <f t="shared" si="0"/>
        <v>19</v>
      </c>
      <c r="U3" s="58">
        <f t="shared" si="0"/>
        <v>20</v>
      </c>
      <c r="V3" s="58">
        <f t="shared" si="0"/>
        <v>21</v>
      </c>
      <c r="W3" s="58">
        <f t="shared" si="0"/>
        <v>22</v>
      </c>
      <c r="X3" s="58">
        <f t="shared" si="0"/>
        <v>23</v>
      </c>
      <c r="Y3" s="58">
        <f t="shared" si="0"/>
        <v>24</v>
      </c>
      <c r="Z3" s="58">
        <f t="shared" si="0"/>
        <v>25</v>
      </c>
      <c r="AA3" s="58">
        <f t="shared" si="0"/>
        <v>26</v>
      </c>
      <c r="AB3" s="58">
        <f t="shared" si="0"/>
        <v>27</v>
      </c>
      <c r="AC3" s="58">
        <f t="shared" si="0"/>
        <v>28</v>
      </c>
      <c r="AD3" s="58">
        <v>29</v>
      </c>
      <c r="AE3" s="29" t="s">
        <v>40</v>
      </c>
      <c r="AF3" s="11"/>
    </row>
    <row r="4" spans="1:32" s="5" customFormat="1" ht="20.100000000000001" customHeight="1" thickBot="1" x14ac:dyDescent="0.25">
      <c r="A4" s="65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28" t="s">
        <v>39</v>
      </c>
      <c r="AF4" s="11"/>
    </row>
    <row r="5" spans="1:32" s="5" customFormat="1" ht="20.100000000000001" customHeight="1" thickTop="1" x14ac:dyDescent="0.2">
      <c r="A5" s="7" t="s">
        <v>48</v>
      </c>
      <c r="B5" s="43">
        <f>[1]Fevereiro!$E$5</f>
        <v>66.375</v>
      </c>
      <c r="C5" s="43">
        <f>[1]Fevereiro!$E$6</f>
        <v>68.75</v>
      </c>
      <c r="D5" s="43">
        <f>[1]Fevereiro!$E$7</f>
        <v>66.208333333333329</v>
      </c>
      <c r="E5" s="43">
        <f>[1]Fevereiro!$E$8</f>
        <v>67.333333333333329</v>
      </c>
      <c r="F5" s="43">
        <f>[1]Fevereiro!$E$9</f>
        <v>54.166666666666664</v>
      </c>
      <c r="G5" s="43">
        <f>[1]Fevereiro!$E$10</f>
        <v>57.5</v>
      </c>
      <c r="H5" s="43">
        <f>[1]Fevereiro!$E$11</f>
        <v>56.5</v>
      </c>
      <c r="I5" s="43">
        <f>[1]Fevereiro!$E$12</f>
        <v>57.391304347826086</v>
      </c>
      <c r="J5" s="43">
        <f>[1]Fevereiro!$E$13</f>
        <v>57.458333333333336</v>
      </c>
      <c r="K5" s="43">
        <f>[1]Fevereiro!$E$14</f>
        <v>65</v>
      </c>
      <c r="L5" s="43">
        <f>[1]Fevereiro!$E$15</f>
        <v>71.958333333333329</v>
      </c>
      <c r="M5" s="43">
        <f>[1]Fevereiro!$E$16</f>
        <v>66.25</v>
      </c>
      <c r="N5" s="43">
        <f>[1]Fevereiro!$E$17</f>
        <v>74.708333333333329</v>
      </c>
      <c r="O5" s="43">
        <f>[1]Fevereiro!$E$18</f>
        <v>70.75</v>
      </c>
      <c r="P5" s="43">
        <f>[1]Fevereiro!$E$19</f>
        <v>70.041666666666671</v>
      </c>
      <c r="Q5" s="43">
        <f>[1]Fevereiro!$E$20</f>
        <v>68.166666666666671</v>
      </c>
      <c r="R5" s="43">
        <f>[1]Fevereiro!$E$21</f>
        <v>70.833333333333329</v>
      </c>
      <c r="S5" s="43">
        <f>[1]Fevereiro!$E$22</f>
        <v>67.458333333333329</v>
      </c>
      <c r="T5" s="43">
        <f>[1]Fevereiro!$E$23</f>
        <v>62.333333333333336</v>
      </c>
      <c r="U5" s="43">
        <f>[1]Fevereiro!$E$24</f>
        <v>63.541666666666664</v>
      </c>
      <c r="V5" s="43">
        <f>[1]Fevereiro!$E$25</f>
        <v>71.625</v>
      </c>
      <c r="W5" s="43">
        <f>[1]Fevereiro!$E$26</f>
        <v>81.041666666666671</v>
      </c>
      <c r="X5" s="43">
        <f>[1]Fevereiro!$E$27</f>
        <v>81.625</v>
      </c>
      <c r="Y5" s="43">
        <f>[1]Fevereiro!$E$28</f>
        <v>83.166666666666671</v>
      </c>
      <c r="Z5" s="43">
        <f>[1]Fevereiro!$E$29</f>
        <v>74.958333333333329</v>
      </c>
      <c r="AA5" s="43">
        <f>[1]Fevereiro!$E$30</f>
        <v>78.25</v>
      </c>
      <c r="AB5" s="43">
        <f>[1]Fevereiro!$E$31</f>
        <v>71.875</v>
      </c>
      <c r="AC5" s="43">
        <f>[1]Fevereiro!$E$32</f>
        <v>70.083333333333329</v>
      </c>
      <c r="AD5" s="43">
        <f>[1]Fevereiro!$E$33</f>
        <v>70.333333333333329</v>
      </c>
      <c r="AE5" s="44">
        <f t="shared" ref="AE5:AE29" si="1">AVERAGE(B5:AC5)</f>
        <v>68.405344202898547</v>
      </c>
      <c r="AF5" s="11"/>
    </row>
    <row r="6" spans="1:32" ht="17.100000000000001" customHeight="1" x14ac:dyDescent="0.2">
      <c r="A6" s="8" t="s">
        <v>0</v>
      </c>
      <c r="B6" s="3">
        <f>[2]Fevereiro!$E$5</f>
        <v>68.041666666666671</v>
      </c>
      <c r="C6" s="3">
        <f>[2]Fevereiro!$E$6</f>
        <v>82.041666666666671</v>
      </c>
      <c r="D6" s="3">
        <f>[2]Fevereiro!$E$7</f>
        <v>74.916666666666671</v>
      </c>
      <c r="E6" s="3">
        <f>[2]Fevereiro!$E$8</f>
        <v>71.625</v>
      </c>
      <c r="F6" s="3">
        <f>[2]Fevereiro!$E$9</f>
        <v>68.5</v>
      </c>
      <c r="G6" s="3">
        <f>[2]Fevereiro!$E$10</f>
        <v>57.666666666666664</v>
      </c>
      <c r="H6" s="3">
        <f>[2]Fevereiro!$E$11</f>
        <v>56.416666666666664</v>
      </c>
      <c r="I6" s="3">
        <f>[2]Fevereiro!$E$12</f>
        <v>57.541666666666664</v>
      </c>
      <c r="J6" s="3">
        <f>[2]Fevereiro!$E$13</f>
        <v>75.041666666666671</v>
      </c>
      <c r="K6" s="3">
        <f>[2]Fevereiro!$E$14</f>
        <v>81.166666666666671</v>
      </c>
      <c r="L6" s="3">
        <f>[2]Fevereiro!$E$15</f>
        <v>67.166666666666671</v>
      </c>
      <c r="M6" s="3">
        <f>[2]Fevereiro!$E$16</f>
        <v>53.666666666666664</v>
      </c>
      <c r="N6" s="3">
        <f>[2]Fevereiro!$E$17</f>
        <v>65.5</v>
      </c>
      <c r="O6" s="3">
        <f>[2]Fevereiro!$E$18</f>
        <v>72.25</v>
      </c>
      <c r="P6" s="3">
        <f>[2]Fevereiro!$E$19</f>
        <v>74.333333333333329</v>
      </c>
      <c r="Q6" s="3">
        <f>[2]Fevereiro!$E$20</f>
        <v>73.625</v>
      </c>
      <c r="R6" s="3">
        <f>[2]Fevereiro!$E$21</f>
        <v>72.833333333333329</v>
      </c>
      <c r="S6" s="3">
        <f>[2]Fevereiro!$E$22</f>
        <v>70.5</v>
      </c>
      <c r="T6" s="3">
        <f>[2]Fevereiro!$E$23</f>
        <v>66.333333333333329</v>
      </c>
      <c r="U6" s="3">
        <f>[2]Fevereiro!$E$24</f>
        <v>70.541666666666671</v>
      </c>
      <c r="V6" s="3">
        <f>[2]Fevereiro!$E$25</f>
        <v>70.75</v>
      </c>
      <c r="W6" s="3">
        <f>[2]Fevereiro!$E$26</f>
        <v>86.875</v>
      </c>
      <c r="X6" s="3">
        <f>[2]Fevereiro!$E$27</f>
        <v>92</v>
      </c>
      <c r="Y6" s="3">
        <f>[2]Fevereiro!$E$28</f>
        <v>86.333333333333329</v>
      </c>
      <c r="Z6" s="3">
        <f>[2]Fevereiro!$E$29</f>
        <v>88.84</v>
      </c>
      <c r="AA6" s="3">
        <f>[2]Fevereiro!$E$30</f>
        <v>89.565217391304344</v>
      </c>
      <c r="AB6" s="3">
        <f>[2]Fevereiro!$E$31</f>
        <v>90.041666666666671</v>
      </c>
      <c r="AC6" s="3">
        <f>[2]Fevereiro!$E$32</f>
        <v>83.291666666666671</v>
      </c>
      <c r="AD6" s="3">
        <f>[2]Fevereiro!$E$33</f>
        <v>73.958333333333329</v>
      </c>
      <c r="AE6" s="44">
        <f t="shared" si="1"/>
        <v>73.835900621117986</v>
      </c>
    </row>
    <row r="7" spans="1:32" ht="17.100000000000001" customHeight="1" x14ac:dyDescent="0.2">
      <c r="A7" s="8" t="s">
        <v>1</v>
      </c>
      <c r="B7" s="3">
        <f>[3]Fevereiro!$E$5</f>
        <v>80.933333333333337</v>
      </c>
      <c r="C7" s="3">
        <f>[3]Fevereiro!$E$6</f>
        <v>81.708333333333329</v>
      </c>
      <c r="D7" s="3">
        <f>[3]Fevereiro!$E$7</f>
        <v>73.25</v>
      </c>
      <c r="E7" s="3">
        <f>[3]Fevereiro!$E$8</f>
        <v>69.166666666666671</v>
      </c>
      <c r="F7" s="3">
        <f>[3]Fevereiro!$E$9</f>
        <v>66.61904761904762</v>
      </c>
      <c r="G7" s="3">
        <f>[3]Fevereiro!$E$10</f>
        <v>66.652173913043484</v>
      </c>
      <c r="H7" s="3">
        <f>[3]Fevereiro!$E$11</f>
        <v>67.045454545454547</v>
      </c>
      <c r="I7" s="3">
        <f>[3]Fevereiro!$E$12</f>
        <v>71.913043478260875</v>
      </c>
      <c r="J7" s="3">
        <f>[3]Fevereiro!$E$13</f>
        <v>70.285714285714292</v>
      </c>
      <c r="K7" s="3">
        <f>[3]Fevereiro!$E$14</f>
        <v>68.400000000000006</v>
      </c>
      <c r="L7" s="3">
        <f>[3]Fevereiro!$E$15</f>
        <v>64.071428571428569</v>
      </c>
      <c r="M7" s="3">
        <f>[3]Fevereiro!$E$16</f>
        <v>73.684210526315795</v>
      </c>
      <c r="N7" s="3">
        <f>[3]Fevereiro!$E$17</f>
        <v>77.434782608695656</v>
      </c>
      <c r="O7" s="3">
        <f>[3]Fevereiro!$E$18</f>
        <v>81.36363636363636</v>
      </c>
      <c r="P7" s="3">
        <f>[3]Fevereiro!$E$19</f>
        <v>77.25</v>
      </c>
      <c r="Q7" s="3">
        <f>[3]Fevereiro!$E$20</f>
        <v>82.208333333333329</v>
      </c>
      <c r="R7" s="3">
        <f>[3]Fevereiro!$E$21</f>
        <v>74.541666666666671</v>
      </c>
      <c r="S7" s="3">
        <f>[3]Fevereiro!$E$22</f>
        <v>73.833333333333329</v>
      </c>
      <c r="T7" s="3">
        <f>[3]Fevereiro!$E$23</f>
        <v>69.181818181818187</v>
      </c>
      <c r="U7" s="3">
        <f>[3]Fevereiro!$E$24</f>
        <v>78.625</v>
      </c>
      <c r="V7" s="3">
        <f>[3]Fevereiro!$E$25</f>
        <v>81.333333333333329</v>
      </c>
      <c r="W7" s="3" t="str">
        <f>[3]Fevereiro!$E$26</f>
        <v>**</v>
      </c>
      <c r="X7" s="3" t="str">
        <f>[3]Fevereiro!$E$27</f>
        <v>**</v>
      </c>
      <c r="Y7" s="3" t="str">
        <f>[3]Fevereiro!$E$28</f>
        <v>**</v>
      </c>
      <c r="Z7" s="3" t="str">
        <f>[3]Fevereiro!$E$29</f>
        <v>**</v>
      </c>
      <c r="AA7" s="3" t="str">
        <f>[3]Fevereiro!$E$30</f>
        <v>**</v>
      </c>
      <c r="AB7" s="3">
        <f>[3]Fevereiro!$E$31</f>
        <v>89.666666666666671</v>
      </c>
      <c r="AC7" s="3">
        <f>[3]Fevereiro!$E$32</f>
        <v>77.666666666666671</v>
      </c>
      <c r="AD7" s="3">
        <f>[3]Fevereiro!$E$33</f>
        <v>74.958333333333329</v>
      </c>
      <c r="AE7" s="44">
        <f t="shared" si="1"/>
        <v>74.644984496815169</v>
      </c>
    </row>
    <row r="8" spans="1:32" ht="17.100000000000001" customHeight="1" x14ac:dyDescent="0.2">
      <c r="A8" s="8" t="s">
        <v>51</v>
      </c>
      <c r="B8" s="3">
        <f>[4]Fevereiro!$E$5</f>
        <v>89.25</v>
      </c>
      <c r="C8" s="3">
        <f>[4]Fevereiro!$E$6</f>
        <v>78.583333333333329</v>
      </c>
      <c r="D8" s="3">
        <f>[4]Fevereiro!$E$7</f>
        <v>74.958333333333329</v>
      </c>
      <c r="E8" s="3">
        <f>[4]Fevereiro!$E$8</f>
        <v>72.958333333333329</v>
      </c>
      <c r="F8" s="3">
        <f>[4]Fevereiro!$E$9</f>
        <v>71.583333333333329</v>
      </c>
      <c r="G8" s="3">
        <f>[4]Fevereiro!$E$10</f>
        <v>67.125</v>
      </c>
      <c r="H8" s="3">
        <f>[4]Fevereiro!$E$11</f>
        <v>65.583333333333329</v>
      </c>
      <c r="I8" s="3">
        <f>[4]Fevereiro!$E$12</f>
        <v>65.041666666666671</v>
      </c>
      <c r="J8" s="3">
        <f>[4]Fevereiro!$E$13</f>
        <v>78.625</v>
      </c>
      <c r="K8" s="3">
        <f>[4]Fevereiro!$E$14</f>
        <v>81.208333333333329</v>
      </c>
      <c r="L8" s="3">
        <f>[4]Fevereiro!$E$15</f>
        <v>69.25</v>
      </c>
      <c r="M8" s="3">
        <f>[4]Fevereiro!$E$16</f>
        <v>63.458333333333336</v>
      </c>
      <c r="N8" s="3">
        <f>[4]Fevereiro!$E$17</f>
        <v>62.375</v>
      </c>
      <c r="O8" s="3">
        <f>[4]Fevereiro!$E$18</f>
        <v>67.041666666666671</v>
      </c>
      <c r="P8" s="3">
        <f>[4]Fevereiro!$E$19</f>
        <v>73.333333333333329</v>
      </c>
      <c r="Q8" s="3">
        <f>[4]Fevereiro!$E$20</f>
        <v>67.458333333333329</v>
      </c>
      <c r="R8" s="3">
        <f>[4]Fevereiro!$E$21</f>
        <v>63.541666666666664</v>
      </c>
      <c r="S8" s="3">
        <f>[4]Fevereiro!$E$22</f>
        <v>60.25</v>
      </c>
      <c r="T8" s="3">
        <f>[4]Fevereiro!$E$23</f>
        <v>59.458333333333336</v>
      </c>
      <c r="U8" s="3">
        <f>[4]Fevereiro!$E$24</f>
        <v>76.958333333333329</v>
      </c>
      <c r="V8" s="3">
        <f>[4]Fevereiro!$E$25</f>
        <v>76.666666666666671</v>
      </c>
      <c r="W8" s="3">
        <f>[4]Fevereiro!$E$26</f>
        <v>87.458333333333329</v>
      </c>
      <c r="X8" s="3">
        <f>[4]Fevereiro!$E$27</f>
        <v>88.625</v>
      </c>
      <c r="Y8" s="3">
        <f>[4]Fevereiro!$E$28</f>
        <v>86.375</v>
      </c>
      <c r="Z8" s="3">
        <f>[4]Fevereiro!$E$29</f>
        <v>89.291666666666671</v>
      </c>
      <c r="AA8" s="3">
        <f>[4]Fevereiro!$E$30</f>
        <v>90.708333333333329</v>
      </c>
      <c r="AB8" s="3">
        <f>[4]Fevereiro!$E$31</f>
        <v>89.666666666666671</v>
      </c>
      <c r="AC8" s="3">
        <f>[4]Fevereiro!$E$32</f>
        <v>77.666666666666671</v>
      </c>
      <c r="AD8" s="3">
        <f>[4]Fevereiro!$E$33</f>
        <v>81.25</v>
      </c>
      <c r="AE8" s="44">
        <f t="shared" si="1"/>
        <v>74.803571428571431</v>
      </c>
    </row>
    <row r="9" spans="1:32" ht="17.100000000000001" customHeight="1" x14ac:dyDescent="0.2">
      <c r="A9" s="8" t="s">
        <v>2</v>
      </c>
      <c r="B9" s="3">
        <f>[5]Fevereiro!$E$5</f>
        <v>76.541666666666671</v>
      </c>
      <c r="C9" s="3">
        <f>[5]Fevereiro!$E$6</f>
        <v>73.625</v>
      </c>
      <c r="D9" s="3">
        <f>[5]Fevereiro!$E$7</f>
        <v>73.958333333333329</v>
      </c>
      <c r="E9" s="3">
        <f>[5]Fevereiro!$E$8</f>
        <v>70.5</v>
      </c>
      <c r="F9" s="3">
        <f>[5]Fevereiro!$E$9</f>
        <v>65.041666666666671</v>
      </c>
      <c r="G9" s="3">
        <f>[5]Fevereiro!$E$10</f>
        <v>49.916666666666664</v>
      </c>
      <c r="H9" s="3">
        <f>[5]Fevereiro!$E$11</f>
        <v>52.458333333333336</v>
      </c>
      <c r="I9" s="3">
        <f>[5]Fevereiro!$E$12</f>
        <v>60.291666666666664</v>
      </c>
      <c r="J9" s="3">
        <f>[5]Fevereiro!$E$13</f>
        <v>65.791666666666671</v>
      </c>
      <c r="K9" s="3">
        <f>[5]Fevereiro!$E$14</f>
        <v>70.291666666666671</v>
      </c>
      <c r="L9" s="3">
        <f>[5]Fevereiro!$E$15</f>
        <v>81.291666666666671</v>
      </c>
      <c r="M9" s="3">
        <f>[5]Fevereiro!$E$16</f>
        <v>69.916666666666671</v>
      </c>
      <c r="N9" s="3">
        <f>[5]Fevereiro!$E$17</f>
        <v>72.708333333333329</v>
      </c>
      <c r="O9" s="3">
        <f>[5]Fevereiro!$E$18</f>
        <v>71.958333333333329</v>
      </c>
      <c r="P9" s="3">
        <f>[5]Fevereiro!$E$19</f>
        <v>76.416666666666671</v>
      </c>
      <c r="Q9" s="3">
        <f>[5]Fevereiro!$E$20</f>
        <v>76.791666666666671</v>
      </c>
      <c r="R9" s="3">
        <f>[5]Fevereiro!$E$21</f>
        <v>79.083333333333329</v>
      </c>
      <c r="S9" s="3">
        <f>[5]Fevereiro!$E$22</f>
        <v>72.5</v>
      </c>
      <c r="T9" s="3">
        <f>[5]Fevereiro!$E$23</f>
        <v>70.708333333333329</v>
      </c>
      <c r="U9" s="3">
        <f>[5]Fevereiro!$E$24</f>
        <v>66.958333333333329</v>
      </c>
      <c r="V9" s="3">
        <f>[5]Fevereiro!$E$25</f>
        <v>73.333333333333329</v>
      </c>
      <c r="W9" s="3">
        <f>[5]Fevereiro!$E$26</f>
        <v>85.333333333333329</v>
      </c>
      <c r="X9" s="3">
        <f>[5]Fevereiro!$E$27</f>
        <v>87.666666666666671</v>
      </c>
      <c r="Y9" s="3">
        <f>[5]Fevereiro!$E$28</f>
        <v>77.708333333333329</v>
      </c>
      <c r="Z9" s="3">
        <f>[5]Fevereiro!$E$29</f>
        <v>80.083333333333329</v>
      </c>
      <c r="AA9" s="3">
        <f>[5]Fevereiro!$E$30</f>
        <v>80.291666666666671</v>
      </c>
      <c r="AB9" s="3">
        <f>[5]Fevereiro!$E$31</f>
        <v>79.333333333333329</v>
      </c>
      <c r="AC9" s="3">
        <f>[5]Fevereiro!$E$32</f>
        <v>76.125</v>
      </c>
      <c r="AD9" s="3">
        <f>[5]Fevereiro!$E$33</f>
        <v>73.916666666666671</v>
      </c>
      <c r="AE9" s="44">
        <f t="shared" si="1"/>
        <v>72.736607142857125</v>
      </c>
    </row>
    <row r="10" spans="1:32" ht="17.100000000000001" customHeight="1" x14ac:dyDescent="0.2">
      <c r="A10" s="8" t="s">
        <v>3</v>
      </c>
      <c r="B10" s="3">
        <f>[6]Fevereiro!$E$5</f>
        <v>67.416666666666671</v>
      </c>
      <c r="C10" s="3">
        <f>[6]Fevereiro!$E$6</f>
        <v>67.083333333333329</v>
      </c>
      <c r="D10" s="3">
        <f>[6]Fevereiro!$E$7</f>
        <v>72.833333333333329</v>
      </c>
      <c r="E10" s="3">
        <f>[6]Fevereiro!$E$8</f>
        <v>71.458333333333329</v>
      </c>
      <c r="F10" s="3">
        <f>[6]Fevereiro!$E$9</f>
        <v>62.5</v>
      </c>
      <c r="G10" s="3">
        <f>[6]Fevereiro!$E$10</f>
        <v>57.625</v>
      </c>
      <c r="H10" s="3">
        <f>[6]Fevereiro!$E$11</f>
        <v>54.333333333333336</v>
      </c>
      <c r="I10" s="3">
        <f>[6]Fevereiro!$E$12</f>
        <v>55.625</v>
      </c>
      <c r="J10" s="3">
        <f>[6]Fevereiro!$E$13</f>
        <v>55.708333333333336</v>
      </c>
      <c r="K10" s="3">
        <f>[6]Fevereiro!$E$14</f>
        <v>69.125</v>
      </c>
      <c r="L10" s="3">
        <f>[6]Fevereiro!$E$15</f>
        <v>73.583333333333329</v>
      </c>
      <c r="M10" s="3">
        <f>[6]Fevereiro!$E$16</f>
        <v>77.208333333333329</v>
      </c>
      <c r="N10" s="3">
        <f>[6]Fevereiro!$E$17</f>
        <v>76.958333333333329</v>
      </c>
      <c r="O10" s="3">
        <f>[6]Fevereiro!$E$18</f>
        <v>72.208333333333329</v>
      </c>
      <c r="P10" s="3">
        <f>[6]Fevereiro!$E$19</f>
        <v>76.458333333333329</v>
      </c>
      <c r="Q10" s="3">
        <f>[6]Fevereiro!$E$20</f>
        <v>66.791666666666671</v>
      </c>
      <c r="R10" s="3">
        <f>[6]Fevereiro!$E$21</f>
        <v>68.333333333333329</v>
      </c>
      <c r="S10" s="3">
        <f>[6]Fevereiro!$E$22</f>
        <v>66.541666666666671</v>
      </c>
      <c r="T10" s="3">
        <f>[6]Fevereiro!$E$23</f>
        <v>73.416666666666671</v>
      </c>
      <c r="U10" s="3">
        <f>[6]Fevereiro!$E$24</f>
        <v>73</v>
      </c>
      <c r="V10" s="3">
        <f>[6]Fevereiro!$E$25</f>
        <v>78.333333333333329</v>
      </c>
      <c r="W10" s="3">
        <f>[6]Fevereiro!$E$26</f>
        <v>80.375</v>
      </c>
      <c r="X10" s="3">
        <f>[6]Fevereiro!$E$27</f>
        <v>76.208333333333329</v>
      </c>
      <c r="Y10" s="3">
        <f>[6]Fevereiro!$E$28</f>
        <v>79.416666666666671</v>
      </c>
      <c r="Z10" s="3">
        <f>[6]Fevereiro!$E$29</f>
        <v>70.875</v>
      </c>
      <c r="AA10" s="3">
        <f>[6]Fevereiro!$E$30</f>
        <v>84.625</v>
      </c>
      <c r="AB10" s="3">
        <f>[6]Fevereiro!$E$31</f>
        <v>76.25</v>
      </c>
      <c r="AC10" s="3">
        <f>[6]Fevereiro!$E$32</f>
        <v>68.916666666666671</v>
      </c>
      <c r="AD10" s="3">
        <f>[6]Fevereiro!$E$33</f>
        <v>66.208333333333329</v>
      </c>
      <c r="AE10" s="44">
        <f t="shared" si="1"/>
        <v>70.47172619047619</v>
      </c>
    </row>
    <row r="11" spans="1:32" ht="17.100000000000001" customHeight="1" x14ac:dyDescent="0.2">
      <c r="A11" s="8" t="s">
        <v>4</v>
      </c>
      <c r="B11" s="3">
        <f>[7]Fevereiro!$E$5</f>
        <v>76.458333333333329</v>
      </c>
      <c r="C11" s="3">
        <f>[7]Fevereiro!$E$6</f>
        <v>76.583333333333329</v>
      </c>
      <c r="D11" s="3">
        <f>[7]Fevereiro!$E$7</f>
        <v>77.875</v>
      </c>
      <c r="E11" s="3">
        <f>[7]Fevereiro!$E$8</f>
        <v>67.875</v>
      </c>
      <c r="F11" s="3">
        <f>[7]Fevereiro!$E$9</f>
        <v>58.833333333333336</v>
      </c>
      <c r="G11" s="3">
        <f>[7]Fevereiro!$E$10</f>
        <v>50.791666666666664</v>
      </c>
      <c r="H11" s="3">
        <f>[7]Fevereiro!$E$11</f>
        <v>46.75</v>
      </c>
      <c r="I11" s="3">
        <f>[7]Fevereiro!$E$12</f>
        <v>54</v>
      </c>
      <c r="J11" s="3">
        <f>[7]Fevereiro!$E$13</f>
        <v>62.541666666666664</v>
      </c>
      <c r="K11" s="3">
        <f>[7]Fevereiro!$E$14</f>
        <v>74.25</v>
      </c>
      <c r="L11" s="3">
        <f>[7]Fevereiro!$E$15</f>
        <v>83</v>
      </c>
      <c r="M11" s="3">
        <f>[7]Fevereiro!$E$16</f>
        <v>85.875</v>
      </c>
      <c r="N11" s="3">
        <f>[7]Fevereiro!$E$17</f>
        <v>82.291666666666671</v>
      </c>
      <c r="O11" s="3">
        <f>[7]Fevereiro!$E$18</f>
        <v>80.208333333333329</v>
      </c>
      <c r="P11" s="3">
        <f>[7]Fevereiro!$E$19</f>
        <v>76.625</v>
      </c>
      <c r="Q11" s="3">
        <f>[7]Fevereiro!$E$20</f>
        <v>76.208333333333329</v>
      </c>
      <c r="R11" s="3">
        <f>[7]Fevereiro!$E$21</f>
        <v>71.208333333333329</v>
      </c>
      <c r="S11" s="3">
        <f>[7]Fevereiro!$E$22</f>
        <v>65.416666666666671</v>
      </c>
      <c r="T11" s="3">
        <f>[7]Fevereiro!$E$23</f>
        <v>74.166666666666671</v>
      </c>
      <c r="U11" s="3">
        <f>[7]Fevereiro!$E$24</f>
        <v>79.625</v>
      </c>
      <c r="V11" s="3">
        <f>[7]Fevereiro!$E$25</f>
        <v>80.791666666666671</v>
      </c>
      <c r="W11" s="3">
        <f>[7]Fevereiro!$E$26</f>
        <v>82.125</v>
      </c>
      <c r="X11" s="3">
        <f>[7]Fevereiro!$E$27</f>
        <v>87.208333333333329</v>
      </c>
      <c r="Y11" s="3">
        <f>[7]Fevereiro!$E$28</f>
        <v>82.708333333333329</v>
      </c>
      <c r="Z11" s="3">
        <f>[7]Fevereiro!$E$29</f>
        <v>75.958333333333329</v>
      </c>
      <c r="AA11" s="3">
        <f>[7]Fevereiro!$E$30</f>
        <v>82.625</v>
      </c>
      <c r="AB11" s="3">
        <f>[7]Fevereiro!$E$31</f>
        <v>77.208333333333329</v>
      </c>
      <c r="AC11" s="3">
        <f>[7]Fevereiro!$E$32</f>
        <v>74.583333333333329</v>
      </c>
      <c r="AD11" s="3">
        <f>[7]Fevereiro!$E$33</f>
        <v>71.875</v>
      </c>
      <c r="AE11" s="44">
        <f t="shared" si="1"/>
        <v>73.706845238095227</v>
      </c>
    </row>
    <row r="12" spans="1:32" ht="17.100000000000001" customHeight="1" x14ac:dyDescent="0.2">
      <c r="A12" s="8" t="s">
        <v>5</v>
      </c>
      <c r="B12" s="3">
        <f>[8]Fevereiro!$E$5</f>
        <v>85.125</v>
      </c>
      <c r="C12" s="3">
        <f>[8]Fevereiro!$E$6</f>
        <v>83.75</v>
      </c>
      <c r="D12" s="3">
        <f>[8]Fevereiro!$E$7</f>
        <v>80.208333333333329</v>
      </c>
      <c r="E12" s="3">
        <f>[8]Fevereiro!$E$8</f>
        <v>74.208333333333329</v>
      </c>
      <c r="F12" s="3">
        <f>[8]Fevereiro!$E$9</f>
        <v>65.958333333333329</v>
      </c>
      <c r="G12" s="3">
        <f>[8]Fevereiro!$E$10</f>
        <v>57.208333333333336</v>
      </c>
      <c r="H12" s="3">
        <f>[8]Fevereiro!$E$11</f>
        <v>60.791666666666664</v>
      </c>
      <c r="I12" s="3">
        <f>[8]Fevereiro!$E$12</f>
        <v>61.583333333333336</v>
      </c>
      <c r="J12" s="3">
        <f>[8]Fevereiro!$E$13</f>
        <v>66.5</v>
      </c>
      <c r="K12" s="3">
        <f>[8]Fevereiro!$E$14</f>
        <v>73.291666666666671</v>
      </c>
      <c r="L12" s="3">
        <f>[8]Fevereiro!$E$15</f>
        <v>80.083333333333329</v>
      </c>
      <c r="M12" s="3">
        <f>[8]Fevereiro!$E$16</f>
        <v>76.916666666666671</v>
      </c>
      <c r="N12" s="3">
        <f>[8]Fevereiro!$E$17</f>
        <v>75.708333333333329</v>
      </c>
      <c r="O12" s="3">
        <f>[8]Fevereiro!$E$18</f>
        <v>82.5</v>
      </c>
      <c r="P12" s="3">
        <f>[8]Fevereiro!$E$19</f>
        <v>82.708333333333329</v>
      </c>
      <c r="Q12" s="3">
        <f>[8]Fevereiro!$E$20</f>
        <v>77.208333333333329</v>
      </c>
      <c r="R12" s="3">
        <f>[8]Fevereiro!$E$21</f>
        <v>72.791666666666671</v>
      </c>
      <c r="S12" s="3">
        <f>[8]Fevereiro!$E$22</f>
        <v>63.625</v>
      </c>
      <c r="T12" s="3">
        <f>[8]Fevereiro!$E$23</f>
        <v>73.333333333333329</v>
      </c>
      <c r="U12" s="3">
        <f>[8]Fevereiro!$E$24</f>
        <v>70.458333333333329</v>
      </c>
      <c r="V12" s="3">
        <f>[8]Fevereiro!$E$25</f>
        <v>71.583333333333329</v>
      </c>
      <c r="W12" s="3">
        <f>[8]Fevereiro!$E$26</f>
        <v>74.791666666666671</v>
      </c>
      <c r="X12" s="3">
        <f>[8]Fevereiro!$E$27</f>
        <v>75.791666666666671</v>
      </c>
      <c r="Y12" s="3">
        <f>[8]Fevereiro!$E$28</f>
        <v>78.791666666666671</v>
      </c>
      <c r="Z12" s="3">
        <f>[8]Fevereiro!$E$29</f>
        <v>81.5</v>
      </c>
      <c r="AA12" s="3">
        <f>[8]Fevereiro!$E$30</f>
        <v>77.708333333333329</v>
      </c>
      <c r="AB12" s="3">
        <f>[8]Fevereiro!$E$31</f>
        <v>80.333333333333329</v>
      </c>
      <c r="AC12" s="3">
        <f>[8]Fevereiro!$E$32</f>
        <v>73.125</v>
      </c>
      <c r="AD12" s="3">
        <f>[8]Fevereiro!$E$33</f>
        <v>75.5</v>
      </c>
      <c r="AE12" s="44">
        <f t="shared" si="1"/>
        <v>74.199404761904745</v>
      </c>
    </row>
    <row r="13" spans="1:32" ht="17.100000000000001" customHeight="1" x14ac:dyDescent="0.2">
      <c r="A13" s="8" t="s">
        <v>6</v>
      </c>
      <c r="B13" s="3">
        <f>[9]Fevereiro!$E$5</f>
        <v>77.1875</v>
      </c>
      <c r="C13" s="3">
        <f>[9]Fevereiro!$E$6</f>
        <v>80.666666666666671</v>
      </c>
      <c r="D13" s="3">
        <f>[9]Fevereiro!$E$7</f>
        <v>66.5</v>
      </c>
      <c r="E13" s="3">
        <f>[9]Fevereiro!$E$8</f>
        <v>68.733333333333334</v>
      </c>
      <c r="F13" s="3">
        <f>[9]Fevereiro!$E$9</f>
        <v>63.9</v>
      </c>
      <c r="G13" s="3">
        <f>[9]Fevereiro!$E$10</f>
        <v>61.555555555555557</v>
      </c>
      <c r="H13" s="3">
        <f>[9]Fevereiro!$E$11</f>
        <v>60.611111111111114</v>
      </c>
      <c r="I13" s="3">
        <f>[9]Fevereiro!$E$12</f>
        <v>62.25</v>
      </c>
      <c r="J13" s="3">
        <f>[9]Fevereiro!$E$13</f>
        <v>65</v>
      </c>
      <c r="K13" s="3">
        <f>[9]Fevereiro!$E$14</f>
        <v>63.416666666666664</v>
      </c>
      <c r="L13" s="3">
        <f>[9]Fevereiro!$E$15</f>
        <v>71.5625</v>
      </c>
      <c r="M13" s="3">
        <f>[9]Fevereiro!$E$16</f>
        <v>72.82352941176471</v>
      </c>
      <c r="N13" s="3">
        <f>[9]Fevereiro!$E$17</f>
        <v>72.555555555555557</v>
      </c>
      <c r="O13" s="3">
        <f>[9]Fevereiro!$E$18</f>
        <v>76.5</v>
      </c>
      <c r="P13" s="3">
        <f>[9]Fevereiro!$E$19</f>
        <v>73.8</v>
      </c>
      <c r="Q13" s="3">
        <f>[9]Fevereiro!$E$20</f>
        <v>68.36363636363636</v>
      </c>
      <c r="R13" s="3">
        <f>[9]Fevereiro!$E$21</f>
        <v>72.82352941176471</v>
      </c>
      <c r="S13" s="3">
        <f>[9]Fevereiro!$E$22</f>
        <v>71.0625</v>
      </c>
      <c r="T13" s="3">
        <f>[9]Fevereiro!$E$23</f>
        <v>75.86666666666666</v>
      </c>
      <c r="U13" s="3">
        <f>[9]Fevereiro!$E$24</f>
        <v>68.333333333333329</v>
      </c>
      <c r="V13" s="3">
        <f>[9]Fevereiro!$E$25</f>
        <v>75.2</v>
      </c>
      <c r="W13" s="3">
        <f>[9]Fevereiro!$E$26</f>
        <v>76.36363636363636</v>
      </c>
      <c r="X13" s="3">
        <f>[9]Fevereiro!$E$27</f>
        <v>68.727272727272734</v>
      </c>
      <c r="Y13" s="3">
        <f>[9]Fevereiro!$E$28</f>
        <v>76.15384615384616</v>
      </c>
      <c r="Z13" s="3">
        <f>[9]Fevereiro!$E$29</f>
        <v>71.599999999999994</v>
      </c>
      <c r="AA13" s="3">
        <f>[9]Fevereiro!$E$30</f>
        <v>71.599999999999994</v>
      </c>
      <c r="AB13" s="3">
        <f>[9]Fevereiro!$E$31</f>
        <v>74.13333333333334</v>
      </c>
      <c r="AC13" s="3">
        <f>[9]Fevereiro!$E$32</f>
        <v>75.92307692307692</v>
      </c>
      <c r="AD13" s="3">
        <f>[9]Fevereiro!$E$33</f>
        <v>73</v>
      </c>
      <c r="AE13" s="44">
        <f t="shared" si="1"/>
        <v>70.829044627757852</v>
      </c>
    </row>
    <row r="14" spans="1:32" ht="17.100000000000001" customHeight="1" x14ac:dyDescent="0.2">
      <c r="A14" s="8" t="s">
        <v>7</v>
      </c>
      <c r="B14" s="3">
        <f>[10]Fevereiro!$E$5</f>
        <v>57.958333333333336</v>
      </c>
      <c r="C14" s="3">
        <f>[10]Fevereiro!$E$6</f>
        <v>75</v>
      </c>
      <c r="D14" s="3">
        <f>[10]Fevereiro!$E$7</f>
        <v>71.083333333333329</v>
      </c>
      <c r="E14" s="3">
        <f>[10]Fevereiro!$E$8</f>
        <v>68.791666666666671</v>
      </c>
      <c r="F14" s="3">
        <f>[10]Fevereiro!$E$9</f>
        <v>60.458333333333336</v>
      </c>
      <c r="G14" s="3">
        <f>[10]Fevereiro!$E$10</f>
        <v>46.25</v>
      </c>
      <c r="H14" s="3">
        <f>[10]Fevereiro!$E$11</f>
        <v>42.916666666666664</v>
      </c>
      <c r="I14" s="3">
        <f>[10]Fevereiro!$E$12</f>
        <v>50.791666666666664</v>
      </c>
      <c r="J14" s="3">
        <f>[10]Fevereiro!$E$13</f>
        <v>74.041666666666671</v>
      </c>
      <c r="K14" s="3">
        <f>[10]Fevereiro!$E$14</f>
        <v>74.708333333333329</v>
      </c>
      <c r="L14" s="3">
        <f>[10]Fevereiro!$E$15</f>
        <v>63.416666666666664</v>
      </c>
      <c r="M14" s="3">
        <f>[10]Fevereiro!$E$16</f>
        <v>50.291666666666664</v>
      </c>
      <c r="N14" s="3">
        <f>[10]Fevereiro!$E$17</f>
        <v>54.833333333333336</v>
      </c>
      <c r="O14" s="3">
        <f>[10]Fevereiro!$E$18</f>
        <v>74.166666666666671</v>
      </c>
      <c r="P14" s="3">
        <f>[10]Fevereiro!$E$19</f>
        <v>81.166666666666671</v>
      </c>
      <c r="Q14" s="3">
        <f>[10]Fevereiro!$E$20</f>
        <v>72.25</v>
      </c>
      <c r="R14" s="3">
        <f>[10]Fevereiro!$E$21</f>
        <v>72.833333333333329</v>
      </c>
      <c r="S14" s="3">
        <f>[10]Fevereiro!$E$22</f>
        <v>65.125</v>
      </c>
      <c r="T14" s="3">
        <f>[10]Fevereiro!$E$23</f>
        <v>71.791666666666671</v>
      </c>
      <c r="U14" s="3">
        <f>[10]Fevereiro!$E$24</f>
        <v>68.208333333333329</v>
      </c>
      <c r="V14" s="3">
        <f>[10]Fevereiro!$E$25</f>
        <v>67.833333333333329</v>
      </c>
      <c r="W14" s="3">
        <f>[10]Fevereiro!$E$26</f>
        <v>89.25</v>
      </c>
      <c r="X14" s="3">
        <f>[10]Fevereiro!$E$27</f>
        <v>91.875</v>
      </c>
      <c r="Y14" s="3">
        <f>[10]Fevereiro!$E$28</f>
        <v>85.708333333333329</v>
      </c>
      <c r="Z14" s="3">
        <f>[10]Fevereiro!$E$29</f>
        <v>79.5</v>
      </c>
      <c r="AA14" s="3">
        <f>[10]Fevereiro!$E$30</f>
        <v>88.416666666666671</v>
      </c>
      <c r="AB14" s="3">
        <f>[10]Fevereiro!$E$31</f>
        <v>87.708333333333329</v>
      </c>
      <c r="AC14" s="3">
        <f>[10]Fevereiro!$E$32</f>
        <v>87.875</v>
      </c>
      <c r="AD14" s="3">
        <f>[10]Fevereiro!$E$33</f>
        <v>77.75</v>
      </c>
      <c r="AE14" s="44">
        <f t="shared" si="1"/>
        <v>70.508928571428569</v>
      </c>
    </row>
    <row r="15" spans="1:32" ht="17.100000000000001" customHeight="1" x14ac:dyDescent="0.2">
      <c r="A15" s="8" t="s">
        <v>8</v>
      </c>
      <c r="B15" s="3">
        <f>[11]Fevereiro!$E$5</f>
        <v>49.583333333333336</v>
      </c>
      <c r="C15" s="3">
        <f>[11]Fevereiro!$E$6</f>
        <v>53.916666666666664</v>
      </c>
      <c r="D15" s="3">
        <f>[11]Fevereiro!$E$7</f>
        <v>65.083333333333329</v>
      </c>
      <c r="E15" s="3">
        <f>[11]Fevereiro!$E$8</f>
        <v>70.166666666666671</v>
      </c>
      <c r="F15" s="3">
        <f>[11]Fevereiro!$E$9</f>
        <v>58.125</v>
      </c>
      <c r="G15" s="3">
        <f>[11]Fevereiro!$E$10</f>
        <v>44.75</v>
      </c>
      <c r="H15" s="3">
        <f>[11]Fevereiro!$E$11</f>
        <v>46.333333333333336</v>
      </c>
      <c r="I15" s="3">
        <f>[11]Fevereiro!$E$12</f>
        <v>47.916666666666664</v>
      </c>
      <c r="J15" s="3">
        <f>[11]Fevereiro!$E$13</f>
        <v>62.583333333333336</v>
      </c>
      <c r="K15" s="3">
        <f>[11]Fevereiro!$E$14</f>
        <v>73.458333333333329</v>
      </c>
      <c r="L15" s="3">
        <f>[11]Fevereiro!$E$15</f>
        <v>56.583333333333336</v>
      </c>
      <c r="M15" s="3">
        <f>[11]Fevereiro!$E$16</f>
        <v>43.75</v>
      </c>
      <c r="N15" s="3">
        <f>[11]Fevereiro!$E$17</f>
        <v>54.875</v>
      </c>
      <c r="O15" s="3">
        <f>[11]Fevereiro!$E$18</f>
        <v>70.208333333333329</v>
      </c>
      <c r="P15" s="3">
        <f>[11]Fevereiro!$E$19</f>
        <v>77.791666666666671</v>
      </c>
      <c r="Q15" s="3">
        <f>[11]Fevereiro!$E$20</f>
        <v>69.083333333333329</v>
      </c>
      <c r="R15" s="3">
        <f>[11]Fevereiro!$E$21</f>
        <v>60.875</v>
      </c>
      <c r="S15" s="3">
        <f>[11]Fevereiro!$E$22</f>
        <v>64.291666666666671</v>
      </c>
      <c r="T15" s="3">
        <f>[11]Fevereiro!$E$23</f>
        <v>62.083333333333336</v>
      </c>
      <c r="U15" s="3">
        <f>[11]Fevereiro!$E$24</f>
        <v>65.333333333333329</v>
      </c>
      <c r="V15" s="3">
        <f>[11]Fevereiro!$E$25</f>
        <v>69.458333333333329</v>
      </c>
      <c r="W15" s="3">
        <f>[11]Fevereiro!$E$26</f>
        <v>85.166666666666671</v>
      </c>
      <c r="X15" s="3">
        <f>[11]Fevereiro!$E$27</f>
        <v>84.125</v>
      </c>
      <c r="Y15" s="3">
        <f>[11]Fevereiro!$E$28</f>
        <v>78.791666666666671</v>
      </c>
      <c r="Z15" s="3">
        <f>[11]Fevereiro!$E$29</f>
        <v>85.173913043478265</v>
      </c>
      <c r="AA15" s="3">
        <f>[11]Fevereiro!$E$30</f>
        <v>87.391304347826093</v>
      </c>
      <c r="AB15" s="3">
        <f>[11]Fevereiro!$E$31</f>
        <v>85.791666666666671</v>
      </c>
      <c r="AC15" s="3">
        <f>[11]Fevereiro!$E$32</f>
        <v>86.083333333333329</v>
      </c>
      <c r="AD15" s="3">
        <f>[11]Fevereiro!$E$33</f>
        <v>78.458333333333329</v>
      </c>
      <c r="AE15" s="44">
        <f t="shared" si="1"/>
        <v>66.38476966873705</v>
      </c>
    </row>
    <row r="16" spans="1:32" ht="17.100000000000001" customHeight="1" x14ac:dyDescent="0.2">
      <c r="A16" s="8" t="s">
        <v>9</v>
      </c>
      <c r="B16" s="3">
        <f>[12]Fevereiro!$E$5</f>
        <v>45.791666666666664</v>
      </c>
      <c r="C16" s="3">
        <f>[12]Fevereiro!$E$6</f>
        <v>56.541666666666664</v>
      </c>
      <c r="D16" s="3">
        <f>[12]Fevereiro!$E$7</f>
        <v>60.875</v>
      </c>
      <c r="E16" s="3">
        <f>[12]Fevereiro!$E$8</f>
        <v>67.708333333333329</v>
      </c>
      <c r="F16" s="3">
        <f>[12]Fevereiro!$E$9</f>
        <v>54</v>
      </c>
      <c r="G16" s="3">
        <f>[12]Fevereiro!$E$10</f>
        <v>41.583333333333336</v>
      </c>
      <c r="H16" s="3">
        <f>[12]Fevereiro!$E$11</f>
        <v>42.333333333333336</v>
      </c>
      <c r="I16" s="3">
        <f>[12]Fevereiro!$E$12</f>
        <v>43.541666666666664</v>
      </c>
      <c r="J16" s="3">
        <f>[12]Fevereiro!$E$13</f>
        <v>53.958333333333336</v>
      </c>
      <c r="K16" s="3">
        <f>[12]Fevereiro!$E$14</f>
        <v>65.833333333333329</v>
      </c>
      <c r="L16" s="3">
        <f>[12]Fevereiro!$E$15</f>
        <v>56.5</v>
      </c>
      <c r="M16" s="3">
        <f>[12]Fevereiro!$E$16</f>
        <v>42.875</v>
      </c>
      <c r="N16" s="3">
        <f>[12]Fevereiro!$E$17</f>
        <v>57.083333333333336</v>
      </c>
      <c r="O16" s="3">
        <f>[12]Fevereiro!$E$18</f>
        <v>64.208333333333329</v>
      </c>
      <c r="P16" s="3">
        <f>[12]Fevereiro!$E$19</f>
        <v>74.541666666666671</v>
      </c>
      <c r="Q16" s="3">
        <f>[12]Fevereiro!$E$20</f>
        <v>61.666666666666664</v>
      </c>
      <c r="R16" s="3">
        <f>[12]Fevereiro!$E$21</f>
        <v>66.208333333333329</v>
      </c>
      <c r="S16" s="3">
        <f>[12]Fevereiro!$E$22</f>
        <v>61.083333333333336</v>
      </c>
      <c r="T16" s="3">
        <f>[12]Fevereiro!$E$23</f>
        <v>76.5</v>
      </c>
      <c r="U16" s="3">
        <f>[12]Fevereiro!$E$24</f>
        <v>73.208333333333329</v>
      </c>
      <c r="V16" s="3">
        <f>[12]Fevereiro!$E$25</f>
        <v>73.166666666666671</v>
      </c>
      <c r="W16" s="3">
        <f>[12]Fevereiro!$E$26</f>
        <v>86.666666666666671</v>
      </c>
      <c r="X16" s="3">
        <f>[12]Fevereiro!$E$27</f>
        <v>89.541666666666671</v>
      </c>
      <c r="Y16" s="3">
        <f>[12]Fevereiro!$E$28</f>
        <v>81.75</v>
      </c>
      <c r="Z16" s="3">
        <f>[12]Fevereiro!$E$29</f>
        <v>82</v>
      </c>
      <c r="AA16" s="3">
        <f>[12]Fevereiro!$E$30</f>
        <v>86.666666666666671</v>
      </c>
      <c r="AB16" s="3">
        <f>[12]Fevereiro!$E$31</f>
        <v>83.291666666666671</v>
      </c>
      <c r="AC16" s="3">
        <f>[12]Fevereiro!$E$32</f>
        <v>77</v>
      </c>
      <c r="AD16" s="3">
        <f>[12]Fevereiro!$E$33</f>
        <v>77.333333333333329</v>
      </c>
      <c r="AE16" s="44">
        <f t="shared" si="1"/>
        <v>65.218750000000014</v>
      </c>
    </row>
    <row r="17" spans="1:32" ht="17.100000000000001" customHeight="1" x14ac:dyDescent="0.2">
      <c r="A17" s="8" t="s">
        <v>50</v>
      </c>
      <c r="B17" s="3">
        <f>[13]Fevereiro!$E$5</f>
        <v>84.083333333333329</v>
      </c>
      <c r="C17" s="3">
        <f>[13]Fevereiro!$E$6</f>
        <v>77.708333333333329</v>
      </c>
      <c r="D17" s="3">
        <f>[13]Fevereiro!$E$7</f>
        <v>72.916666666666671</v>
      </c>
      <c r="E17" s="3">
        <f>[13]Fevereiro!$E$8</f>
        <v>64.583333333333329</v>
      </c>
      <c r="F17" s="3">
        <f>[13]Fevereiro!$E$9</f>
        <v>64.791666666666671</v>
      </c>
      <c r="G17" s="3">
        <f>[13]Fevereiro!$E$10</f>
        <v>59</v>
      </c>
      <c r="H17" s="3">
        <f>[13]Fevereiro!$E$11</f>
        <v>57.541666666666664</v>
      </c>
      <c r="I17" s="3">
        <f>[13]Fevereiro!$E$12</f>
        <v>61.916666666666664</v>
      </c>
      <c r="J17" s="3">
        <f>[13]Fevereiro!$E$13</f>
        <v>72.791666666666671</v>
      </c>
      <c r="K17" s="3">
        <f>[13]Fevereiro!$E$14</f>
        <v>75.375</v>
      </c>
      <c r="L17" s="3">
        <f>[13]Fevereiro!$E$15</f>
        <v>63.208333333333336</v>
      </c>
      <c r="M17" s="3">
        <f>[13]Fevereiro!$E$16</f>
        <v>52.666666666666664</v>
      </c>
      <c r="N17" s="3">
        <f>[13]Fevereiro!$E$17</f>
        <v>59.708333333333336</v>
      </c>
      <c r="O17" s="3">
        <f>[13]Fevereiro!$E$18</f>
        <v>70.25</v>
      </c>
      <c r="P17" s="3">
        <f>[13]Fevereiro!$E$19</f>
        <v>74.583333333333329</v>
      </c>
      <c r="Q17" s="3">
        <f>[13]Fevereiro!$E$20</f>
        <v>72.458333333333329</v>
      </c>
      <c r="R17" s="3">
        <f>[13]Fevereiro!$E$21</f>
        <v>69.083333333333329</v>
      </c>
      <c r="S17" s="3">
        <f>[13]Fevereiro!$E$22</f>
        <v>64.75</v>
      </c>
      <c r="T17" s="3">
        <f>[13]Fevereiro!$E$23</f>
        <v>64.166666666666671</v>
      </c>
      <c r="U17" s="3">
        <f>[13]Fevereiro!$E$24</f>
        <v>67.416666666666671</v>
      </c>
      <c r="V17" s="3">
        <f>[13]Fevereiro!$E$25</f>
        <v>75</v>
      </c>
      <c r="W17" s="3">
        <f>[13]Fevereiro!$E$26</f>
        <v>88.791666666666671</v>
      </c>
      <c r="X17" s="3">
        <f>[13]Fevereiro!$E$27</f>
        <v>88.666666666666671</v>
      </c>
      <c r="Y17" s="3">
        <f>[13]Fevereiro!$E$28</f>
        <v>83.041666666666671</v>
      </c>
      <c r="Z17" s="3">
        <f>[13]Fevereiro!$E$29</f>
        <v>83.166666666666671</v>
      </c>
      <c r="AA17" s="3">
        <f>[13]Fevereiro!$E$30</f>
        <v>84.208333333333329</v>
      </c>
      <c r="AB17" s="3">
        <f>[13]Fevereiro!$E$31</f>
        <v>83.916666666666671</v>
      </c>
      <c r="AC17" s="3">
        <f>[13]Fevereiro!$E$32</f>
        <v>74.208333333333329</v>
      </c>
      <c r="AD17" s="3">
        <f>[13]Fevereiro!$E$33</f>
        <v>73.125</v>
      </c>
      <c r="AE17" s="44">
        <f t="shared" si="1"/>
        <v>71.785714285714292</v>
      </c>
    </row>
    <row r="18" spans="1:32" ht="17.100000000000001" customHeight="1" x14ac:dyDescent="0.2">
      <c r="A18" s="8" t="s">
        <v>10</v>
      </c>
      <c r="B18" s="3">
        <f>[14]Fevereiro!$E$5</f>
        <v>46.375</v>
      </c>
      <c r="C18" s="3">
        <f>[14]Fevereiro!$E$6</f>
        <v>65.541666666666671</v>
      </c>
      <c r="D18" s="3">
        <f>[14]Fevereiro!$E$7</f>
        <v>62.833333333333336</v>
      </c>
      <c r="E18" s="3">
        <f>[14]Fevereiro!$E$8</f>
        <v>62.666666666666664</v>
      </c>
      <c r="F18" s="3">
        <f>[14]Fevereiro!$E$9</f>
        <v>57.583333333333336</v>
      </c>
      <c r="G18" s="3">
        <f>[14]Fevereiro!$E$10</f>
        <v>42.125</v>
      </c>
      <c r="H18" s="3">
        <f>[14]Fevereiro!$E$11</f>
        <v>42.25</v>
      </c>
      <c r="I18" s="3">
        <f>[14]Fevereiro!$E$12</f>
        <v>61.916666666666664</v>
      </c>
      <c r="J18" s="3">
        <f>[14]Fevereiro!$E$13</f>
        <v>72.5</v>
      </c>
      <c r="K18" s="3">
        <f>[14]Fevereiro!$E$14</f>
        <v>77.708333333333329</v>
      </c>
      <c r="L18" s="3">
        <f>[14]Fevereiro!$E$15</f>
        <v>60.125</v>
      </c>
      <c r="M18" s="3">
        <f>[14]Fevereiro!$E$16</f>
        <v>52.875</v>
      </c>
      <c r="N18" s="3">
        <f>[14]Fevereiro!$E$17</f>
        <v>58.166666666666664</v>
      </c>
      <c r="O18" s="3">
        <f>[14]Fevereiro!$E$18</f>
        <v>72.125</v>
      </c>
      <c r="P18" s="3">
        <f>[14]Fevereiro!$E$19</f>
        <v>74.583333333333329</v>
      </c>
      <c r="Q18" s="3">
        <f>[14]Fevereiro!$E$20</f>
        <v>68.541666666666671</v>
      </c>
      <c r="R18" s="3">
        <f>[14]Fevereiro!$E$21</f>
        <v>69.458333333333329</v>
      </c>
      <c r="S18" s="3">
        <f>[14]Fevereiro!$E$22</f>
        <v>64</v>
      </c>
      <c r="T18" s="3">
        <f>[14]Fevereiro!$E$23</f>
        <v>71.291666666666671</v>
      </c>
      <c r="U18" s="3">
        <f>[14]Fevereiro!$E$24</f>
        <v>71.083333333333329</v>
      </c>
      <c r="V18" s="3">
        <f>[14]Fevereiro!$E$25</f>
        <v>77.041666666666671</v>
      </c>
      <c r="W18" s="3">
        <f>[14]Fevereiro!$E$26</f>
        <v>86.791666666666671</v>
      </c>
      <c r="X18" s="3">
        <f>[14]Fevereiro!$E$27</f>
        <v>87.833333333333329</v>
      </c>
      <c r="Y18" s="3">
        <f>[14]Fevereiro!$E$28</f>
        <v>82.791666666666671</v>
      </c>
      <c r="Z18" s="3">
        <f>[14]Fevereiro!$E$29</f>
        <v>79.333333333333329</v>
      </c>
      <c r="AA18" s="3">
        <f>[14]Fevereiro!$E$30</f>
        <v>84.958333333333329</v>
      </c>
      <c r="AB18" s="3">
        <f>[14]Fevereiro!$E$31</f>
        <v>86.041666666666671</v>
      </c>
      <c r="AC18" s="3">
        <f>[14]Fevereiro!$E$32</f>
        <v>84.375</v>
      </c>
      <c r="AD18" s="3">
        <f>[14]Fevereiro!$E$33</f>
        <v>80.333333333333329</v>
      </c>
      <c r="AE18" s="44">
        <f t="shared" si="1"/>
        <v>68.675595238095241</v>
      </c>
    </row>
    <row r="19" spans="1:32" ht="17.100000000000001" customHeight="1" x14ac:dyDescent="0.2">
      <c r="A19" s="8" t="s">
        <v>11</v>
      </c>
      <c r="B19" s="3" t="str">
        <f>[15]Fevereiro!$E$5</f>
        <v>**</v>
      </c>
      <c r="C19" s="3" t="str">
        <f>[15]Fevereiro!$E$6</f>
        <v>**</v>
      </c>
      <c r="D19" s="3" t="str">
        <f>[15]Fevereiro!$E$7</f>
        <v>**</v>
      </c>
      <c r="E19" s="3" t="str">
        <f>[15]Fevereiro!$E$8</f>
        <v>**</v>
      </c>
      <c r="F19" s="3" t="str">
        <f>[15]Fevereiro!$E$9</f>
        <v>**</v>
      </c>
      <c r="G19" s="3" t="str">
        <f>[15]Fevereiro!$E$10</f>
        <v>**</v>
      </c>
      <c r="H19" s="3" t="str">
        <f>[15]Fevereiro!$E$11</f>
        <v>**</v>
      </c>
      <c r="I19" s="3" t="str">
        <f>[15]Fevereiro!$E$12</f>
        <v>**</v>
      </c>
      <c r="J19" s="3" t="str">
        <f>[15]Fevereiro!$E$13</f>
        <v>**</v>
      </c>
      <c r="K19" s="3" t="str">
        <f>[15]Fevereiro!$E$14</f>
        <v>**</v>
      </c>
      <c r="L19" s="3">
        <f>[15]Fevereiro!$E$15</f>
        <v>69.583333333333329</v>
      </c>
      <c r="M19" s="3">
        <f>[15]Fevereiro!$E$16</f>
        <v>51.291666666666664</v>
      </c>
      <c r="N19" s="3">
        <f>[15]Fevereiro!$E$17</f>
        <v>70.25</v>
      </c>
      <c r="O19" s="3">
        <f>[15]Fevereiro!$E$18</f>
        <v>85.25</v>
      </c>
      <c r="P19" s="3">
        <f>[15]Fevereiro!$E$19</f>
        <v>83.875</v>
      </c>
      <c r="Q19" s="3">
        <f>[15]Fevereiro!$E$20</f>
        <v>79.541666666666671</v>
      </c>
      <c r="R19" s="3">
        <f>[15]Fevereiro!$E$21</f>
        <v>76.708333333333329</v>
      </c>
      <c r="S19" s="3">
        <f>[15]Fevereiro!$E$22</f>
        <v>73.625</v>
      </c>
      <c r="T19" s="3">
        <f>[15]Fevereiro!$E$23</f>
        <v>73.416666666666671</v>
      </c>
      <c r="U19" s="3">
        <f>[15]Fevereiro!$E$24</f>
        <v>72.5</v>
      </c>
      <c r="V19" s="3">
        <f>[15]Fevereiro!$E$25</f>
        <v>76.541666666666671</v>
      </c>
      <c r="W19" s="3">
        <f>[15]Fevereiro!$E$26</f>
        <v>95.875</v>
      </c>
      <c r="X19" s="3">
        <f>[15]Fevereiro!$E$27</f>
        <v>94.125</v>
      </c>
      <c r="Y19" s="3">
        <f>[15]Fevereiro!$E$28</f>
        <v>91.541666666666671</v>
      </c>
      <c r="Z19" s="3">
        <f>[15]Fevereiro!$E$29</f>
        <v>89.208333333333329</v>
      </c>
      <c r="AA19" s="3">
        <f>[15]Fevereiro!$E$30</f>
        <v>93.708333333333329</v>
      </c>
      <c r="AB19" s="3">
        <f>[15]Fevereiro!$E$31</f>
        <v>92.125</v>
      </c>
      <c r="AC19" s="3">
        <f>[15]Fevereiro!$E$32</f>
        <v>87.041666666666671</v>
      </c>
      <c r="AD19" s="3">
        <f>[15]Fevereiro!$E$33</f>
        <v>76.708333333333329</v>
      </c>
      <c r="AE19" s="44">
        <f t="shared" si="1"/>
        <v>80.900462962962962</v>
      </c>
    </row>
    <row r="20" spans="1:32" ht="17.100000000000001" customHeight="1" x14ac:dyDescent="0.2">
      <c r="A20" s="8" t="s">
        <v>12</v>
      </c>
      <c r="B20" s="3">
        <f>[16]Fevereiro!$E$5</f>
        <v>85.75</v>
      </c>
      <c r="C20" s="3">
        <f>[16]Fevereiro!$E$6</f>
        <v>80.958333333333329</v>
      </c>
      <c r="D20" s="3">
        <f>[16]Fevereiro!$E$7</f>
        <v>79.291666666666671</v>
      </c>
      <c r="E20" s="3">
        <f>[16]Fevereiro!$E$8</f>
        <v>74.041666666666671</v>
      </c>
      <c r="F20" s="3">
        <f>[16]Fevereiro!$E$9</f>
        <v>71</v>
      </c>
      <c r="G20" s="3">
        <f>[16]Fevereiro!$E$10</f>
        <v>66.833333333333329</v>
      </c>
      <c r="H20" s="3">
        <f>[16]Fevereiro!$E$11</f>
        <v>64.916666666666671</v>
      </c>
      <c r="I20" s="3">
        <f>[16]Fevereiro!$E$12</f>
        <v>67.958333333333329</v>
      </c>
      <c r="J20" s="3">
        <f>[16]Fevereiro!$E$13</f>
        <v>71.541666666666671</v>
      </c>
      <c r="K20" s="3">
        <f>[16]Fevereiro!$E$14</f>
        <v>69.916666666666671</v>
      </c>
      <c r="L20" s="3">
        <f>[16]Fevereiro!$E$15</f>
        <v>72.166666666666671</v>
      </c>
      <c r="M20" s="3">
        <f>[16]Fevereiro!$E$16</f>
        <v>62.708333333333336</v>
      </c>
      <c r="N20" s="3">
        <f>[16]Fevereiro!$E$17</f>
        <v>74.083333333333329</v>
      </c>
      <c r="O20" s="3">
        <f>[16]Fevereiro!$E$18</f>
        <v>74.125</v>
      </c>
      <c r="P20" s="3">
        <f>[16]Fevereiro!$E$19</f>
        <v>79.375</v>
      </c>
      <c r="Q20" s="3">
        <f>[16]Fevereiro!$E$20</f>
        <v>71.916666666666671</v>
      </c>
      <c r="R20" s="3">
        <f>[16]Fevereiro!$E$21</f>
        <v>68.416666666666671</v>
      </c>
      <c r="S20" s="3">
        <f>[16]Fevereiro!$E$22</f>
        <v>68.25</v>
      </c>
      <c r="T20" s="3">
        <f>[16]Fevereiro!$E$23</f>
        <v>69.833333333333329</v>
      </c>
      <c r="U20" s="3">
        <f>[16]Fevereiro!$E$24</f>
        <v>74.083333333333329</v>
      </c>
      <c r="V20" s="3">
        <f>[16]Fevereiro!$E$25</f>
        <v>80.416666666666671</v>
      </c>
      <c r="W20" s="3">
        <f>[16]Fevereiro!$E$26</f>
        <v>89.5</v>
      </c>
      <c r="X20" s="3">
        <f>[16]Fevereiro!$E$27</f>
        <v>87.375</v>
      </c>
      <c r="Y20" s="3">
        <f>[16]Fevereiro!$E$28</f>
        <v>80.666666666666671</v>
      </c>
      <c r="Z20" s="3">
        <f>[16]Fevereiro!$E$29</f>
        <v>81.833333333333329</v>
      </c>
      <c r="AA20" s="3">
        <f>[16]Fevereiro!$E$30</f>
        <v>89.916666666666671</v>
      </c>
      <c r="AB20" s="3">
        <f>[16]Fevereiro!$E$31</f>
        <v>89.708333333333329</v>
      </c>
      <c r="AC20" s="3">
        <f>[16]Fevereiro!$E$32</f>
        <v>78.25</v>
      </c>
      <c r="AD20" s="3">
        <f>[16]Fevereiro!$E$33</f>
        <v>82.666666666666671</v>
      </c>
      <c r="AE20" s="44">
        <f t="shared" si="1"/>
        <v>75.886904761904745</v>
      </c>
    </row>
    <row r="21" spans="1:32" ht="17.100000000000001" customHeight="1" x14ac:dyDescent="0.2">
      <c r="A21" s="8" t="s">
        <v>13</v>
      </c>
      <c r="B21" s="3">
        <f>[17]Fevereiro!$E$5</f>
        <v>83.833333333333329</v>
      </c>
      <c r="C21" s="3">
        <f>[17]Fevereiro!$E$6</f>
        <v>80.599999999999994</v>
      </c>
      <c r="D21" s="3">
        <f>[17]Fevereiro!$E$7</f>
        <v>76.458333333333329</v>
      </c>
      <c r="E21" s="3">
        <f>[17]Fevereiro!$E$8</f>
        <v>77.291666666666671</v>
      </c>
      <c r="F21" s="3">
        <f>[17]Fevereiro!$E$9</f>
        <v>75.166666666666671</v>
      </c>
      <c r="G21" s="3">
        <f>[17]Fevereiro!$E$10</f>
        <v>68.541666666666671</v>
      </c>
      <c r="H21" s="3">
        <f>[17]Fevereiro!$E$11</f>
        <v>67.708333333333329</v>
      </c>
      <c r="I21" s="3">
        <f>[17]Fevereiro!$E$12</f>
        <v>67.958333333333329</v>
      </c>
      <c r="J21" s="3">
        <f>[17]Fevereiro!$E$13</f>
        <v>77.916666666666671</v>
      </c>
      <c r="K21" s="3">
        <f>[17]Fevereiro!$E$14</f>
        <v>82.958333333333329</v>
      </c>
      <c r="L21" s="3">
        <f>[17]Fevereiro!$E$15</f>
        <v>83.416666666666671</v>
      </c>
      <c r="M21" s="3">
        <f>[17]Fevereiro!$E$16</f>
        <v>83.083333333333329</v>
      </c>
      <c r="N21" s="3">
        <f>[17]Fevereiro!$E$17</f>
        <v>80.125</v>
      </c>
      <c r="O21" s="3">
        <f>[17]Fevereiro!$E$18</f>
        <v>87.208333333333329</v>
      </c>
      <c r="P21" s="3">
        <f>[17]Fevereiro!$E$19</f>
        <v>88.333333333333329</v>
      </c>
      <c r="Q21" s="3">
        <f>[17]Fevereiro!$E$20</f>
        <v>75.625</v>
      </c>
      <c r="R21" s="3">
        <f>[17]Fevereiro!$E$21</f>
        <v>74.791666666666671</v>
      </c>
      <c r="S21" s="3">
        <f>[17]Fevereiro!$E$22</f>
        <v>72.5</v>
      </c>
      <c r="T21" s="3">
        <f>[17]Fevereiro!$E$23</f>
        <v>80.041666666666671</v>
      </c>
      <c r="U21" s="3">
        <f>[17]Fevereiro!$E$24</f>
        <v>79.958333333333329</v>
      </c>
      <c r="V21" s="3">
        <f>[17]Fevereiro!$E$25</f>
        <v>79.208333333333329</v>
      </c>
      <c r="W21" s="3">
        <f>[17]Fevereiro!$E$26</f>
        <v>78.458333333333329</v>
      </c>
      <c r="X21" s="3">
        <f>[17]Fevereiro!$E$27</f>
        <v>81.958333333333329</v>
      </c>
      <c r="Y21" s="3">
        <f>[17]Fevereiro!$E$28</f>
        <v>85.916666666666671</v>
      </c>
      <c r="Z21" s="3">
        <f>[17]Fevereiro!$E$29</f>
        <v>83.916666666666671</v>
      </c>
      <c r="AA21" s="3">
        <f>[17]Fevereiro!$E$30</f>
        <v>85.75</v>
      </c>
      <c r="AB21" s="3">
        <f>[17]Fevereiro!$E$31</f>
        <v>89.416666666666671</v>
      </c>
      <c r="AC21" s="3">
        <f>[17]Fevereiro!$E$32</f>
        <v>79.041666666666671</v>
      </c>
      <c r="AD21" s="3">
        <f>[17]Fevereiro!$E$33</f>
        <v>80.416666666666671</v>
      </c>
      <c r="AE21" s="44">
        <f t="shared" si="1"/>
        <v>79.542261904761887</v>
      </c>
    </row>
    <row r="22" spans="1:32" ht="17.100000000000001" customHeight="1" x14ac:dyDescent="0.2">
      <c r="A22" s="8" t="s">
        <v>14</v>
      </c>
      <c r="B22" s="3">
        <f>[18]Fevereiro!$E$5</f>
        <v>81.15384615384616</v>
      </c>
      <c r="C22" s="3">
        <f>[18]Fevereiro!$E$6</f>
        <v>75.714285714285708</v>
      </c>
      <c r="D22" s="3">
        <f>[18]Fevereiro!$E$7</f>
        <v>71.642857142857139</v>
      </c>
      <c r="E22" s="3">
        <f>[18]Fevereiro!$E$8</f>
        <v>77.461538461538467</v>
      </c>
      <c r="F22" s="3">
        <f>[18]Fevereiro!$E$9</f>
        <v>64.428571428571431</v>
      </c>
      <c r="G22" s="3">
        <f>[18]Fevereiro!$E$10</f>
        <v>56.266666666666666</v>
      </c>
      <c r="H22" s="3">
        <f>[18]Fevereiro!$E$11</f>
        <v>69.285714285714292</v>
      </c>
      <c r="I22" s="3">
        <f>[18]Fevereiro!$E$12</f>
        <v>65.461538461538467</v>
      </c>
      <c r="J22" s="3">
        <f>[18]Fevereiro!$E$13</f>
        <v>66.466666666666669</v>
      </c>
      <c r="K22" s="3">
        <f>[18]Fevereiro!$E$14</f>
        <v>65.470588235294116</v>
      </c>
      <c r="L22" s="3">
        <f>[18]Fevereiro!$E$15</f>
        <v>78.222222222222229</v>
      </c>
      <c r="M22" s="3">
        <f>[18]Fevereiro!$E$16</f>
        <v>86.588235294117652</v>
      </c>
      <c r="N22" s="3">
        <f>[18]Fevereiro!$E$17</f>
        <v>86.5</v>
      </c>
      <c r="O22" s="3">
        <f>[18]Fevereiro!$E$18</f>
        <v>80.86666666666666</v>
      </c>
      <c r="P22" s="3">
        <f>[18]Fevereiro!$E$19</f>
        <v>84.285714285714292</v>
      </c>
      <c r="Q22" s="3">
        <f>[18]Fevereiro!$E$20</f>
        <v>83.428571428571431</v>
      </c>
      <c r="R22" s="3">
        <f>[18]Fevereiro!$E$21</f>
        <v>78.13333333333334</v>
      </c>
      <c r="S22" s="3">
        <f>[18]Fevereiro!$E$22</f>
        <v>82.307692307692307</v>
      </c>
      <c r="T22" s="3">
        <f>[18]Fevereiro!$E$23</f>
        <v>75.294117647058826</v>
      </c>
      <c r="U22" s="3">
        <f>[18]Fevereiro!$E$24</f>
        <v>86.142857142857139</v>
      </c>
      <c r="V22" s="3">
        <f>[18]Fevereiro!$E$25</f>
        <v>92.5</v>
      </c>
      <c r="W22" s="3">
        <f>[18]Fevereiro!$E$26</f>
        <v>86.466666666666669</v>
      </c>
      <c r="X22" s="3">
        <f>[18]Fevereiro!$E$27</f>
        <v>87.2</v>
      </c>
      <c r="Y22" s="3">
        <f>[18]Fevereiro!$E$28</f>
        <v>90.916666666666671</v>
      </c>
      <c r="Z22" s="3">
        <f>[18]Fevereiro!$E$29</f>
        <v>88.6</v>
      </c>
      <c r="AA22" s="3">
        <f>[18]Fevereiro!$E$30</f>
        <v>83.277777777777771</v>
      </c>
      <c r="AB22" s="3">
        <f>[18]Fevereiro!$E$31</f>
        <v>92.083333333333329</v>
      </c>
      <c r="AC22" s="3">
        <f>[18]Fevereiro!$E$32</f>
        <v>83.416666666666671</v>
      </c>
      <c r="AD22" s="3">
        <f>[18]Fevereiro!$E$33</f>
        <v>80.416666666666671</v>
      </c>
      <c r="AE22" s="44">
        <f t="shared" si="1"/>
        <v>79.270814094868712</v>
      </c>
    </row>
    <row r="23" spans="1:32" ht="17.100000000000001" customHeight="1" x14ac:dyDescent="0.2">
      <c r="A23" s="8" t="s">
        <v>15</v>
      </c>
      <c r="B23" s="3">
        <f>[19]Fevereiro!$E$5</f>
        <v>74.916666666666671</v>
      </c>
      <c r="C23" s="3">
        <f>[19]Fevereiro!$E$6</f>
        <v>80.347826086956516</v>
      </c>
      <c r="D23" s="3">
        <f>[19]Fevereiro!$E$7</f>
        <v>78.75</v>
      </c>
      <c r="E23" s="3">
        <f>[19]Fevereiro!$E$8</f>
        <v>71.416666666666671</v>
      </c>
      <c r="F23" s="3">
        <f>[19]Fevereiro!$E$9</f>
        <v>65.041666666666671</v>
      </c>
      <c r="G23" s="3">
        <f>[19]Fevereiro!$E$10</f>
        <v>55.375</v>
      </c>
      <c r="H23" s="3">
        <f>[19]Fevereiro!$E$11</f>
        <v>46.375</v>
      </c>
      <c r="I23" s="3">
        <f>[19]Fevereiro!$E$12</f>
        <v>45.791666666666664</v>
      </c>
      <c r="J23" s="3">
        <f>[19]Fevereiro!$E$13</f>
        <v>65.565217391304344</v>
      </c>
      <c r="K23" s="3">
        <f>[19]Fevereiro!$E$14</f>
        <v>82.391304347826093</v>
      </c>
      <c r="L23" s="3">
        <f>[19]Fevereiro!$E$15</f>
        <v>63.166666666666664</v>
      </c>
      <c r="M23" s="3">
        <f>[19]Fevereiro!$E$16</f>
        <v>37.5</v>
      </c>
      <c r="N23" s="3">
        <f>[19]Fevereiro!$E$17</f>
        <v>46.25</v>
      </c>
      <c r="O23" s="3">
        <f>[19]Fevereiro!$E$18</f>
        <v>77.347826086956516</v>
      </c>
      <c r="P23" s="3">
        <f>[19]Fevereiro!$E$19</f>
        <v>82.166666666666671</v>
      </c>
      <c r="Q23" s="3">
        <f>[19]Fevereiro!$E$20</f>
        <v>78.5</v>
      </c>
      <c r="R23" s="3">
        <f>[19]Fevereiro!$E$21</f>
        <v>58.708333333333336</v>
      </c>
      <c r="S23" s="3">
        <f>[19]Fevereiro!$E$22</f>
        <v>62.166666666666664</v>
      </c>
      <c r="T23" s="3">
        <f>[19]Fevereiro!$E$23</f>
        <v>65.625</v>
      </c>
      <c r="U23" s="3">
        <f>[19]Fevereiro!$E$24</f>
        <v>76.083333333333329</v>
      </c>
      <c r="V23" s="3">
        <f>[19]Fevereiro!$E$25</f>
        <v>77.708333333333329</v>
      </c>
      <c r="W23" s="3">
        <f>[19]Fevereiro!$E$26</f>
        <v>89.956521739130437</v>
      </c>
      <c r="X23" s="3">
        <f>[19]Fevereiro!$E$27</f>
        <v>94.333333333333329</v>
      </c>
      <c r="Y23" s="3">
        <f>[19]Fevereiro!$E$28</f>
        <v>81.357142857142861</v>
      </c>
      <c r="Z23" s="3">
        <f>[19]Fevereiro!$E$29</f>
        <v>90.458333333333329</v>
      </c>
      <c r="AA23" s="3">
        <f>[19]Fevereiro!$E$30</f>
        <v>89</v>
      </c>
      <c r="AB23" s="3">
        <f>[19]Fevereiro!$E$31</f>
        <v>92.083333333333329</v>
      </c>
      <c r="AC23" s="3">
        <f>[19]Fevereiro!$E$32</f>
        <v>83.416666666666671</v>
      </c>
      <c r="AD23" s="3">
        <f>[19]Fevereiro!$E$33</f>
        <v>78.833333333333329</v>
      </c>
      <c r="AE23" s="44">
        <f t="shared" si="1"/>
        <v>71.849970422951785</v>
      </c>
    </row>
    <row r="24" spans="1:32" ht="17.100000000000001" customHeight="1" x14ac:dyDescent="0.2">
      <c r="A24" s="8" t="s">
        <v>16</v>
      </c>
      <c r="B24" s="3">
        <f>[20]Fevereiro!$E$5</f>
        <v>83</v>
      </c>
      <c r="C24" s="3">
        <f>[20]Fevereiro!$E$6</f>
        <v>83.541666666666671</v>
      </c>
      <c r="D24" s="3">
        <f>[20]Fevereiro!$E$7</f>
        <v>73.666666666666671</v>
      </c>
      <c r="E24" s="3">
        <f>[20]Fevereiro!$E$8</f>
        <v>71.375</v>
      </c>
      <c r="F24" s="3">
        <f>[20]Fevereiro!$E$9</f>
        <v>65</v>
      </c>
      <c r="G24" s="3">
        <f>[20]Fevereiro!$E$10</f>
        <v>60.208333333333336</v>
      </c>
      <c r="H24" s="3">
        <f>[20]Fevereiro!$E$11</f>
        <v>56.541666666666664</v>
      </c>
      <c r="I24" s="3">
        <f>[20]Fevereiro!$E$12</f>
        <v>54.416666666666664</v>
      </c>
      <c r="J24" s="3">
        <f>[20]Fevereiro!$E$13</f>
        <v>64</v>
      </c>
      <c r="K24" s="3">
        <f>[20]Fevereiro!$E$14</f>
        <v>84.5</v>
      </c>
      <c r="L24" s="3">
        <f>[20]Fevereiro!$E$15</f>
        <v>66.833333333333329</v>
      </c>
      <c r="M24" s="3">
        <f>[20]Fevereiro!$E$16</f>
        <v>53.083333333333336</v>
      </c>
      <c r="N24" s="3">
        <f>[20]Fevereiro!$E$17</f>
        <v>59.833333333333336</v>
      </c>
      <c r="O24" s="3">
        <f>[20]Fevereiro!$E$18</f>
        <v>62.875</v>
      </c>
      <c r="P24" s="3">
        <f>[20]Fevereiro!$E$19</f>
        <v>64.458333333333329</v>
      </c>
      <c r="Q24" s="3">
        <f>[20]Fevereiro!$E$20</f>
        <v>61.291666666666664</v>
      </c>
      <c r="R24" s="3">
        <f>[20]Fevereiro!$E$21</f>
        <v>59</v>
      </c>
      <c r="S24" s="3">
        <f>[20]Fevereiro!$E$22</f>
        <v>52.958333333333336</v>
      </c>
      <c r="T24" s="3">
        <f>[20]Fevereiro!$E$23</f>
        <v>54.625</v>
      </c>
      <c r="U24" s="3">
        <f>[20]Fevereiro!$E$24</f>
        <v>59.083333333333336</v>
      </c>
      <c r="V24" s="3">
        <f>[20]Fevereiro!$E$25</f>
        <v>66.666666666666671</v>
      </c>
      <c r="W24" s="3">
        <f>[20]Fevereiro!$E$26</f>
        <v>83.208333333333329</v>
      </c>
      <c r="X24" s="3">
        <f>[20]Fevereiro!$E$27</f>
        <v>78.958333333333329</v>
      </c>
      <c r="Y24" s="3">
        <f>[20]Fevereiro!$E$28</f>
        <v>80.125</v>
      </c>
      <c r="Z24" s="3">
        <f>[20]Fevereiro!$E$29</f>
        <v>86.291666666666671</v>
      </c>
      <c r="AA24" s="3">
        <f>[20]Fevereiro!$E$30</f>
        <v>93.208333333333329</v>
      </c>
      <c r="AB24" s="3">
        <f>[20]Fevereiro!$E$31</f>
        <v>87.25</v>
      </c>
      <c r="AC24" s="3">
        <f>[20]Fevereiro!$E$32</f>
        <v>80.791666666666671</v>
      </c>
      <c r="AD24" s="3">
        <f>[20]Fevereiro!$E$33</f>
        <v>75.416666666666671</v>
      </c>
      <c r="AE24" s="44">
        <f t="shared" si="1"/>
        <v>69.52827380952381</v>
      </c>
    </row>
    <row r="25" spans="1:32" ht="17.100000000000001" customHeight="1" x14ac:dyDescent="0.2">
      <c r="A25" s="8" t="s">
        <v>17</v>
      </c>
      <c r="B25" s="3">
        <f>[21]Fevereiro!$E$5</f>
        <v>79.083333333333329</v>
      </c>
      <c r="C25" s="3">
        <f>[21]Fevereiro!$E$6</f>
        <v>72.125</v>
      </c>
      <c r="D25" s="3">
        <f>[21]Fevereiro!$E$7</f>
        <v>71.666666666666671</v>
      </c>
      <c r="E25" s="3">
        <f>[21]Fevereiro!$E$8</f>
        <v>75.75</v>
      </c>
      <c r="F25" s="3">
        <f>[21]Fevereiro!$E$9</f>
        <v>65.666666666666671</v>
      </c>
      <c r="G25" s="3">
        <f>[21]Fevereiro!$E$10</f>
        <v>54.083333333333336</v>
      </c>
      <c r="H25" s="3">
        <f>[21]Fevereiro!$E$11</f>
        <v>59.75</v>
      </c>
      <c r="I25" s="3">
        <f>[21]Fevereiro!$E$12</f>
        <v>60.916666666666664</v>
      </c>
      <c r="J25" s="3">
        <f>[21]Fevereiro!$E$13</f>
        <v>65.416666666666671</v>
      </c>
      <c r="K25" s="3">
        <f>[21]Fevereiro!$E$14</f>
        <v>75.666666666666671</v>
      </c>
      <c r="L25" s="3">
        <f>[21]Fevereiro!$E$15</f>
        <v>63.875</v>
      </c>
      <c r="M25" s="3">
        <f>[21]Fevereiro!$E$16</f>
        <v>53.208333333333336</v>
      </c>
      <c r="N25" s="3">
        <f>[21]Fevereiro!$E$17</f>
        <v>58.875</v>
      </c>
      <c r="O25" s="3">
        <f>[21]Fevereiro!$E$18</f>
        <v>71.5</v>
      </c>
      <c r="P25" s="3">
        <f>[21]Fevereiro!$E$19</f>
        <v>80.416666666666671</v>
      </c>
      <c r="Q25" s="3">
        <f>[21]Fevereiro!$E$20</f>
        <v>73.75</v>
      </c>
      <c r="R25" s="3">
        <f>[21]Fevereiro!$E$21</f>
        <v>75.875</v>
      </c>
      <c r="S25" s="3">
        <f>[21]Fevereiro!$E$22</f>
        <v>73.25</v>
      </c>
      <c r="T25" s="3">
        <f>[21]Fevereiro!$E$23</f>
        <v>75.083333333333329</v>
      </c>
      <c r="U25" s="3">
        <f>[21]Fevereiro!$E$24</f>
        <v>72.958333333333329</v>
      </c>
      <c r="V25" s="3">
        <f>[21]Fevereiro!$E$25</f>
        <v>72.791666666666671</v>
      </c>
      <c r="W25" s="3">
        <f>[21]Fevereiro!$E$26</f>
        <v>88.291666666666671</v>
      </c>
      <c r="X25" s="3">
        <f>[21]Fevereiro!$E$27</f>
        <v>89.625</v>
      </c>
      <c r="Y25" s="3">
        <f>[21]Fevereiro!$E$28</f>
        <v>82.5</v>
      </c>
      <c r="Z25" s="3">
        <f>[21]Fevereiro!$E$29</f>
        <v>85.916666666666671</v>
      </c>
      <c r="AA25" s="3">
        <f>[21]Fevereiro!$E$30</f>
        <v>90.458333333333329</v>
      </c>
      <c r="AB25" s="3">
        <f>[21]Fevereiro!$E$31</f>
        <v>86.125</v>
      </c>
      <c r="AC25" s="3">
        <f>[21]Fevereiro!$E$32</f>
        <v>85.875</v>
      </c>
      <c r="AD25" s="3">
        <f>[21]Fevereiro!$E$33</f>
        <v>87.125</v>
      </c>
      <c r="AE25" s="44">
        <f t="shared" si="1"/>
        <v>73.589285714285708</v>
      </c>
    </row>
    <row r="26" spans="1:32" ht="17.100000000000001" customHeight="1" x14ac:dyDescent="0.2">
      <c r="A26" s="8" t="s">
        <v>18</v>
      </c>
      <c r="B26" s="3">
        <f>[22]Fevereiro!$E$5</f>
        <v>65.541666666666671</v>
      </c>
      <c r="C26" s="3">
        <f>[22]Fevereiro!$E$6</f>
        <v>72.291666666666671</v>
      </c>
      <c r="D26" s="3">
        <f>[22]Fevereiro!$E$7</f>
        <v>79.833333333333329</v>
      </c>
      <c r="E26" s="3">
        <f>[22]Fevereiro!$E$8</f>
        <v>78.125</v>
      </c>
      <c r="F26" s="3">
        <f>[22]Fevereiro!$E$9</f>
        <v>69.25</v>
      </c>
      <c r="G26" s="3">
        <f>[22]Fevereiro!$E$10</f>
        <v>63.666666666666664</v>
      </c>
      <c r="H26" s="3">
        <f>[22]Fevereiro!$E$11</f>
        <v>64.708333333333329</v>
      </c>
      <c r="I26" s="3">
        <f>[22]Fevereiro!$E$12</f>
        <v>72.125</v>
      </c>
      <c r="J26" s="3">
        <f>[22]Fevereiro!$E$13</f>
        <v>78</v>
      </c>
      <c r="K26" s="3">
        <f>[22]Fevereiro!$E$14</f>
        <v>83.583333333333329</v>
      </c>
      <c r="L26" s="3">
        <f>[22]Fevereiro!$E$15</f>
        <v>84.166666666666671</v>
      </c>
      <c r="M26" s="3">
        <f>[22]Fevereiro!$E$16</f>
        <v>82.958333333333329</v>
      </c>
      <c r="N26" s="3">
        <f>[22]Fevereiro!$E$17</f>
        <v>86</v>
      </c>
      <c r="O26" s="3">
        <f>[22]Fevereiro!$E$18</f>
        <v>81.25</v>
      </c>
      <c r="P26" s="3">
        <f>[22]Fevereiro!$E$19</f>
        <v>80.25</v>
      </c>
      <c r="Q26" s="3">
        <f>[22]Fevereiro!$E$20</f>
        <v>80.291666666666671</v>
      </c>
      <c r="R26" s="3">
        <f>[22]Fevereiro!$E$21</f>
        <v>74.041666666666671</v>
      </c>
      <c r="S26" s="3">
        <f>[22]Fevereiro!$E$22</f>
        <v>75.208333333333329</v>
      </c>
      <c r="T26" s="3">
        <f>[22]Fevereiro!$E$23</f>
        <v>71.625</v>
      </c>
      <c r="U26" s="3">
        <f>[22]Fevereiro!$E$24</f>
        <v>76.708333333333329</v>
      </c>
      <c r="V26" s="3">
        <f>[22]Fevereiro!$E$25</f>
        <v>80.666666666666671</v>
      </c>
      <c r="W26" s="3">
        <f>[22]Fevereiro!$E$26</f>
        <v>83.125</v>
      </c>
      <c r="X26" s="3">
        <f>[22]Fevereiro!$E$27</f>
        <v>90.5</v>
      </c>
      <c r="Y26" s="3">
        <f>[22]Fevereiro!$E$28</f>
        <v>79.541666666666671</v>
      </c>
      <c r="Z26" s="3">
        <f>[22]Fevereiro!$E$29</f>
        <v>79.875</v>
      </c>
      <c r="AA26" s="3">
        <f>[22]Fevereiro!$E$30</f>
        <v>83.75</v>
      </c>
      <c r="AB26" s="3">
        <f>[22]Fevereiro!$E$31</f>
        <v>80.833333333333329</v>
      </c>
      <c r="AC26" s="3">
        <f>[22]Fevereiro!$E$32</f>
        <v>76.333333333333329</v>
      </c>
      <c r="AD26" s="3">
        <f>[22]Fevereiro!$E$33</f>
        <v>84.208333333333329</v>
      </c>
      <c r="AE26" s="44">
        <f t="shared" si="1"/>
        <v>77.651785714285737</v>
      </c>
    </row>
    <row r="27" spans="1:32" ht="17.100000000000001" customHeight="1" x14ac:dyDescent="0.2">
      <c r="A27" s="8" t="s">
        <v>19</v>
      </c>
      <c r="B27" s="3">
        <f>[23]Fevereiro!$E$5</f>
        <v>65.541666666666671</v>
      </c>
      <c r="C27" s="3">
        <f>[23]Fevereiro!$E$6</f>
        <v>72.291666666666671</v>
      </c>
      <c r="D27" s="3">
        <f>[23]Fevereiro!$E$7</f>
        <v>72.583333333333329</v>
      </c>
      <c r="E27" s="3">
        <f>[23]Fevereiro!$E$8</f>
        <v>72.166666666666671</v>
      </c>
      <c r="F27" s="3">
        <f>[23]Fevereiro!$E$9</f>
        <v>71.416666666666671</v>
      </c>
      <c r="G27" s="3">
        <f>[23]Fevereiro!$E$10</f>
        <v>69.416666666666671</v>
      </c>
      <c r="H27" s="3">
        <f>[23]Fevereiro!$E$11</f>
        <v>71.083333333333329</v>
      </c>
      <c r="I27" s="3">
        <f>[23]Fevereiro!$E$12</f>
        <v>72.291666666666671</v>
      </c>
      <c r="J27" s="3">
        <f>[23]Fevereiro!$E$13</f>
        <v>76.041666666666671</v>
      </c>
      <c r="K27" s="3">
        <f>[23]Fevereiro!$E$14</f>
        <v>80.833333333333329</v>
      </c>
      <c r="L27" s="3">
        <f>[23]Fevereiro!$E$15</f>
        <v>74</v>
      </c>
      <c r="M27" s="3">
        <f>[23]Fevereiro!$E$16</f>
        <v>66.083333333333329</v>
      </c>
      <c r="N27" s="3">
        <f>[23]Fevereiro!$E$17</f>
        <v>67.5</v>
      </c>
      <c r="O27" s="3">
        <f>[23]Fevereiro!$E$18</f>
        <v>74.583333333333329</v>
      </c>
      <c r="P27" s="3">
        <f>[23]Fevereiro!$E$19</f>
        <v>75.083333333333329</v>
      </c>
      <c r="Q27" s="3">
        <f>[23]Fevereiro!$E$20</f>
        <v>74.375</v>
      </c>
      <c r="R27" s="3">
        <f>[23]Fevereiro!$E$21</f>
        <v>74.583333333333329</v>
      </c>
      <c r="S27" s="3">
        <f>[23]Fevereiro!$E$22</f>
        <v>74.083333333333329</v>
      </c>
      <c r="T27" s="3">
        <f>[23]Fevereiro!$E$23</f>
        <v>73.041666666666671</v>
      </c>
      <c r="U27" s="3">
        <f>[23]Fevereiro!$E$24</f>
        <v>74.666666666666671</v>
      </c>
      <c r="V27" s="3">
        <f>[23]Fevereiro!$E$25</f>
        <v>74.583333333333329</v>
      </c>
      <c r="W27" s="3">
        <f>[23]Fevereiro!$E$26</f>
        <v>77.375</v>
      </c>
      <c r="X27" s="3">
        <f>[23]Fevereiro!$E$27</f>
        <v>79.375</v>
      </c>
      <c r="Y27" s="3">
        <f>[23]Fevereiro!$E$28</f>
        <v>80.375</v>
      </c>
      <c r="Z27" s="3">
        <f>[23]Fevereiro!$E$29</f>
        <v>79.708333333333329</v>
      </c>
      <c r="AA27" s="3">
        <f>[23]Fevereiro!$E$30</f>
        <v>81.708333333333329</v>
      </c>
      <c r="AB27" s="3">
        <f>[23]Fevereiro!$E$31</f>
        <v>81.458333333333329</v>
      </c>
      <c r="AC27" s="3">
        <f>[23]Fevereiro!$E$32</f>
        <v>81.333333333333329</v>
      </c>
      <c r="AD27" s="3">
        <f>[23]Fevereiro!$E$33</f>
        <v>79.25</v>
      </c>
      <c r="AE27" s="44">
        <f t="shared" si="1"/>
        <v>74.556547619047606</v>
      </c>
    </row>
    <row r="28" spans="1:32" ht="17.100000000000001" customHeight="1" x14ac:dyDescent="0.2">
      <c r="A28" s="8" t="s">
        <v>31</v>
      </c>
      <c r="B28" s="3">
        <f>[24]Fevereiro!$E$5</f>
        <v>79.083333333333329</v>
      </c>
      <c r="C28" s="3">
        <f>[24]Fevereiro!$E$6</f>
        <v>72.125</v>
      </c>
      <c r="D28" s="3">
        <f>[24]Fevereiro!$E$7</f>
        <v>70.541666666666671</v>
      </c>
      <c r="E28" s="3">
        <f>[24]Fevereiro!$E$8</f>
        <v>67.666666666666671</v>
      </c>
      <c r="F28" s="3">
        <f>[24]Fevereiro!$E$9</f>
        <v>62.458333333333336</v>
      </c>
      <c r="G28" s="3">
        <f>[24]Fevereiro!$E$10</f>
        <v>48.083333333333336</v>
      </c>
      <c r="H28" s="3">
        <f>[24]Fevereiro!$E$11</f>
        <v>49.458333333333336</v>
      </c>
      <c r="I28" s="3">
        <f>[24]Fevereiro!$E$12</f>
        <v>56.25</v>
      </c>
      <c r="J28" s="3">
        <f>[24]Fevereiro!$E$13</f>
        <v>69.166666666666671</v>
      </c>
      <c r="K28" s="3">
        <f>[24]Fevereiro!$E$14</f>
        <v>76.166666666666671</v>
      </c>
      <c r="L28" s="3">
        <f>[24]Fevereiro!$E$15</f>
        <v>65.541666666666671</v>
      </c>
      <c r="M28" s="3">
        <f>[24]Fevereiro!$E$16</f>
        <v>58.541666666666664</v>
      </c>
      <c r="N28" s="3">
        <f>[24]Fevereiro!$E$17</f>
        <v>67.166666666666671</v>
      </c>
      <c r="O28" s="3">
        <f>[24]Fevereiro!$E$18</f>
        <v>71.666666666666671</v>
      </c>
      <c r="P28" s="3">
        <f>[24]Fevereiro!$E$19</f>
        <v>82.791666666666671</v>
      </c>
      <c r="Q28" s="3">
        <f>[24]Fevereiro!$E$20</f>
        <v>75.416666666666671</v>
      </c>
      <c r="R28" s="3">
        <f>[24]Fevereiro!$E$21</f>
        <v>79.291666666666671</v>
      </c>
      <c r="S28" s="3">
        <f>[24]Fevereiro!$E$22</f>
        <v>73.583333333333329</v>
      </c>
      <c r="T28" s="3">
        <f>[24]Fevereiro!$E$23</f>
        <v>76.083333333333329</v>
      </c>
      <c r="U28" s="3">
        <f>[24]Fevereiro!$E$24</f>
        <v>70.958333333333329</v>
      </c>
      <c r="V28" s="3">
        <f>[24]Fevereiro!$E$25</f>
        <v>74.208333333333329</v>
      </c>
      <c r="W28" s="3">
        <f>[24]Fevereiro!$E$26</f>
        <v>87.75</v>
      </c>
      <c r="X28" s="3">
        <f>[24]Fevereiro!$E$27</f>
        <v>89.333333333333329</v>
      </c>
      <c r="Y28" s="3">
        <f>[24]Fevereiro!$E$28</f>
        <v>79.541666666666671</v>
      </c>
      <c r="Z28" s="3">
        <f>[24]Fevereiro!$E$29</f>
        <v>79.875</v>
      </c>
      <c r="AA28" s="3">
        <f>[24]Fevereiro!$E$30</f>
        <v>83.75</v>
      </c>
      <c r="AB28" s="3">
        <f>[24]Fevereiro!$E$31</f>
        <v>84.541666666666671</v>
      </c>
      <c r="AC28" s="3">
        <f>[24]Fevereiro!$E$32</f>
        <v>81.291666666666671</v>
      </c>
      <c r="AD28" s="3">
        <f>[24]Fevereiro!$E$33</f>
        <v>73.833333333333329</v>
      </c>
      <c r="AE28" s="44">
        <f t="shared" si="1"/>
        <v>72.583333333333329</v>
      </c>
    </row>
    <row r="29" spans="1:32" ht="17.100000000000001" customHeight="1" x14ac:dyDescent="0.2">
      <c r="A29" s="8" t="s">
        <v>20</v>
      </c>
      <c r="B29" s="3">
        <f>[25]Fevereiro!$E$5</f>
        <v>56.375</v>
      </c>
      <c r="C29" s="3">
        <f>[25]Fevereiro!$E$6</f>
        <v>62.625</v>
      </c>
      <c r="D29" s="3">
        <f>[25]Fevereiro!$E$7</f>
        <v>57.833333333333336</v>
      </c>
      <c r="E29" s="3">
        <f>[25]Fevereiro!$E$8</f>
        <v>56.791666666666664</v>
      </c>
      <c r="F29" s="3">
        <f>[25]Fevereiro!$E$9</f>
        <v>45.791666666666664</v>
      </c>
      <c r="G29" s="3">
        <f>[25]Fevereiro!$E$10</f>
        <v>44.5</v>
      </c>
      <c r="H29" s="3">
        <f>[25]Fevereiro!$E$11</f>
        <v>49.166666666666664</v>
      </c>
      <c r="I29" s="3">
        <f>[25]Fevereiro!$E$12</f>
        <v>47.291666666666664</v>
      </c>
      <c r="J29" s="3">
        <f>[25]Fevereiro!$E$13</f>
        <v>51.333333333333336</v>
      </c>
      <c r="K29" s="3">
        <f>[25]Fevereiro!$E$14</f>
        <v>57.75</v>
      </c>
      <c r="L29" s="3">
        <f>[25]Fevereiro!$E$15</f>
        <v>73.916666666666671</v>
      </c>
      <c r="M29" s="3">
        <f>[25]Fevereiro!$E$16</f>
        <v>73.583333333333329</v>
      </c>
      <c r="N29" s="3">
        <f>[25]Fevereiro!$E$17</f>
        <v>67.875</v>
      </c>
      <c r="O29" s="3">
        <f>[25]Fevereiro!$E$18</f>
        <v>69.458333333333329</v>
      </c>
      <c r="P29" s="3">
        <f>[25]Fevereiro!$E$19</f>
        <v>75.541666666666671</v>
      </c>
      <c r="Q29" s="3">
        <f>[25]Fevereiro!$E$20</f>
        <v>65.541666666666671</v>
      </c>
      <c r="R29" s="3">
        <f>[25]Fevereiro!$E$21</f>
        <v>71.541666666666671</v>
      </c>
      <c r="S29" s="3">
        <f>[25]Fevereiro!$E$22</f>
        <v>66</v>
      </c>
      <c r="T29" s="3">
        <f>[25]Fevereiro!$E$23</f>
        <v>66.416666666666671</v>
      </c>
      <c r="U29" s="3">
        <f>[25]Fevereiro!$E$24</f>
        <v>66.666666666666671</v>
      </c>
      <c r="V29" s="3">
        <f>[25]Fevereiro!$E$25</f>
        <v>71.875</v>
      </c>
      <c r="W29" s="3">
        <f>[25]Fevereiro!$E$26</f>
        <v>76.125</v>
      </c>
      <c r="X29" s="3">
        <f>[25]Fevereiro!$E$27</f>
        <v>76.333333333333329</v>
      </c>
      <c r="Y29" s="3">
        <f>[25]Fevereiro!$E$28</f>
        <v>74.791666666666671</v>
      </c>
      <c r="Z29" s="3">
        <f>[25]Fevereiro!$E$29</f>
        <v>70.708333333333329</v>
      </c>
      <c r="AA29" s="3">
        <f>[25]Fevereiro!$E$30</f>
        <v>80.208333333333329</v>
      </c>
      <c r="AB29" s="3">
        <f>[25]Fevereiro!$E$31</f>
        <v>73.583333333333329</v>
      </c>
      <c r="AC29" s="3">
        <f>[25]Fevereiro!$E$32</f>
        <v>66.208333333333329</v>
      </c>
      <c r="AD29" s="3">
        <f>[25]Fevereiro!$E$33</f>
        <v>64.833333333333329</v>
      </c>
      <c r="AE29" s="44">
        <f t="shared" si="1"/>
        <v>64.851190476190467</v>
      </c>
    </row>
    <row r="30" spans="1:32" s="5" customFormat="1" ht="17.100000000000001" customHeight="1" x14ac:dyDescent="0.2">
      <c r="A30" s="12" t="s">
        <v>35</v>
      </c>
      <c r="B30" s="20">
        <f>AVERAGE(B5:B29)</f>
        <v>71.891653311965811</v>
      </c>
      <c r="C30" s="20">
        <f t="shared" ref="C30:AE30" si="2">AVERAGE(C5:C29)</f>
        <v>73.921685213940648</v>
      </c>
      <c r="D30" s="20">
        <f t="shared" si="2"/>
        <v>71.906994047619051</v>
      </c>
      <c r="E30" s="20">
        <f t="shared" si="2"/>
        <v>70.410897435897454</v>
      </c>
      <c r="F30" s="20">
        <f t="shared" si="2"/>
        <v>63.636706349206356</v>
      </c>
      <c r="G30" s="20">
        <f t="shared" si="2"/>
        <v>56.113516505636078</v>
      </c>
      <c r="H30" s="20">
        <f t="shared" si="2"/>
        <v>56.285789442039437</v>
      </c>
      <c r="I30" s="20">
        <f t="shared" si="2"/>
        <v>59.257606373095513</v>
      </c>
      <c r="J30" s="20">
        <f t="shared" si="2"/>
        <v>67.428163819875778</v>
      </c>
      <c r="K30" s="20">
        <f t="shared" si="2"/>
        <v>73.852926079852224</v>
      </c>
      <c r="L30" s="20">
        <f t="shared" si="2"/>
        <v>70.267579365079385</v>
      </c>
      <c r="M30" s="20">
        <f t="shared" si="2"/>
        <v>63.635505675954576</v>
      </c>
      <c r="N30" s="20">
        <f t="shared" si="2"/>
        <v>68.374613526570045</v>
      </c>
      <c r="O30" s="20">
        <f t="shared" si="2"/>
        <v>74.474791831357038</v>
      </c>
      <c r="P30" s="20">
        <f t="shared" si="2"/>
        <v>77.608428571428561</v>
      </c>
      <c r="Q30" s="20">
        <f t="shared" si="2"/>
        <v>72.820021645021654</v>
      </c>
      <c r="R30" s="20">
        <f t="shared" si="2"/>
        <v>71.021607843137275</v>
      </c>
      <c r="S30" s="20">
        <f t="shared" si="2"/>
        <v>68.174807692307681</v>
      </c>
      <c r="T30" s="20">
        <f t="shared" si="2"/>
        <v>70.068704099821744</v>
      </c>
      <c r="U30" s="20">
        <f t="shared" si="2"/>
        <v>72.124047619047616</v>
      </c>
      <c r="V30" s="20">
        <f t="shared" si="2"/>
        <v>75.571333333333342</v>
      </c>
      <c r="W30" s="20">
        <f t="shared" si="2"/>
        <v>84.465076032059727</v>
      </c>
      <c r="X30" s="20">
        <f t="shared" si="2"/>
        <v>85.375441919191914</v>
      </c>
      <c r="Y30" s="20">
        <f t="shared" si="2"/>
        <v>82.083791208791226</v>
      </c>
      <c r="Z30" s="20">
        <f t="shared" si="2"/>
        <v>81.611343599033802</v>
      </c>
      <c r="AA30" s="20">
        <f t="shared" si="2"/>
        <v>85.072956924315619</v>
      </c>
      <c r="AB30" s="20">
        <f t="shared" si="2"/>
        <v>84.178666666666672</v>
      </c>
      <c r="AC30" s="20">
        <f t="shared" si="2"/>
        <v>78.796923076923093</v>
      </c>
      <c r="AD30" s="20">
        <f t="shared" si="2"/>
        <v>76.468333333333334</v>
      </c>
      <c r="AE30" s="20">
        <f t="shared" si="2"/>
        <v>72.656720691543455</v>
      </c>
      <c r="AF30" s="11"/>
    </row>
  </sheetData>
  <mergeCells count="32">
    <mergeCell ref="Z3:Z4"/>
    <mergeCell ref="AA3:AA4"/>
    <mergeCell ref="AB3:AB4"/>
    <mergeCell ref="AC3:AC4"/>
    <mergeCell ref="Y3:Y4"/>
    <mergeCell ref="W3:W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L3:L4"/>
    <mergeCell ref="X3:X4"/>
    <mergeCell ref="AD3:AD4"/>
    <mergeCell ref="M3:M4"/>
    <mergeCell ref="A1:AE1"/>
    <mergeCell ref="A2:A4"/>
    <mergeCell ref="B2:AE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0"/>
  <sheetViews>
    <sheetView workbookViewId="0">
      <selection activeCell="M30" sqref="M30"/>
    </sheetView>
  </sheetViews>
  <sheetFormatPr defaultRowHeight="12.75" x14ac:dyDescent="0.2"/>
  <cols>
    <col min="1" max="1" width="19.140625" style="2" bestFit="1" customWidth="1"/>
    <col min="2" max="30" width="6.42578125" style="2" customWidth="1"/>
    <col min="31" max="31" width="7.5703125" style="17" bestFit="1" customWidth="1"/>
    <col min="32" max="32" width="7.28515625" style="1" bestFit="1" customWidth="1"/>
    <col min="33" max="33" width="9.140625" style="1"/>
  </cols>
  <sheetData>
    <row r="1" spans="1:33" ht="20.100000000000001" customHeight="1" thickBot="1" x14ac:dyDescent="0.25">
      <c r="A1" s="66" t="s">
        <v>26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</row>
    <row r="2" spans="1:33" s="4" customFormat="1" ht="20.100000000000001" customHeight="1" x14ac:dyDescent="0.2">
      <c r="A2" s="63" t="s">
        <v>21</v>
      </c>
      <c r="B2" s="60" t="s">
        <v>53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10"/>
    </row>
    <row r="3" spans="1:33" s="5" customFormat="1" ht="20.100000000000001" customHeight="1" x14ac:dyDescent="0.2">
      <c r="A3" s="64"/>
      <c r="B3" s="58">
        <v>1</v>
      </c>
      <c r="C3" s="58">
        <f>SUM(B3+1)</f>
        <v>2</v>
      </c>
      <c r="D3" s="58">
        <f t="shared" ref="D3:AC3" si="0">SUM(C3+1)</f>
        <v>3</v>
      </c>
      <c r="E3" s="58">
        <f t="shared" si="0"/>
        <v>4</v>
      </c>
      <c r="F3" s="58">
        <f t="shared" si="0"/>
        <v>5</v>
      </c>
      <c r="G3" s="58">
        <f t="shared" si="0"/>
        <v>6</v>
      </c>
      <c r="H3" s="58">
        <f t="shared" si="0"/>
        <v>7</v>
      </c>
      <c r="I3" s="58">
        <f t="shared" si="0"/>
        <v>8</v>
      </c>
      <c r="J3" s="58">
        <f t="shared" si="0"/>
        <v>9</v>
      </c>
      <c r="K3" s="58">
        <f t="shared" si="0"/>
        <v>10</v>
      </c>
      <c r="L3" s="58">
        <f t="shared" si="0"/>
        <v>11</v>
      </c>
      <c r="M3" s="58">
        <f t="shared" si="0"/>
        <v>12</v>
      </c>
      <c r="N3" s="58">
        <f t="shared" si="0"/>
        <v>13</v>
      </c>
      <c r="O3" s="58">
        <f t="shared" si="0"/>
        <v>14</v>
      </c>
      <c r="P3" s="58">
        <f t="shared" si="0"/>
        <v>15</v>
      </c>
      <c r="Q3" s="58">
        <f t="shared" si="0"/>
        <v>16</v>
      </c>
      <c r="R3" s="58">
        <f t="shared" si="0"/>
        <v>17</v>
      </c>
      <c r="S3" s="58">
        <f t="shared" si="0"/>
        <v>18</v>
      </c>
      <c r="T3" s="58">
        <f t="shared" si="0"/>
        <v>19</v>
      </c>
      <c r="U3" s="58">
        <f t="shared" si="0"/>
        <v>20</v>
      </c>
      <c r="V3" s="58">
        <f t="shared" si="0"/>
        <v>21</v>
      </c>
      <c r="W3" s="58">
        <f t="shared" si="0"/>
        <v>22</v>
      </c>
      <c r="X3" s="58">
        <f t="shared" si="0"/>
        <v>23</v>
      </c>
      <c r="Y3" s="58">
        <f t="shared" si="0"/>
        <v>24</v>
      </c>
      <c r="Z3" s="58">
        <f t="shared" si="0"/>
        <v>25</v>
      </c>
      <c r="AA3" s="58">
        <f t="shared" si="0"/>
        <v>26</v>
      </c>
      <c r="AB3" s="58">
        <f t="shared" si="0"/>
        <v>27</v>
      </c>
      <c r="AC3" s="58">
        <f t="shared" si="0"/>
        <v>28</v>
      </c>
      <c r="AD3" s="58">
        <v>29</v>
      </c>
      <c r="AE3" s="29" t="s">
        <v>41</v>
      </c>
      <c r="AF3" s="32" t="s">
        <v>40</v>
      </c>
      <c r="AG3" s="11"/>
    </row>
    <row r="4" spans="1:33" s="5" customFormat="1" ht="20.100000000000001" customHeight="1" thickBot="1" x14ac:dyDescent="0.25">
      <c r="A4" s="65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28" t="s">
        <v>39</v>
      </c>
      <c r="AF4" s="31" t="s">
        <v>42</v>
      </c>
      <c r="AG4" s="11"/>
    </row>
    <row r="5" spans="1:33" s="5" customFormat="1" ht="20.100000000000001" customHeight="1" thickTop="1" x14ac:dyDescent="0.2">
      <c r="A5" s="7" t="s">
        <v>48</v>
      </c>
      <c r="B5" s="43">
        <f>[1]Fevereiro!$F$5</f>
        <v>95</v>
      </c>
      <c r="C5" s="43">
        <f>[1]Fevereiro!$F$6</f>
        <v>95</v>
      </c>
      <c r="D5" s="43">
        <f>[1]Fevereiro!$F$7</f>
        <v>93</v>
      </c>
      <c r="E5" s="43">
        <f>[1]Fevereiro!$F$8</f>
        <v>96</v>
      </c>
      <c r="F5" s="43">
        <f>[1]Fevereiro!$F$9</f>
        <v>88</v>
      </c>
      <c r="G5" s="43">
        <f>[1]Fevereiro!$F$10</f>
        <v>90</v>
      </c>
      <c r="H5" s="43">
        <f>[1]Fevereiro!$F$11</f>
        <v>89</v>
      </c>
      <c r="I5" s="43">
        <f>[1]Fevereiro!$F$12</f>
        <v>93</v>
      </c>
      <c r="J5" s="43">
        <f>[1]Fevereiro!$F$13</f>
        <v>88</v>
      </c>
      <c r="K5" s="43">
        <f>[1]Fevereiro!$F$14</f>
        <v>88</v>
      </c>
      <c r="L5" s="43">
        <f>[1]Fevereiro!$F$15</f>
        <v>89</v>
      </c>
      <c r="M5" s="43">
        <f>[1]Fevereiro!$F$16</f>
        <v>93</v>
      </c>
      <c r="N5" s="43">
        <f>[1]Fevereiro!$F$17</f>
        <v>95</v>
      </c>
      <c r="O5" s="43">
        <f>[1]Fevereiro!$F$18</f>
        <v>86</v>
      </c>
      <c r="P5" s="43">
        <f>[1]Fevereiro!$F$19</f>
        <v>94</v>
      </c>
      <c r="Q5" s="43">
        <f>[1]Fevereiro!$F$20</f>
        <v>96</v>
      </c>
      <c r="R5" s="43">
        <f>[1]Fevereiro!$F$21</f>
        <v>93</v>
      </c>
      <c r="S5" s="43">
        <f>[1]Fevereiro!$F$22</f>
        <v>96</v>
      </c>
      <c r="T5" s="43">
        <f>[1]Fevereiro!$F$23</f>
        <v>85</v>
      </c>
      <c r="U5" s="43">
        <f>[1]Fevereiro!$F$24</f>
        <v>93</v>
      </c>
      <c r="V5" s="43">
        <f>[1]Fevereiro!$F$25</f>
        <v>89</v>
      </c>
      <c r="W5" s="43">
        <f>[1]Fevereiro!$F$26</f>
        <v>93</v>
      </c>
      <c r="X5" s="43">
        <f>[1]Fevereiro!$F$27</f>
        <v>97</v>
      </c>
      <c r="Y5" s="43">
        <f>[1]Fevereiro!$F$28</f>
        <v>97</v>
      </c>
      <c r="Z5" s="43">
        <f>[1]Fevereiro!$F$29</f>
        <v>96</v>
      </c>
      <c r="AA5" s="43">
        <f>[1]Fevereiro!$F$30</f>
        <v>95</v>
      </c>
      <c r="AB5" s="43">
        <f>[1]Fevereiro!$F$31</f>
        <v>95</v>
      </c>
      <c r="AC5" s="43">
        <f>[1]Fevereiro!$F$32</f>
        <v>96</v>
      </c>
      <c r="AD5" s="43">
        <f>[1]Fevereiro!$F$33</f>
        <v>95</v>
      </c>
      <c r="AE5" s="44">
        <f t="shared" ref="AE5:AE29" si="1">MAX(B5:AC5)</f>
        <v>97</v>
      </c>
      <c r="AF5" s="45">
        <f t="shared" ref="AF5:AF29" si="2">AVERAGE(B5:AC5)</f>
        <v>92.607142857142861</v>
      </c>
      <c r="AG5" s="11"/>
    </row>
    <row r="6" spans="1:33" ht="17.100000000000001" customHeight="1" x14ac:dyDescent="0.2">
      <c r="A6" s="8" t="s">
        <v>0</v>
      </c>
      <c r="B6" s="3">
        <f>[2]Fevereiro!$F$5</f>
        <v>88</v>
      </c>
      <c r="C6" s="3">
        <f>[2]Fevereiro!$F$6</f>
        <v>95</v>
      </c>
      <c r="D6" s="3">
        <f>[2]Fevereiro!$F$7</f>
        <v>96</v>
      </c>
      <c r="E6" s="3">
        <f>[2]Fevereiro!$F$8</f>
        <v>94</v>
      </c>
      <c r="F6" s="3">
        <f>[2]Fevereiro!$F$9</f>
        <v>95</v>
      </c>
      <c r="G6" s="3">
        <f>[2]Fevereiro!$F$10</f>
        <v>91</v>
      </c>
      <c r="H6" s="3">
        <f>[2]Fevereiro!$F$11</f>
        <v>91</v>
      </c>
      <c r="I6" s="3">
        <f>[2]Fevereiro!$F$12</f>
        <v>92</v>
      </c>
      <c r="J6" s="3">
        <f>[2]Fevereiro!$F$13</f>
        <v>92</v>
      </c>
      <c r="K6" s="3">
        <f>[2]Fevereiro!$F$14</f>
        <v>95</v>
      </c>
      <c r="L6" s="3">
        <f>[2]Fevereiro!$F$15</f>
        <v>94</v>
      </c>
      <c r="M6" s="3">
        <f>[2]Fevereiro!$F$16</f>
        <v>83</v>
      </c>
      <c r="N6" s="3">
        <f>[2]Fevereiro!$F$17</f>
        <v>90</v>
      </c>
      <c r="O6" s="3">
        <f>[2]Fevereiro!$F$18</f>
        <v>88</v>
      </c>
      <c r="P6" s="3">
        <f>[2]Fevereiro!$F$19</f>
        <v>96</v>
      </c>
      <c r="Q6" s="3">
        <f>[2]Fevereiro!$F$20</f>
        <v>96</v>
      </c>
      <c r="R6" s="3">
        <f>[2]Fevereiro!$F$21</f>
        <v>95</v>
      </c>
      <c r="S6" s="3">
        <f>[2]Fevereiro!$F$22</f>
        <v>96</v>
      </c>
      <c r="T6" s="3">
        <f>[2]Fevereiro!$F$23</f>
        <v>94</v>
      </c>
      <c r="U6" s="3">
        <f>[2]Fevereiro!$F$24</f>
        <v>87</v>
      </c>
      <c r="V6" s="3">
        <f>[2]Fevereiro!$F$25</f>
        <v>94</v>
      </c>
      <c r="W6" s="3">
        <f>[2]Fevereiro!$F$26</f>
        <v>96</v>
      </c>
      <c r="X6" s="3">
        <f>[2]Fevereiro!$F$27</f>
        <v>96</v>
      </c>
      <c r="Y6" s="3">
        <f>[2]Fevereiro!$F$28</f>
        <v>96</v>
      </c>
      <c r="Z6" s="3">
        <f>[2]Fevereiro!$F$29</f>
        <v>96</v>
      </c>
      <c r="AA6" s="3">
        <f>[2]Fevereiro!$F$30</f>
        <v>96</v>
      </c>
      <c r="AB6" s="3">
        <f>[2]Fevereiro!$F$31</f>
        <v>96</v>
      </c>
      <c r="AC6" s="3">
        <f>[2]Fevereiro!$F$32</f>
        <v>96</v>
      </c>
      <c r="AD6" s="3">
        <f>[2]Fevereiro!$F$33</f>
        <v>96</v>
      </c>
      <c r="AE6" s="44">
        <f t="shared" si="1"/>
        <v>96</v>
      </c>
      <c r="AF6" s="45">
        <f t="shared" si="2"/>
        <v>93.357142857142861</v>
      </c>
    </row>
    <row r="7" spans="1:33" ht="17.100000000000001" customHeight="1" x14ac:dyDescent="0.2">
      <c r="A7" s="8" t="s">
        <v>1</v>
      </c>
      <c r="B7" s="3">
        <f>[3]Fevereiro!$F$5</f>
        <v>96</v>
      </c>
      <c r="C7" s="3">
        <f>[3]Fevereiro!$F$6</f>
        <v>96</v>
      </c>
      <c r="D7" s="3">
        <f>[3]Fevereiro!$F$7</f>
        <v>94</v>
      </c>
      <c r="E7" s="3">
        <f>[3]Fevereiro!$F$8</f>
        <v>94</v>
      </c>
      <c r="F7" s="3">
        <f>[3]Fevereiro!$F$9</f>
        <v>94</v>
      </c>
      <c r="G7" s="3">
        <f>[3]Fevereiro!$F$10</f>
        <v>93</v>
      </c>
      <c r="H7" s="3">
        <f>[3]Fevereiro!$F$11</f>
        <v>94</v>
      </c>
      <c r="I7" s="3">
        <f>[3]Fevereiro!$F$12</f>
        <v>95</v>
      </c>
      <c r="J7" s="3">
        <f>[3]Fevereiro!$F$13</f>
        <v>95</v>
      </c>
      <c r="K7" s="3">
        <f>[3]Fevereiro!$F$14</f>
        <v>93</v>
      </c>
      <c r="L7" s="3">
        <f>[3]Fevereiro!$F$15</f>
        <v>91</v>
      </c>
      <c r="M7" s="3">
        <f>[3]Fevereiro!$F$16</f>
        <v>92</v>
      </c>
      <c r="N7" s="3">
        <f>[3]Fevereiro!$F$17</f>
        <v>95</v>
      </c>
      <c r="O7" s="3">
        <f>[3]Fevereiro!$F$18</f>
        <v>96</v>
      </c>
      <c r="P7" s="3">
        <f>[3]Fevereiro!$F$19</f>
        <v>96</v>
      </c>
      <c r="Q7" s="3">
        <f>[3]Fevereiro!$F$20</f>
        <v>96</v>
      </c>
      <c r="R7" s="3">
        <f>[3]Fevereiro!$F$21</f>
        <v>94</v>
      </c>
      <c r="S7" s="3">
        <f>[3]Fevereiro!$F$22</f>
        <v>92</v>
      </c>
      <c r="T7" s="3">
        <f>[3]Fevereiro!$F$23</f>
        <v>88</v>
      </c>
      <c r="U7" s="3">
        <f>[3]Fevereiro!$F$24</f>
        <v>92</v>
      </c>
      <c r="V7" s="3">
        <f>[3]Fevereiro!$F$25</f>
        <v>95</v>
      </c>
      <c r="W7" s="3" t="str">
        <f>[3]Fevereiro!$F$26</f>
        <v>**</v>
      </c>
      <c r="X7" s="3" t="str">
        <f>[3]Fevereiro!$F$27</f>
        <v>**</v>
      </c>
      <c r="Y7" s="3" t="str">
        <f>[3]Fevereiro!$F$28</f>
        <v>**</v>
      </c>
      <c r="Z7" s="3" t="str">
        <f>[3]Fevereiro!$F$29</f>
        <v>**</v>
      </c>
      <c r="AA7" s="3" t="str">
        <f>[3]Fevereiro!$F$30</f>
        <v>**</v>
      </c>
      <c r="AB7" s="3">
        <f>[3]Fevereiro!$F$31</f>
        <v>96</v>
      </c>
      <c r="AC7" s="3">
        <f>[3]Fevereiro!$F$32</f>
        <v>96</v>
      </c>
      <c r="AD7" s="3">
        <f>[3]Fevereiro!$F$33</f>
        <v>95</v>
      </c>
      <c r="AE7" s="44">
        <f t="shared" si="1"/>
        <v>96</v>
      </c>
      <c r="AF7" s="45">
        <f t="shared" si="2"/>
        <v>94.043478260869563</v>
      </c>
    </row>
    <row r="8" spans="1:33" ht="17.100000000000001" customHeight="1" x14ac:dyDescent="0.2">
      <c r="A8" s="8" t="s">
        <v>51</v>
      </c>
      <c r="B8" s="3">
        <f>[4]Fevereiro!$F$5</f>
        <v>94</v>
      </c>
      <c r="C8" s="3">
        <f>[4]Fevereiro!$F$6</f>
        <v>96</v>
      </c>
      <c r="D8" s="3">
        <f>[4]Fevereiro!$F$7</f>
        <v>95</v>
      </c>
      <c r="E8" s="3">
        <f>[4]Fevereiro!$F$8</f>
        <v>94</v>
      </c>
      <c r="F8" s="3">
        <f>[4]Fevereiro!$F$9</f>
        <v>95</v>
      </c>
      <c r="G8" s="3">
        <f>[4]Fevereiro!$F$10</f>
        <v>92</v>
      </c>
      <c r="H8" s="3">
        <f>[4]Fevereiro!$F$11</f>
        <v>93</v>
      </c>
      <c r="I8" s="3">
        <f>[4]Fevereiro!$F$12</f>
        <v>95</v>
      </c>
      <c r="J8" s="3">
        <f>[4]Fevereiro!$F$13</f>
        <v>93</v>
      </c>
      <c r="K8" s="3">
        <f>[4]Fevereiro!$F$14</f>
        <v>95</v>
      </c>
      <c r="L8" s="3">
        <f>[4]Fevereiro!$F$15</f>
        <v>96</v>
      </c>
      <c r="M8" s="3">
        <f>[4]Fevereiro!$F$16</f>
        <v>96</v>
      </c>
      <c r="N8" s="3">
        <f>[4]Fevereiro!$F$17</f>
        <v>95</v>
      </c>
      <c r="O8" s="3">
        <f>[4]Fevereiro!$F$18</f>
        <v>91</v>
      </c>
      <c r="P8" s="3">
        <f>[4]Fevereiro!$F$19</f>
        <v>91</v>
      </c>
      <c r="Q8" s="3">
        <f>[4]Fevereiro!$F$20</f>
        <v>94</v>
      </c>
      <c r="R8" s="3">
        <f>[4]Fevereiro!$F$21</f>
        <v>94</v>
      </c>
      <c r="S8" s="3">
        <f>[4]Fevereiro!$F$22</f>
        <v>93</v>
      </c>
      <c r="T8" s="3">
        <f>[4]Fevereiro!$F$23</f>
        <v>86</v>
      </c>
      <c r="U8" s="3">
        <f>[4]Fevereiro!$F$24</f>
        <v>93</v>
      </c>
      <c r="V8" s="3">
        <f>[4]Fevereiro!$F$25</f>
        <v>95</v>
      </c>
      <c r="W8" s="3">
        <f>[4]Fevereiro!$F$26</f>
        <v>95</v>
      </c>
      <c r="X8" s="3">
        <f>[4]Fevereiro!$F$27</f>
        <v>93</v>
      </c>
      <c r="Y8" s="3">
        <f>[4]Fevereiro!$F$28</f>
        <v>95</v>
      </c>
      <c r="Z8" s="3">
        <f>[4]Fevereiro!$F$29</f>
        <v>96</v>
      </c>
      <c r="AA8" s="3">
        <f>[4]Fevereiro!$F$30</f>
        <v>96</v>
      </c>
      <c r="AB8" s="3">
        <f>[4]Fevereiro!$F$31</f>
        <v>96</v>
      </c>
      <c r="AC8" s="3">
        <f>[4]Fevereiro!$F$32</f>
        <v>96</v>
      </c>
      <c r="AD8" s="3">
        <f>[4]Fevereiro!$F$33</f>
        <v>95</v>
      </c>
      <c r="AE8" s="44">
        <f t="shared" si="1"/>
        <v>96</v>
      </c>
      <c r="AF8" s="45">
        <f t="shared" si="2"/>
        <v>94.035714285714292</v>
      </c>
    </row>
    <row r="9" spans="1:33" ht="17.100000000000001" customHeight="1" x14ac:dyDescent="0.2">
      <c r="A9" s="8" t="s">
        <v>2</v>
      </c>
      <c r="B9" s="3">
        <f>[5]Fevereiro!$F$5</f>
        <v>94</v>
      </c>
      <c r="C9" s="3">
        <f>[5]Fevereiro!$F$6</f>
        <v>93</v>
      </c>
      <c r="D9" s="3">
        <f>[5]Fevereiro!$F$7</f>
        <v>93</v>
      </c>
      <c r="E9" s="3">
        <f>[5]Fevereiro!$F$8</f>
        <v>93</v>
      </c>
      <c r="F9" s="3">
        <f>[5]Fevereiro!$F$9</f>
        <v>88</v>
      </c>
      <c r="G9" s="3">
        <f>[5]Fevereiro!$F$10</f>
        <v>74</v>
      </c>
      <c r="H9" s="3">
        <f>[5]Fevereiro!$F$11</f>
        <v>81</v>
      </c>
      <c r="I9" s="3">
        <f>[5]Fevereiro!$F$12</f>
        <v>84</v>
      </c>
      <c r="J9" s="3">
        <f>[5]Fevereiro!$F$13</f>
        <v>87</v>
      </c>
      <c r="K9" s="3">
        <f>[5]Fevereiro!$F$14</f>
        <v>90</v>
      </c>
      <c r="L9" s="3">
        <f>[5]Fevereiro!$F$15</f>
        <v>93</v>
      </c>
      <c r="M9" s="3">
        <f>[5]Fevereiro!$F$16</f>
        <v>90</v>
      </c>
      <c r="N9" s="3">
        <f>[5]Fevereiro!$F$17</f>
        <v>89</v>
      </c>
      <c r="O9" s="3">
        <f>[5]Fevereiro!$F$18</f>
        <v>87</v>
      </c>
      <c r="P9" s="3">
        <f>[5]Fevereiro!$F$19</f>
        <v>95</v>
      </c>
      <c r="Q9" s="3">
        <f>[5]Fevereiro!$F$20</f>
        <v>95</v>
      </c>
      <c r="R9" s="3">
        <f>[5]Fevereiro!$F$21</f>
        <v>94</v>
      </c>
      <c r="S9" s="3">
        <f>[5]Fevereiro!$F$22</f>
        <v>90</v>
      </c>
      <c r="T9" s="3">
        <f>[5]Fevereiro!$F$23</f>
        <v>93</v>
      </c>
      <c r="U9" s="3">
        <f>[5]Fevereiro!$F$24</f>
        <v>86</v>
      </c>
      <c r="V9" s="3">
        <f>[5]Fevereiro!$F$25</f>
        <v>90</v>
      </c>
      <c r="W9" s="3">
        <f>[5]Fevereiro!$F$26</f>
        <v>95</v>
      </c>
      <c r="X9" s="3">
        <f>[5]Fevereiro!$F$27</f>
        <v>95</v>
      </c>
      <c r="Y9" s="3">
        <f>[5]Fevereiro!$F$28</f>
        <v>95</v>
      </c>
      <c r="Z9" s="3">
        <f>[5]Fevereiro!$F$29</f>
        <v>92</v>
      </c>
      <c r="AA9" s="3">
        <f>[5]Fevereiro!$F$30</f>
        <v>95</v>
      </c>
      <c r="AB9" s="3">
        <f>[5]Fevereiro!$F$31</f>
        <v>94</v>
      </c>
      <c r="AC9" s="3">
        <f>[5]Fevereiro!$F$32</f>
        <v>94</v>
      </c>
      <c r="AD9" s="3">
        <f>[5]Fevereiro!$F$33</f>
        <v>90</v>
      </c>
      <c r="AE9" s="44">
        <f t="shared" si="1"/>
        <v>95</v>
      </c>
      <c r="AF9" s="45">
        <f t="shared" si="2"/>
        <v>90.678571428571431</v>
      </c>
    </row>
    <row r="10" spans="1:33" ht="17.100000000000001" customHeight="1" x14ac:dyDescent="0.2">
      <c r="A10" s="8" t="s">
        <v>3</v>
      </c>
      <c r="B10" s="3">
        <f>[6]Fevereiro!$F$5</f>
        <v>91</v>
      </c>
      <c r="C10" s="3">
        <f>[6]Fevereiro!$F$6</f>
        <v>95</v>
      </c>
      <c r="D10" s="3">
        <f>[6]Fevereiro!$F$7</f>
        <v>93</v>
      </c>
      <c r="E10" s="3">
        <f>[6]Fevereiro!$F$8</f>
        <v>94</v>
      </c>
      <c r="F10" s="3">
        <f>[6]Fevereiro!$F$9</f>
        <v>90</v>
      </c>
      <c r="G10" s="3">
        <f>[6]Fevereiro!$F$10</f>
        <v>87</v>
      </c>
      <c r="H10" s="3">
        <f>[6]Fevereiro!$F$11</f>
        <v>86</v>
      </c>
      <c r="I10" s="3">
        <f>[6]Fevereiro!$F$12</f>
        <v>87</v>
      </c>
      <c r="J10" s="3">
        <f>[6]Fevereiro!$F$13</f>
        <v>82</v>
      </c>
      <c r="K10" s="3">
        <f>[6]Fevereiro!$F$14</f>
        <v>91</v>
      </c>
      <c r="L10" s="3">
        <f>[6]Fevereiro!$F$15</f>
        <v>93</v>
      </c>
      <c r="M10" s="3">
        <f>[6]Fevereiro!$F$16</f>
        <v>93</v>
      </c>
      <c r="N10" s="3">
        <f>[6]Fevereiro!$F$17</f>
        <v>92</v>
      </c>
      <c r="O10" s="3">
        <f>[6]Fevereiro!$F$18</f>
        <v>85</v>
      </c>
      <c r="P10" s="3">
        <f>[6]Fevereiro!$F$19</f>
        <v>95</v>
      </c>
      <c r="Q10" s="3">
        <f>[6]Fevereiro!$F$20</f>
        <v>92</v>
      </c>
      <c r="R10" s="3">
        <f>[6]Fevereiro!$F$21</f>
        <v>93</v>
      </c>
      <c r="S10" s="3">
        <f>[6]Fevereiro!$F$22</f>
        <v>91</v>
      </c>
      <c r="T10" s="3">
        <f>[6]Fevereiro!$F$23</f>
        <v>93</v>
      </c>
      <c r="U10" s="3">
        <f>[6]Fevereiro!$F$24</f>
        <v>92</v>
      </c>
      <c r="V10" s="3">
        <f>[6]Fevereiro!$F$25</f>
        <v>96</v>
      </c>
      <c r="W10" s="3">
        <f>[6]Fevereiro!$F$26</f>
        <v>95</v>
      </c>
      <c r="X10" s="3">
        <f>[6]Fevereiro!$F$27</f>
        <v>94</v>
      </c>
      <c r="Y10" s="3">
        <f>[6]Fevereiro!$F$28</f>
        <v>95</v>
      </c>
      <c r="Z10" s="3">
        <f>[6]Fevereiro!$F$29</f>
        <v>92</v>
      </c>
      <c r="AA10" s="3">
        <f>[6]Fevereiro!$F$30</f>
        <v>95</v>
      </c>
      <c r="AB10" s="3">
        <f>[6]Fevereiro!$F$31</f>
        <v>96</v>
      </c>
      <c r="AC10" s="3">
        <f>[6]Fevereiro!$F$32</f>
        <v>92</v>
      </c>
      <c r="AD10" s="3">
        <f>[6]Fevereiro!$F$33</f>
        <v>91</v>
      </c>
      <c r="AE10" s="44">
        <f t="shared" si="1"/>
        <v>96</v>
      </c>
      <c r="AF10" s="45">
        <f t="shared" si="2"/>
        <v>91.785714285714292</v>
      </c>
    </row>
    <row r="11" spans="1:33" ht="17.100000000000001" customHeight="1" x14ac:dyDescent="0.2">
      <c r="A11" s="8" t="s">
        <v>4</v>
      </c>
      <c r="B11" s="3">
        <f>[7]Fevereiro!$F$5</f>
        <v>97</v>
      </c>
      <c r="C11" s="3">
        <f>[7]Fevereiro!$F$6</f>
        <v>95</v>
      </c>
      <c r="D11" s="3">
        <f>[7]Fevereiro!$F$7</f>
        <v>93</v>
      </c>
      <c r="E11" s="3">
        <f>[7]Fevereiro!$F$8</f>
        <v>93</v>
      </c>
      <c r="F11" s="3">
        <f>[7]Fevereiro!$F$9</f>
        <v>84</v>
      </c>
      <c r="G11" s="3">
        <f>[7]Fevereiro!$F$10</f>
        <v>69</v>
      </c>
      <c r="H11" s="3">
        <f>[7]Fevereiro!$F$11</f>
        <v>65</v>
      </c>
      <c r="I11" s="3">
        <f>[7]Fevereiro!$F$12</f>
        <v>78</v>
      </c>
      <c r="J11" s="3">
        <f>[7]Fevereiro!$F$13</f>
        <v>86</v>
      </c>
      <c r="K11" s="3">
        <f>[7]Fevereiro!$F$14</f>
        <v>92</v>
      </c>
      <c r="L11" s="3">
        <f>[7]Fevereiro!$F$15</f>
        <v>95</v>
      </c>
      <c r="M11" s="3">
        <f>[7]Fevereiro!$F$16</f>
        <v>95</v>
      </c>
      <c r="N11" s="3">
        <f>[7]Fevereiro!$F$17</f>
        <v>97</v>
      </c>
      <c r="O11" s="3">
        <f>[7]Fevereiro!$F$18</f>
        <v>96</v>
      </c>
      <c r="P11" s="3">
        <f>[7]Fevereiro!$F$19</f>
        <v>94</v>
      </c>
      <c r="Q11" s="3">
        <f>[7]Fevereiro!$F$20</f>
        <v>91</v>
      </c>
      <c r="R11" s="3">
        <f>[7]Fevereiro!$F$21</f>
        <v>88</v>
      </c>
      <c r="S11" s="3">
        <f>[7]Fevereiro!$F$22</f>
        <v>79</v>
      </c>
      <c r="T11" s="3">
        <f>[7]Fevereiro!$F$23</f>
        <v>96</v>
      </c>
      <c r="U11" s="3">
        <f>[7]Fevereiro!$F$24</f>
        <v>96</v>
      </c>
      <c r="V11" s="3">
        <f>[7]Fevereiro!$F$25</f>
        <v>96</v>
      </c>
      <c r="W11" s="3">
        <f>[7]Fevereiro!$F$26</f>
        <v>96</v>
      </c>
      <c r="X11" s="3">
        <f>[7]Fevereiro!$F$27</f>
        <v>96</v>
      </c>
      <c r="Y11" s="3">
        <f>[7]Fevereiro!$F$28</f>
        <v>97</v>
      </c>
      <c r="Z11" s="3">
        <f>[7]Fevereiro!$F$29</f>
        <v>93</v>
      </c>
      <c r="AA11" s="3">
        <f>[7]Fevereiro!$F$30</f>
        <v>93</v>
      </c>
      <c r="AB11" s="3">
        <f>[7]Fevereiro!$F$31</f>
        <v>93</v>
      </c>
      <c r="AC11" s="3">
        <f>[7]Fevereiro!$F$32</f>
        <v>93</v>
      </c>
      <c r="AD11" s="3">
        <f>[7]Fevereiro!$F$33</f>
        <v>94</v>
      </c>
      <c r="AE11" s="44">
        <f t="shared" si="1"/>
        <v>97</v>
      </c>
      <c r="AF11" s="45">
        <f t="shared" si="2"/>
        <v>90.571428571428569</v>
      </c>
    </row>
    <row r="12" spans="1:33" ht="17.100000000000001" customHeight="1" x14ac:dyDescent="0.2">
      <c r="A12" s="8" t="s">
        <v>5</v>
      </c>
      <c r="B12" s="13">
        <f>[8]Fevereiro!$F$5</f>
        <v>92</v>
      </c>
      <c r="C12" s="13">
        <f>[8]Fevereiro!$F$6</f>
        <v>93</v>
      </c>
      <c r="D12" s="13">
        <f>[8]Fevereiro!$F$7</f>
        <v>92</v>
      </c>
      <c r="E12" s="13">
        <f>[8]Fevereiro!$F$8</f>
        <v>92</v>
      </c>
      <c r="F12" s="13">
        <f>[8]Fevereiro!$F$9</f>
        <v>90</v>
      </c>
      <c r="G12" s="13">
        <f>[8]Fevereiro!$F$10</f>
        <v>79</v>
      </c>
      <c r="H12" s="13">
        <f>[8]Fevereiro!$F$11</f>
        <v>88</v>
      </c>
      <c r="I12" s="13">
        <f>[8]Fevereiro!$F$12</f>
        <v>84</v>
      </c>
      <c r="J12" s="13">
        <f>[8]Fevereiro!$F$13</f>
        <v>89</v>
      </c>
      <c r="K12" s="13">
        <f>[8]Fevereiro!$F$14</f>
        <v>88</v>
      </c>
      <c r="L12" s="13">
        <f>[8]Fevereiro!$F$15</f>
        <v>93</v>
      </c>
      <c r="M12" s="13">
        <f>[8]Fevereiro!$F$16</f>
        <v>92</v>
      </c>
      <c r="N12" s="13">
        <f>[8]Fevereiro!$F$17</f>
        <v>92</v>
      </c>
      <c r="O12" s="13">
        <f>[8]Fevereiro!$F$18</f>
        <v>91</v>
      </c>
      <c r="P12" s="13">
        <f>[8]Fevereiro!$F$19</f>
        <v>92</v>
      </c>
      <c r="Q12" s="13">
        <f>[8]Fevereiro!$F$20</f>
        <v>89</v>
      </c>
      <c r="R12" s="13">
        <f>[8]Fevereiro!$F$21</f>
        <v>88</v>
      </c>
      <c r="S12" s="13">
        <f>[8]Fevereiro!$F$22</f>
        <v>85</v>
      </c>
      <c r="T12" s="13">
        <f>[8]Fevereiro!$F$23</f>
        <v>89</v>
      </c>
      <c r="U12" s="13">
        <f>[8]Fevereiro!$F$24</f>
        <v>84</v>
      </c>
      <c r="V12" s="13">
        <f>[8]Fevereiro!$F$25</f>
        <v>88</v>
      </c>
      <c r="W12" s="13">
        <f>[8]Fevereiro!$F$26</f>
        <v>92</v>
      </c>
      <c r="X12" s="13">
        <f>[8]Fevereiro!$F$27</f>
        <v>90</v>
      </c>
      <c r="Y12" s="13">
        <f>[8]Fevereiro!$F$28</f>
        <v>92</v>
      </c>
      <c r="Z12" s="13">
        <f>[8]Fevereiro!$F$29</f>
        <v>90</v>
      </c>
      <c r="AA12" s="13">
        <f>[8]Fevereiro!$F$30</f>
        <v>91</v>
      </c>
      <c r="AB12" s="13">
        <f>[8]Fevereiro!$F$31</f>
        <v>93</v>
      </c>
      <c r="AC12" s="13">
        <f>[8]Fevereiro!$F$32</f>
        <v>90</v>
      </c>
      <c r="AD12" s="13">
        <f>[8]Fevereiro!$F$33</f>
        <v>92</v>
      </c>
      <c r="AE12" s="44">
        <f t="shared" si="1"/>
        <v>93</v>
      </c>
      <c r="AF12" s="45">
        <f t="shared" si="2"/>
        <v>89.571428571428569</v>
      </c>
    </row>
    <row r="13" spans="1:33" ht="17.100000000000001" customHeight="1" x14ac:dyDescent="0.2">
      <c r="A13" s="8" t="s">
        <v>6</v>
      </c>
      <c r="B13" s="13">
        <f>[9]Fevereiro!$F$5</f>
        <v>100</v>
      </c>
      <c r="C13" s="13">
        <f>[9]Fevereiro!$F$6</f>
        <v>100</v>
      </c>
      <c r="D13" s="13">
        <f>[9]Fevereiro!$F$7</f>
        <v>87</v>
      </c>
      <c r="E13" s="13">
        <f>[9]Fevereiro!$F$8</f>
        <v>100</v>
      </c>
      <c r="F13" s="13">
        <f>[9]Fevereiro!$F$9</f>
        <v>100</v>
      </c>
      <c r="G13" s="13">
        <f>[9]Fevereiro!$F$10</f>
        <v>100</v>
      </c>
      <c r="H13" s="13">
        <f>[9]Fevereiro!$F$11</f>
        <v>100</v>
      </c>
      <c r="I13" s="13">
        <f>[9]Fevereiro!$F$12</f>
        <v>84</v>
      </c>
      <c r="J13" s="13">
        <f>[9]Fevereiro!$F$13</f>
        <v>100</v>
      </c>
      <c r="K13" s="13">
        <f>[9]Fevereiro!$F$14</f>
        <v>100</v>
      </c>
      <c r="L13" s="13">
        <f>[9]Fevereiro!$F$15</f>
        <v>86</v>
      </c>
      <c r="M13" s="13">
        <f>[9]Fevereiro!$F$16</f>
        <v>100</v>
      </c>
      <c r="N13" s="13">
        <f>[9]Fevereiro!$F$17</f>
        <v>86</v>
      </c>
      <c r="O13" s="13">
        <f>[9]Fevereiro!$F$18</f>
        <v>100</v>
      </c>
      <c r="P13" s="13">
        <f>[9]Fevereiro!$F$19</f>
        <v>99</v>
      </c>
      <c r="Q13" s="13">
        <f>[9]Fevereiro!$F$20</f>
        <v>100</v>
      </c>
      <c r="R13" s="13">
        <f>[9]Fevereiro!$F$21</f>
        <v>100</v>
      </c>
      <c r="S13" s="13">
        <f>[9]Fevereiro!$F$22</f>
        <v>85</v>
      </c>
      <c r="T13" s="13">
        <f>[9]Fevereiro!$F$23</f>
        <v>100</v>
      </c>
      <c r="U13" s="13">
        <f>[9]Fevereiro!$F$24</f>
        <v>100</v>
      </c>
      <c r="V13" s="13">
        <f>[9]Fevereiro!$F$25</f>
        <v>100</v>
      </c>
      <c r="W13" s="13">
        <f>[9]Fevereiro!$F$26</f>
        <v>100</v>
      </c>
      <c r="X13" s="13">
        <f>[9]Fevereiro!$F$27</f>
        <v>83</v>
      </c>
      <c r="Y13" s="13">
        <f>[9]Fevereiro!$F$28</f>
        <v>100</v>
      </c>
      <c r="Z13" s="13">
        <f>[9]Fevereiro!$F$29</f>
        <v>100</v>
      </c>
      <c r="AA13" s="13">
        <f>[9]Fevereiro!$F$30</f>
        <v>100</v>
      </c>
      <c r="AB13" s="13">
        <f>[9]Fevereiro!$F$31</f>
        <v>100</v>
      </c>
      <c r="AC13" s="13">
        <f>[9]Fevereiro!$F$32</f>
        <v>100</v>
      </c>
      <c r="AD13" s="13">
        <f>[9]Fevereiro!$F$33</f>
        <v>100</v>
      </c>
      <c r="AE13" s="44">
        <f t="shared" si="1"/>
        <v>100</v>
      </c>
      <c r="AF13" s="45">
        <f t="shared" si="2"/>
        <v>96.785714285714292</v>
      </c>
    </row>
    <row r="14" spans="1:33" ht="17.100000000000001" customHeight="1" x14ac:dyDescent="0.2">
      <c r="A14" s="8" t="s">
        <v>7</v>
      </c>
      <c r="B14" s="13">
        <f>[10]Fevereiro!$F$5</f>
        <v>82</v>
      </c>
      <c r="C14" s="13">
        <f>[10]Fevereiro!$F$6</f>
        <v>95</v>
      </c>
      <c r="D14" s="13">
        <f>[10]Fevereiro!$F$7</f>
        <v>92</v>
      </c>
      <c r="E14" s="13">
        <f>[10]Fevereiro!$F$8</f>
        <v>88</v>
      </c>
      <c r="F14" s="13">
        <f>[10]Fevereiro!$F$9</f>
        <v>90</v>
      </c>
      <c r="G14" s="13">
        <f>[10]Fevereiro!$F$10</f>
        <v>77</v>
      </c>
      <c r="H14" s="13">
        <f>[10]Fevereiro!$F$11</f>
        <v>68</v>
      </c>
      <c r="I14" s="13">
        <f>[10]Fevereiro!$F$12</f>
        <v>97</v>
      </c>
      <c r="J14" s="13">
        <f>[10]Fevereiro!$F$13</f>
        <v>93</v>
      </c>
      <c r="K14" s="13">
        <f>[10]Fevereiro!$F$14</f>
        <v>92</v>
      </c>
      <c r="L14" s="13">
        <f>[10]Fevereiro!$F$15</f>
        <v>90</v>
      </c>
      <c r="M14" s="13">
        <f>[10]Fevereiro!$F$16</f>
        <v>76</v>
      </c>
      <c r="N14" s="13">
        <f>[10]Fevereiro!$F$17</f>
        <v>79</v>
      </c>
      <c r="O14" s="13">
        <f>[10]Fevereiro!$F$18</f>
        <v>90</v>
      </c>
      <c r="P14" s="13">
        <f>[10]Fevereiro!$F$19</f>
        <v>96</v>
      </c>
      <c r="Q14" s="13">
        <f>[10]Fevereiro!$F$20</f>
        <v>94</v>
      </c>
      <c r="R14" s="13">
        <f>[10]Fevereiro!$F$21</f>
        <v>94</v>
      </c>
      <c r="S14" s="13">
        <f>[10]Fevereiro!$F$22</f>
        <v>93</v>
      </c>
      <c r="T14" s="13">
        <f>[10]Fevereiro!$F$23</f>
        <v>97</v>
      </c>
      <c r="U14" s="13">
        <f>[10]Fevereiro!$F$24</f>
        <v>88</v>
      </c>
      <c r="V14" s="13">
        <f>[10]Fevereiro!$F$25</f>
        <v>90</v>
      </c>
      <c r="W14" s="13">
        <f>[10]Fevereiro!$F$26</f>
        <v>97</v>
      </c>
      <c r="X14" s="13">
        <f>[10]Fevereiro!$F$27</f>
        <v>97</v>
      </c>
      <c r="Y14" s="13">
        <f>[10]Fevereiro!$F$28</f>
        <v>96</v>
      </c>
      <c r="Z14" s="13">
        <f>[10]Fevereiro!$F$29</f>
        <v>93</v>
      </c>
      <c r="AA14" s="13">
        <f>[10]Fevereiro!$F$30</f>
        <v>96</v>
      </c>
      <c r="AB14" s="13">
        <f>[10]Fevereiro!$F$31</f>
        <v>97</v>
      </c>
      <c r="AC14" s="13">
        <f>[10]Fevereiro!$F$32</f>
        <v>98</v>
      </c>
      <c r="AD14" s="13">
        <f>[10]Fevereiro!$F$33</f>
        <v>95</v>
      </c>
      <c r="AE14" s="44">
        <f t="shared" si="1"/>
        <v>98</v>
      </c>
      <c r="AF14" s="45">
        <f t="shared" si="2"/>
        <v>90.535714285714292</v>
      </c>
    </row>
    <row r="15" spans="1:33" ht="17.100000000000001" customHeight="1" x14ac:dyDescent="0.2">
      <c r="A15" s="8" t="s">
        <v>8</v>
      </c>
      <c r="B15" s="13">
        <f>[11]Fevereiro!$F$5</f>
        <v>76</v>
      </c>
      <c r="C15" s="13">
        <f>[11]Fevereiro!$F$6</f>
        <v>84</v>
      </c>
      <c r="D15" s="13">
        <f>[11]Fevereiro!$F$7</f>
        <v>90</v>
      </c>
      <c r="E15" s="13">
        <f>[11]Fevereiro!$F$8</f>
        <v>93</v>
      </c>
      <c r="F15" s="13">
        <f>[11]Fevereiro!$F$9</f>
        <v>92</v>
      </c>
      <c r="G15" s="13">
        <f>[11]Fevereiro!$F$10</f>
        <v>73</v>
      </c>
      <c r="H15" s="13">
        <f>[11]Fevereiro!$F$11</f>
        <v>81</v>
      </c>
      <c r="I15" s="13">
        <f>[11]Fevereiro!$F$12</f>
        <v>76</v>
      </c>
      <c r="J15" s="13">
        <f>[11]Fevereiro!$F$13</f>
        <v>80</v>
      </c>
      <c r="K15" s="13">
        <f>[11]Fevereiro!$F$14</f>
        <v>91</v>
      </c>
      <c r="L15" s="13">
        <f>[11]Fevereiro!$F$15</f>
        <v>88</v>
      </c>
      <c r="M15" s="13">
        <f>[11]Fevereiro!$F$16</f>
        <v>88</v>
      </c>
      <c r="N15" s="13">
        <f>[11]Fevereiro!$F$17</f>
        <v>82</v>
      </c>
      <c r="O15" s="13">
        <f>[11]Fevereiro!$F$18</f>
        <v>89</v>
      </c>
      <c r="P15" s="13">
        <f>[11]Fevereiro!$F$19</f>
        <v>94</v>
      </c>
      <c r="Q15" s="13">
        <f>[11]Fevereiro!$F$20</f>
        <v>95</v>
      </c>
      <c r="R15" s="13">
        <f>[11]Fevereiro!$F$21</f>
        <v>92</v>
      </c>
      <c r="S15" s="13">
        <f>[11]Fevereiro!$F$22</f>
        <v>93</v>
      </c>
      <c r="T15" s="13">
        <f>[11]Fevereiro!$F$23</f>
        <v>88</v>
      </c>
      <c r="U15" s="13">
        <f>[11]Fevereiro!$F$24</f>
        <v>87</v>
      </c>
      <c r="V15" s="13">
        <f>[11]Fevereiro!$F$25</f>
        <v>94</v>
      </c>
      <c r="W15" s="13">
        <f>[11]Fevereiro!$F$26</f>
        <v>97</v>
      </c>
      <c r="X15" s="13">
        <f>[11]Fevereiro!$F$27</f>
        <v>96</v>
      </c>
      <c r="Y15" s="13">
        <f>[11]Fevereiro!$F$28</f>
        <v>96</v>
      </c>
      <c r="Z15" s="13">
        <f>[11]Fevereiro!$F$29</f>
        <v>95</v>
      </c>
      <c r="AA15" s="13">
        <f>[11]Fevereiro!$F$30</f>
        <v>97</v>
      </c>
      <c r="AB15" s="13">
        <f>[11]Fevereiro!$F$31</f>
        <v>97</v>
      </c>
      <c r="AC15" s="13">
        <f>[11]Fevereiro!$F$32</f>
        <v>96</v>
      </c>
      <c r="AD15" s="13">
        <f>[11]Fevereiro!$F$33</f>
        <v>94</v>
      </c>
      <c r="AE15" s="44">
        <f t="shared" si="1"/>
        <v>97</v>
      </c>
      <c r="AF15" s="45">
        <f t="shared" si="2"/>
        <v>89.285714285714292</v>
      </c>
    </row>
    <row r="16" spans="1:33" ht="17.100000000000001" customHeight="1" x14ac:dyDescent="0.2">
      <c r="A16" s="8" t="s">
        <v>9</v>
      </c>
      <c r="B16" s="13">
        <f>[12]Fevereiro!$F$5</f>
        <v>74</v>
      </c>
      <c r="C16" s="13">
        <f>[12]Fevereiro!$F$6</f>
        <v>92</v>
      </c>
      <c r="D16" s="13">
        <f>[12]Fevereiro!$F$7</f>
        <v>81</v>
      </c>
      <c r="E16" s="13">
        <f>[12]Fevereiro!$F$8</f>
        <v>87</v>
      </c>
      <c r="F16" s="13">
        <f>[12]Fevereiro!$F$9</f>
        <v>90</v>
      </c>
      <c r="G16" s="13">
        <f>[12]Fevereiro!$F$10</f>
        <v>66</v>
      </c>
      <c r="H16" s="13">
        <f>[12]Fevereiro!$F$11</f>
        <v>67</v>
      </c>
      <c r="I16" s="13">
        <f>[12]Fevereiro!$F$12</f>
        <v>67</v>
      </c>
      <c r="J16" s="13">
        <f>[12]Fevereiro!$F$13</f>
        <v>70</v>
      </c>
      <c r="K16" s="13">
        <f>[12]Fevereiro!$F$14</f>
        <v>88</v>
      </c>
      <c r="L16" s="13">
        <f>[12]Fevereiro!$F$15</f>
        <v>85</v>
      </c>
      <c r="M16" s="13">
        <f>[12]Fevereiro!$F$16</f>
        <v>64</v>
      </c>
      <c r="N16" s="13">
        <f>[12]Fevereiro!$F$17</f>
        <v>82</v>
      </c>
      <c r="O16" s="13">
        <f>[12]Fevereiro!$F$18</f>
        <v>85</v>
      </c>
      <c r="P16" s="13">
        <f>[12]Fevereiro!$F$19</f>
        <v>92</v>
      </c>
      <c r="Q16" s="13">
        <f>[12]Fevereiro!$F$20</f>
        <v>90</v>
      </c>
      <c r="R16" s="13">
        <f>[12]Fevereiro!$F$21</f>
        <v>91</v>
      </c>
      <c r="S16" s="13">
        <f>[12]Fevereiro!$F$22</f>
        <v>89</v>
      </c>
      <c r="T16" s="13">
        <f>[12]Fevereiro!$F$23</f>
        <v>95</v>
      </c>
      <c r="U16" s="13">
        <f>[12]Fevereiro!$F$24</f>
        <v>91</v>
      </c>
      <c r="V16" s="13">
        <f>[12]Fevereiro!$F$25</f>
        <v>87</v>
      </c>
      <c r="W16" s="13">
        <f>[12]Fevereiro!$F$26</f>
        <v>96</v>
      </c>
      <c r="X16" s="13">
        <f>[12]Fevereiro!$F$27</f>
        <v>95</v>
      </c>
      <c r="Y16" s="13">
        <f>[12]Fevereiro!$F$28</f>
        <v>97</v>
      </c>
      <c r="Z16" s="13">
        <f>[12]Fevereiro!$F$29</f>
        <v>97</v>
      </c>
      <c r="AA16" s="13">
        <f>[12]Fevereiro!$F$30</f>
        <v>96</v>
      </c>
      <c r="AB16" s="13">
        <f>[12]Fevereiro!$F$31</f>
        <v>96</v>
      </c>
      <c r="AC16" s="13">
        <f>[12]Fevereiro!$F$32</f>
        <v>95</v>
      </c>
      <c r="AD16" s="13">
        <f>[12]Fevereiro!$F$33</f>
        <v>96</v>
      </c>
      <c r="AE16" s="44">
        <f t="shared" si="1"/>
        <v>97</v>
      </c>
      <c r="AF16" s="45">
        <f t="shared" si="2"/>
        <v>85.892857142857139</v>
      </c>
    </row>
    <row r="17" spans="1:33" ht="17.100000000000001" customHeight="1" x14ac:dyDescent="0.2">
      <c r="A17" s="8" t="s">
        <v>54</v>
      </c>
      <c r="B17" s="13">
        <f>[13]Fevereiro!$F$5</f>
        <v>95</v>
      </c>
      <c r="C17" s="13">
        <f>[13]Fevereiro!$F$6</f>
        <v>96</v>
      </c>
      <c r="D17" s="13">
        <f>[13]Fevereiro!$F$7</f>
        <v>95</v>
      </c>
      <c r="E17" s="13">
        <f>[13]Fevereiro!$F$8</f>
        <v>93</v>
      </c>
      <c r="F17" s="13">
        <f>[13]Fevereiro!$F$9</f>
        <v>92</v>
      </c>
      <c r="G17" s="13">
        <f>[13]Fevereiro!$F$10</f>
        <v>91</v>
      </c>
      <c r="H17" s="13">
        <f>[13]Fevereiro!$F$11</f>
        <v>89</v>
      </c>
      <c r="I17" s="13">
        <f>[13]Fevereiro!$F$12</f>
        <v>94</v>
      </c>
      <c r="J17" s="13">
        <f>[13]Fevereiro!$F$13</f>
        <v>89</v>
      </c>
      <c r="K17" s="13">
        <f>[13]Fevereiro!$F$14</f>
        <v>90</v>
      </c>
      <c r="L17" s="13">
        <f>[13]Fevereiro!$F$15</f>
        <v>94</v>
      </c>
      <c r="M17" s="13">
        <f>[13]Fevereiro!$F$16</f>
        <v>90</v>
      </c>
      <c r="N17" s="13">
        <f>[13]Fevereiro!$F$17</f>
        <v>84</v>
      </c>
      <c r="O17" s="13">
        <f>[13]Fevereiro!$F$18</f>
        <v>90</v>
      </c>
      <c r="P17" s="13">
        <f>[13]Fevereiro!$F$19</f>
        <v>88</v>
      </c>
      <c r="Q17" s="13">
        <f>[13]Fevereiro!$F$20</f>
        <v>93</v>
      </c>
      <c r="R17" s="13">
        <f>[13]Fevereiro!$F$21</f>
        <v>94</v>
      </c>
      <c r="S17" s="13">
        <f>[13]Fevereiro!$F$22</f>
        <v>94</v>
      </c>
      <c r="T17" s="13">
        <f>[13]Fevereiro!$F$23</f>
        <v>86</v>
      </c>
      <c r="U17" s="13">
        <f>[13]Fevereiro!$F$24</f>
        <v>90</v>
      </c>
      <c r="V17" s="13">
        <f>[13]Fevereiro!$F$25</f>
        <v>92</v>
      </c>
      <c r="W17" s="13">
        <f>[13]Fevereiro!$F$26</f>
        <v>95</v>
      </c>
      <c r="X17" s="13">
        <f>[13]Fevereiro!$F$27</f>
        <v>96</v>
      </c>
      <c r="Y17" s="13">
        <f>[13]Fevereiro!$F$28</f>
        <v>96</v>
      </c>
      <c r="Z17" s="13">
        <f>[13]Fevereiro!$F$29</f>
        <v>94</v>
      </c>
      <c r="AA17" s="13">
        <f>[13]Fevereiro!$F$30</f>
        <v>95</v>
      </c>
      <c r="AB17" s="13">
        <f>[13]Fevereiro!$F$31</f>
        <v>96</v>
      </c>
      <c r="AC17" s="13">
        <f>[13]Fevereiro!$F$32</f>
        <v>94</v>
      </c>
      <c r="AD17" s="13">
        <f>[13]Fevereiro!$F$33</f>
        <v>89</v>
      </c>
      <c r="AE17" s="44">
        <f t="shared" si="1"/>
        <v>96</v>
      </c>
      <c r="AF17" s="45">
        <f t="shared" si="2"/>
        <v>92.321428571428569</v>
      </c>
    </row>
    <row r="18" spans="1:33" ht="17.100000000000001" customHeight="1" x14ac:dyDescent="0.2">
      <c r="A18" s="8" t="s">
        <v>10</v>
      </c>
      <c r="B18" s="13">
        <f>[14]Fevereiro!$F$5</f>
        <v>69</v>
      </c>
      <c r="C18" s="13">
        <f>[14]Fevereiro!$F$6</f>
        <v>92</v>
      </c>
      <c r="D18" s="13">
        <f>[14]Fevereiro!$F$7</f>
        <v>89</v>
      </c>
      <c r="E18" s="13">
        <f>[14]Fevereiro!$F$8</f>
        <v>88</v>
      </c>
      <c r="F18" s="13">
        <f>[14]Fevereiro!$F$9</f>
        <v>92</v>
      </c>
      <c r="G18" s="13">
        <f>[14]Fevereiro!$F$10</f>
        <v>74</v>
      </c>
      <c r="H18" s="13">
        <f>[14]Fevereiro!$F$11</f>
        <v>74</v>
      </c>
      <c r="I18" s="13">
        <f>[14]Fevereiro!$F$12</f>
        <v>94</v>
      </c>
      <c r="J18" s="13">
        <f>[14]Fevereiro!$F$13</f>
        <v>90</v>
      </c>
      <c r="K18" s="13">
        <f>[14]Fevereiro!$F$14</f>
        <v>93</v>
      </c>
      <c r="L18" s="13">
        <f>[14]Fevereiro!$F$15</f>
        <v>89</v>
      </c>
      <c r="M18" s="13">
        <f>[14]Fevereiro!$F$16</f>
        <v>84</v>
      </c>
      <c r="N18" s="13">
        <f>[14]Fevereiro!$F$17</f>
        <v>84</v>
      </c>
      <c r="O18" s="13">
        <f>[14]Fevereiro!$F$18</f>
        <v>89</v>
      </c>
      <c r="P18" s="13">
        <f>[14]Fevereiro!$F$19</f>
        <v>88</v>
      </c>
      <c r="Q18" s="13">
        <f>[14]Fevereiro!$F$20</f>
        <v>93</v>
      </c>
      <c r="R18" s="13">
        <f>[14]Fevereiro!$F$21</f>
        <v>93</v>
      </c>
      <c r="S18" s="13">
        <f>[14]Fevereiro!$F$22</f>
        <v>92</v>
      </c>
      <c r="T18" s="13">
        <f>[14]Fevereiro!$F$23</f>
        <v>90</v>
      </c>
      <c r="U18" s="13">
        <f>[14]Fevereiro!$F$24</f>
        <v>91</v>
      </c>
      <c r="V18" s="13">
        <f>[14]Fevereiro!$F$25</f>
        <v>94</v>
      </c>
      <c r="W18" s="13">
        <f>[14]Fevereiro!$F$26</f>
        <v>95</v>
      </c>
      <c r="X18" s="13">
        <f>[14]Fevereiro!$F$27</f>
        <v>94</v>
      </c>
      <c r="Y18" s="13">
        <f>[14]Fevereiro!$F$28</f>
        <v>95</v>
      </c>
      <c r="Z18" s="13">
        <f>[14]Fevereiro!$F$29</f>
        <v>94</v>
      </c>
      <c r="AA18" s="13">
        <f>[14]Fevereiro!$F$30</f>
        <v>95</v>
      </c>
      <c r="AB18" s="13">
        <f>[14]Fevereiro!$F$31</f>
        <v>95</v>
      </c>
      <c r="AC18" s="13">
        <f>[14]Fevereiro!$F$32</f>
        <v>95</v>
      </c>
      <c r="AD18" s="13">
        <f>[14]Fevereiro!$F$33</f>
        <v>91</v>
      </c>
      <c r="AE18" s="44">
        <f t="shared" si="1"/>
        <v>95</v>
      </c>
      <c r="AF18" s="45">
        <f t="shared" si="2"/>
        <v>89.464285714285708</v>
      </c>
    </row>
    <row r="19" spans="1:33" ht="17.100000000000001" customHeight="1" x14ac:dyDescent="0.2">
      <c r="A19" s="8" t="s">
        <v>11</v>
      </c>
      <c r="B19" s="13" t="str">
        <f>[15]Fevereiro!$F$5</f>
        <v>**</v>
      </c>
      <c r="C19" s="13" t="str">
        <f>[15]Fevereiro!$F$6</f>
        <v>**</v>
      </c>
      <c r="D19" s="13" t="str">
        <f>[15]Fevereiro!$F$7</f>
        <v>**</v>
      </c>
      <c r="E19" s="13" t="str">
        <f>[15]Fevereiro!$F$8</f>
        <v>**</v>
      </c>
      <c r="F19" s="13" t="str">
        <f>[15]Fevereiro!$F$9</f>
        <v>**</v>
      </c>
      <c r="G19" s="13" t="str">
        <f>[15]Fevereiro!$F$10</f>
        <v>**</v>
      </c>
      <c r="H19" s="13" t="str">
        <f>[15]Fevereiro!$F$11</f>
        <v>**</v>
      </c>
      <c r="I19" s="13" t="str">
        <f>[15]Fevereiro!$F$12</f>
        <v>**</v>
      </c>
      <c r="J19" s="13" t="str">
        <f>[15]Fevereiro!$F$13</f>
        <v>**</v>
      </c>
      <c r="K19" s="13" t="str">
        <f>[15]Fevereiro!$F$14</f>
        <v>**</v>
      </c>
      <c r="L19" s="13">
        <f>[15]Fevereiro!$F$15</f>
        <v>98</v>
      </c>
      <c r="M19" s="13">
        <f>[15]Fevereiro!$F$16</f>
        <v>78</v>
      </c>
      <c r="N19" s="13">
        <f>[15]Fevereiro!$F$17</f>
        <v>93</v>
      </c>
      <c r="O19" s="13">
        <f>[15]Fevereiro!$F$18</f>
        <v>100</v>
      </c>
      <c r="P19" s="13">
        <f>[15]Fevereiro!$F$19</f>
        <v>100</v>
      </c>
      <c r="Q19" s="13">
        <f>[15]Fevereiro!$F$20</f>
        <v>100</v>
      </c>
      <c r="R19" s="13">
        <f>[15]Fevereiro!$F$21</f>
        <v>100</v>
      </c>
      <c r="S19" s="13">
        <f>[15]Fevereiro!$F$22</f>
        <v>100</v>
      </c>
      <c r="T19" s="13">
        <f>[15]Fevereiro!$F$23</f>
        <v>100</v>
      </c>
      <c r="U19" s="13">
        <f>[15]Fevereiro!$F$24</f>
        <v>100</v>
      </c>
      <c r="V19" s="13">
        <f>[15]Fevereiro!$F$25</f>
        <v>98</v>
      </c>
      <c r="W19" s="13">
        <f>[15]Fevereiro!$F$26</f>
        <v>100</v>
      </c>
      <c r="X19" s="13">
        <f>[15]Fevereiro!$F$27</f>
        <v>100</v>
      </c>
      <c r="Y19" s="13">
        <f>[15]Fevereiro!$F$28</f>
        <v>100</v>
      </c>
      <c r="Z19" s="13">
        <f>[15]Fevereiro!$F$29</f>
        <v>100</v>
      </c>
      <c r="AA19" s="13">
        <f>[15]Fevereiro!$F$30</f>
        <v>100</v>
      </c>
      <c r="AB19" s="13">
        <f>[15]Fevereiro!$F$31</f>
        <v>100</v>
      </c>
      <c r="AC19" s="13">
        <f>[15]Fevereiro!$F$32</f>
        <v>100</v>
      </c>
      <c r="AD19" s="13">
        <f>[15]Fevereiro!$F$33</f>
        <v>100</v>
      </c>
      <c r="AE19" s="44">
        <f t="shared" ref="AE19" si="3">MAX(B19:AC19)</f>
        <v>100</v>
      </c>
      <c r="AF19" s="45">
        <f t="shared" ref="AF19" si="4">AVERAGE(B19:AC19)</f>
        <v>98.166666666666671</v>
      </c>
    </row>
    <row r="20" spans="1:33" ht="17.100000000000001" customHeight="1" x14ac:dyDescent="0.2">
      <c r="A20" s="8" t="s">
        <v>12</v>
      </c>
      <c r="B20" s="13">
        <f>[16]Fevereiro!$F$5</f>
        <v>95</v>
      </c>
      <c r="C20" s="13">
        <f>[16]Fevereiro!$F$6</f>
        <v>96</v>
      </c>
      <c r="D20" s="13">
        <f>[16]Fevereiro!$F$7</f>
        <v>96</v>
      </c>
      <c r="E20" s="13">
        <f>[16]Fevereiro!$F$8</f>
        <v>95</v>
      </c>
      <c r="F20" s="13">
        <f>[16]Fevereiro!$F$9</f>
        <v>96</v>
      </c>
      <c r="G20" s="13">
        <f>[16]Fevereiro!$F$10</f>
        <v>95</v>
      </c>
      <c r="H20" s="13">
        <f>[16]Fevereiro!$F$11</f>
        <v>94</v>
      </c>
      <c r="I20" s="13">
        <f>[16]Fevereiro!$F$12</f>
        <v>95</v>
      </c>
      <c r="J20" s="13">
        <f>[16]Fevereiro!$F$13</f>
        <v>95</v>
      </c>
      <c r="K20" s="13">
        <f>[16]Fevereiro!$F$14</f>
        <v>93</v>
      </c>
      <c r="L20" s="13">
        <f>[16]Fevereiro!$F$15</f>
        <v>95</v>
      </c>
      <c r="M20" s="13">
        <f>[16]Fevereiro!$F$16</f>
        <v>91</v>
      </c>
      <c r="N20" s="13">
        <f>[16]Fevereiro!$F$17</f>
        <v>93</v>
      </c>
      <c r="O20" s="13">
        <f>[16]Fevereiro!$F$18</f>
        <v>94</v>
      </c>
      <c r="P20" s="13">
        <f>[16]Fevereiro!$F$19</f>
        <v>96</v>
      </c>
      <c r="Q20" s="13">
        <f>[16]Fevereiro!$F$20</f>
        <v>91</v>
      </c>
      <c r="R20" s="13">
        <f>[16]Fevereiro!$F$21</f>
        <v>93</v>
      </c>
      <c r="S20" s="13">
        <f>[16]Fevereiro!$F$22</f>
        <v>93</v>
      </c>
      <c r="T20" s="13">
        <f>[16]Fevereiro!$F$23</f>
        <v>94</v>
      </c>
      <c r="U20" s="13">
        <f>[16]Fevereiro!$F$24</f>
        <v>92</v>
      </c>
      <c r="V20" s="13">
        <f>[16]Fevereiro!$F$25</f>
        <v>94</v>
      </c>
      <c r="W20" s="13">
        <f>[16]Fevereiro!$F$26</f>
        <v>94</v>
      </c>
      <c r="X20" s="13">
        <f>[16]Fevereiro!$F$27</f>
        <v>96</v>
      </c>
      <c r="Y20" s="13">
        <f>[16]Fevereiro!$F$28</f>
        <v>96</v>
      </c>
      <c r="Z20" s="13">
        <f>[16]Fevereiro!$F$29</f>
        <v>96</v>
      </c>
      <c r="AA20" s="13">
        <f>[16]Fevereiro!$F$30</f>
        <v>96</v>
      </c>
      <c r="AB20" s="13">
        <f>[16]Fevereiro!$F$31</f>
        <v>96</v>
      </c>
      <c r="AC20" s="13">
        <f>[16]Fevereiro!$F$32</f>
        <v>96</v>
      </c>
      <c r="AD20" s="13">
        <f>[16]Fevereiro!$F$33</f>
        <v>96</v>
      </c>
      <c r="AE20" s="44">
        <f t="shared" si="1"/>
        <v>96</v>
      </c>
      <c r="AF20" s="45">
        <f t="shared" si="2"/>
        <v>94.5</v>
      </c>
    </row>
    <row r="21" spans="1:33" ht="17.100000000000001" customHeight="1" x14ac:dyDescent="0.2">
      <c r="A21" s="8" t="s">
        <v>13</v>
      </c>
      <c r="B21" s="13">
        <f>[17]Fevereiro!$F$5</f>
        <v>96</v>
      </c>
      <c r="C21" s="13">
        <f>[17]Fevereiro!$F$6</f>
        <v>96</v>
      </c>
      <c r="D21" s="13">
        <f>[17]Fevereiro!$F$7</f>
        <v>94</v>
      </c>
      <c r="E21" s="13">
        <f>[17]Fevereiro!$F$8</f>
        <v>96</v>
      </c>
      <c r="F21" s="13">
        <f>[17]Fevereiro!$F$9</f>
        <v>96</v>
      </c>
      <c r="G21" s="13">
        <f>[17]Fevereiro!$F$10</f>
        <v>96</v>
      </c>
      <c r="H21" s="13">
        <f>[17]Fevereiro!$F$11</f>
        <v>95</v>
      </c>
      <c r="I21" s="13">
        <f>[17]Fevereiro!$F$12</f>
        <v>95</v>
      </c>
      <c r="J21" s="13">
        <f>[17]Fevereiro!$F$13</f>
        <v>97</v>
      </c>
      <c r="K21" s="13">
        <f>[17]Fevereiro!$F$14</f>
        <v>96</v>
      </c>
      <c r="L21" s="13">
        <f>[17]Fevereiro!$F$15</f>
        <v>96</v>
      </c>
      <c r="M21" s="13">
        <f>[17]Fevereiro!$F$16</f>
        <v>96</v>
      </c>
      <c r="N21" s="13">
        <f>[17]Fevereiro!$F$17</f>
        <v>97</v>
      </c>
      <c r="O21" s="13">
        <f>[17]Fevereiro!$F$18</f>
        <v>96</v>
      </c>
      <c r="P21" s="13">
        <f>[17]Fevereiro!$F$19</f>
        <v>96</v>
      </c>
      <c r="Q21" s="13">
        <f>[17]Fevereiro!$F$20</f>
        <v>94</v>
      </c>
      <c r="R21" s="13">
        <f>[17]Fevereiro!$F$21</f>
        <v>95</v>
      </c>
      <c r="S21" s="13">
        <f>[17]Fevereiro!$F$22</f>
        <v>96</v>
      </c>
      <c r="T21" s="13">
        <f>[17]Fevereiro!$F$23</f>
        <v>95</v>
      </c>
      <c r="U21" s="13">
        <f>[17]Fevereiro!$F$24</f>
        <v>96</v>
      </c>
      <c r="V21" s="13">
        <f>[17]Fevereiro!$F$25</f>
        <v>96</v>
      </c>
      <c r="W21" s="13">
        <f>[17]Fevereiro!$F$26</f>
        <v>95</v>
      </c>
      <c r="X21" s="13">
        <f>[17]Fevereiro!$F$27</f>
        <v>96</v>
      </c>
      <c r="Y21" s="13">
        <f>[17]Fevereiro!$F$28</f>
        <v>97</v>
      </c>
      <c r="Z21" s="13">
        <f>[17]Fevereiro!$F$29</f>
        <v>96</v>
      </c>
      <c r="AA21" s="13">
        <f>[17]Fevereiro!$F$30</f>
        <v>96</v>
      </c>
      <c r="AB21" s="13">
        <f>[17]Fevereiro!$F$31</f>
        <v>97</v>
      </c>
      <c r="AC21" s="13">
        <f>[17]Fevereiro!$F$32</f>
        <v>97</v>
      </c>
      <c r="AD21" s="13">
        <f>[17]Fevereiro!$F$33</f>
        <v>89</v>
      </c>
      <c r="AE21" s="44">
        <f t="shared" si="1"/>
        <v>97</v>
      </c>
      <c r="AF21" s="45">
        <f t="shared" si="2"/>
        <v>95.857142857142861</v>
      </c>
    </row>
    <row r="22" spans="1:33" ht="17.100000000000001" customHeight="1" x14ac:dyDescent="0.2">
      <c r="A22" s="8" t="s">
        <v>14</v>
      </c>
      <c r="B22" s="13">
        <f>[18]Fevereiro!$F$5</f>
        <v>92</v>
      </c>
      <c r="C22" s="13">
        <f>[18]Fevereiro!$F$6</f>
        <v>89</v>
      </c>
      <c r="D22" s="13">
        <f>[18]Fevereiro!$F$7</f>
        <v>87</v>
      </c>
      <c r="E22" s="13">
        <f>[18]Fevereiro!$F$8</f>
        <v>89</v>
      </c>
      <c r="F22" s="13">
        <f>[18]Fevereiro!$F$9</f>
        <v>81</v>
      </c>
      <c r="G22" s="13">
        <f>[18]Fevereiro!$F$10</f>
        <v>78</v>
      </c>
      <c r="H22" s="13">
        <f>[18]Fevereiro!$F$11</f>
        <v>88</v>
      </c>
      <c r="I22" s="13">
        <f>[18]Fevereiro!$F$12</f>
        <v>82</v>
      </c>
      <c r="J22" s="13">
        <f>[18]Fevereiro!$F$13</f>
        <v>87</v>
      </c>
      <c r="K22" s="13">
        <f>[18]Fevereiro!$F$14</f>
        <v>77</v>
      </c>
      <c r="L22" s="13">
        <f>[18]Fevereiro!$F$15</f>
        <v>91</v>
      </c>
      <c r="M22" s="13">
        <f>[18]Fevereiro!$F$16</f>
        <v>93</v>
      </c>
      <c r="N22" s="13">
        <f>[18]Fevereiro!$F$17</f>
        <v>92</v>
      </c>
      <c r="O22" s="13">
        <f>[18]Fevereiro!$F$18</f>
        <v>89</v>
      </c>
      <c r="P22" s="13">
        <f>[18]Fevereiro!$F$19</f>
        <v>90</v>
      </c>
      <c r="Q22" s="13">
        <f>[18]Fevereiro!$F$20</f>
        <v>94</v>
      </c>
      <c r="R22" s="13">
        <f>[18]Fevereiro!$F$21</f>
        <v>89</v>
      </c>
      <c r="S22" s="13">
        <f>[18]Fevereiro!$F$22</f>
        <v>91</v>
      </c>
      <c r="T22" s="13">
        <f>[18]Fevereiro!$F$23</f>
        <v>91</v>
      </c>
      <c r="U22" s="13">
        <f>[18]Fevereiro!$F$24</f>
        <v>92</v>
      </c>
      <c r="V22" s="13">
        <f>[18]Fevereiro!$F$25</f>
        <v>95</v>
      </c>
      <c r="W22" s="13">
        <f>[18]Fevereiro!$F$26</f>
        <v>93</v>
      </c>
      <c r="X22" s="13">
        <f>[18]Fevereiro!$F$27</f>
        <v>94</v>
      </c>
      <c r="Y22" s="13">
        <f>[18]Fevereiro!$F$28</f>
        <v>95</v>
      </c>
      <c r="Z22" s="13">
        <f>[18]Fevereiro!$F$29</f>
        <v>91</v>
      </c>
      <c r="AA22" s="13">
        <f>[18]Fevereiro!$F$30</f>
        <v>94</v>
      </c>
      <c r="AB22" s="13">
        <f>[18]Fevereiro!$F$31</f>
        <v>96</v>
      </c>
      <c r="AC22" s="13">
        <f>[18]Fevereiro!$F$32</f>
        <v>92</v>
      </c>
      <c r="AD22" s="13">
        <f>[18]Fevereiro!$F$33</f>
        <v>89</v>
      </c>
      <c r="AE22" s="44">
        <f t="shared" si="1"/>
        <v>96</v>
      </c>
      <c r="AF22" s="45">
        <f t="shared" si="2"/>
        <v>89.714285714285708</v>
      </c>
    </row>
    <row r="23" spans="1:33" ht="17.100000000000001" customHeight="1" x14ac:dyDescent="0.2">
      <c r="A23" s="8" t="s">
        <v>15</v>
      </c>
      <c r="B23" s="13">
        <f>[19]Fevereiro!$F$5</f>
        <v>97</v>
      </c>
      <c r="C23" s="13">
        <f>[19]Fevereiro!$F$6</f>
        <v>96</v>
      </c>
      <c r="D23" s="13">
        <f>[19]Fevereiro!$F$7</f>
        <v>97</v>
      </c>
      <c r="E23" s="13">
        <f>[19]Fevereiro!$F$8</f>
        <v>94</v>
      </c>
      <c r="F23" s="13">
        <f>[19]Fevereiro!$F$9</f>
        <v>84</v>
      </c>
      <c r="G23" s="13">
        <f>[19]Fevereiro!$F$10</f>
        <v>74</v>
      </c>
      <c r="H23" s="13">
        <f>[19]Fevereiro!$F$11</f>
        <v>67</v>
      </c>
      <c r="I23" s="13">
        <f>[19]Fevereiro!$F$12</f>
        <v>59</v>
      </c>
      <c r="J23" s="13">
        <f>[19]Fevereiro!$F$13</f>
        <v>91</v>
      </c>
      <c r="K23" s="13">
        <f>[19]Fevereiro!$F$14</f>
        <v>97</v>
      </c>
      <c r="L23" s="13">
        <f>[19]Fevereiro!$F$15</f>
        <v>90</v>
      </c>
      <c r="M23" s="13">
        <f>[19]Fevereiro!$F$16</f>
        <v>63</v>
      </c>
      <c r="N23" s="13">
        <f>[19]Fevereiro!$F$17</f>
        <v>85</v>
      </c>
      <c r="O23" s="13">
        <f>[19]Fevereiro!$F$18</f>
        <v>97</v>
      </c>
      <c r="P23" s="13">
        <f>[19]Fevereiro!$F$19</f>
        <v>98</v>
      </c>
      <c r="Q23" s="13">
        <f>[19]Fevereiro!$F$20</f>
        <v>98</v>
      </c>
      <c r="R23" s="13">
        <f>[19]Fevereiro!$F$21</f>
        <v>87</v>
      </c>
      <c r="S23" s="13">
        <f>[19]Fevereiro!$F$22</f>
        <v>81</v>
      </c>
      <c r="T23" s="13">
        <f>[19]Fevereiro!$F$23</f>
        <v>94</v>
      </c>
      <c r="U23" s="13">
        <f>[19]Fevereiro!$F$24</f>
        <v>93</v>
      </c>
      <c r="V23" s="13">
        <f>[19]Fevereiro!$F$25</f>
        <v>94</v>
      </c>
      <c r="W23" s="13">
        <f>[19]Fevereiro!$F$26</f>
        <v>98</v>
      </c>
      <c r="X23" s="13">
        <f>[19]Fevereiro!$F$27</f>
        <v>100</v>
      </c>
      <c r="Y23" s="13">
        <f>[19]Fevereiro!$F$28</f>
        <v>98</v>
      </c>
      <c r="Z23" s="13">
        <f>[19]Fevereiro!$F$29</f>
        <v>98</v>
      </c>
      <c r="AA23" s="13">
        <f>[19]Fevereiro!$F$30</f>
        <v>99</v>
      </c>
      <c r="AB23" s="13">
        <f>[19]Fevereiro!$F$31</f>
        <v>96</v>
      </c>
      <c r="AC23" s="13">
        <f>[19]Fevereiro!$F$32</f>
        <v>92</v>
      </c>
      <c r="AD23" s="13">
        <f>[19]Fevereiro!$F$33</f>
        <v>98</v>
      </c>
      <c r="AE23" s="44">
        <f t="shared" si="1"/>
        <v>100</v>
      </c>
      <c r="AF23" s="45">
        <f t="shared" si="2"/>
        <v>89.892857142857139</v>
      </c>
    </row>
    <row r="24" spans="1:33" ht="17.100000000000001" customHeight="1" x14ac:dyDescent="0.2">
      <c r="A24" s="8" t="s">
        <v>16</v>
      </c>
      <c r="B24" s="13">
        <f>[20]Fevereiro!$F$5</f>
        <v>94</v>
      </c>
      <c r="C24" s="13">
        <f>[20]Fevereiro!$F$6</f>
        <v>93</v>
      </c>
      <c r="D24" s="13">
        <f>[20]Fevereiro!$F$7</f>
        <v>91</v>
      </c>
      <c r="E24" s="13">
        <f>[20]Fevereiro!$F$8</f>
        <v>90</v>
      </c>
      <c r="F24" s="13">
        <f>[20]Fevereiro!$F$9</f>
        <v>89</v>
      </c>
      <c r="G24" s="13">
        <f>[20]Fevereiro!$F$10</f>
        <v>82</v>
      </c>
      <c r="H24" s="13">
        <f>[20]Fevereiro!$F$11</f>
        <v>81</v>
      </c>
      <c r="I24" s="13">
        <f>[20]Fevereiro!$F$12</f>
        <v>75</v>
      </c>
      <c r="J24" s="13">
        <f>[20]Fevereiro!$F$13</f>
        <v>93</v>
      </c>
      <c r="K24" s="13">
        <f>[20]Fevereiro!$F$14</f>
        <v>95</v>
      </c>
      <c r="L24" s="13">
        <f>[20]Fevereiro!$F$15</f>
        <v>92</v>
      </c>
      <c r="M24" s="13">
        <f>[20]Fevereiro!$F$16</f>
        <v>86</v>
      </c>
      <c r="N24" s="13">
        <f>[20]Fevereiro!$F$17</f>
        <v>88</v>
      </c>
      <c r="O24" s="13">
        <f>[20]Fevereiro!$F$18</f>
        <v>87</v>
      </c>
      <c r="P24" s="13">
        <f>[20]Fevereiro!$F$19</f>
        <v>82</v>
      </c>
      <c r="Q24" s="13">
        <f>[20]Fevereiro!$F$20</f>
        <v>85</v>
      </c>
      <c r="R24" s="13">
        <f>[20]Fevereiro!$F$21</f>
        <v>87</v>
      </c>
      <c r="S24" s="13">
        <f>[20]Fevereiro!$F$22</f>
        <v>73</v>
      </c>
      <c r="T24" s="13">
        <f>[20]Fevereiro!$F$23</f>
        <v>77</v>
      </c>
      <c r="U24" s="13">
        <f>[20]Fevereiro!$F$24</f>
        <v>81</v>
      </c>
      <c r="V24" s="13">
        <f>[20]Fevereiro!$F$25</f>
        <v>85</v>
      </c>
      <c r="W24" s="13">
        <f>[20]Fevereiro!$F$26</f>
        <v>95</v>
      </c>
      <c r="X24" s="13">
        <f>[20]Fevereiro!$F$27</f>
        <v>94</v>
      </c>
      <c r="Y24" s="13">
        <f>[20]Fevereiro!$F$28</f>
        <v>94</v>
      </c>
      <c r="Z24" s="13">
        <f>[20]Fevereiro!$F$29</f>
        <v>95</v>
      </c>
      <c r="AA24" s="13">
        <f>[20]Fevereiro!$F$30</f>
        <v>96</v>
      </c>
      <c r="AB24" s="13">
        <f>[20]Fevereiro!$F$31</f>
        <v>95</v>
      </c>
      <c r="AC24" s="13">
        <f>[20]Fevereiro!$F$32</f>
        <v>93</v>
      </c>
      <c r="AD24" s="13">
        <f>[20]Fevereiro!$F$33</f>
        <v>87</v>
      </c>
      <c r="AE24" s="44">
        <f t="shared" si="1"/>
        <v>96</v>
      </c>
      <c r="AF24" s="45">
        <f t="shared" si="2"/>
        <v>88.142857142857139</v>
      </c>
    </row>
    <row r="25" spans="1:33" ht="17.100000000000001" customHeight="1" x14ac:dyDescent="0.2">
      <c r="A25" s="8" t="s">
        <v>17</v>
      </c>
      <c r="B25" s="13">
        <f>[21]Fevereiro!$F$5</f>
        <v>92</v>
      </c>
      <c r="C25" s="13">
        <f>[21]Fevereiro!$F$6</f>
        <v>92</v>
      </c>
      <c r="D25" s="13">
        <f>[21]Fevereiro!$F$7</f>
        <v>95</v>
      </c>
      <c r="E25" s="13">
        <f>[21]Fevereiro!$F$8</f>
        <v>97</v>
      </c>
      <c r="F25" s="13">
        <f>[21]Fevereiro!$F$9</f>
        <v>96</v>
      </c>
      <c r="G25" s="13">
        <f>[21]Fevereiro!$F$10</f>
        <v>93</v>
      </c>
      <c r="H25" s="13">
        <f>[21]Fevereiro!$F$11</f>
        <v>94</v>
      </c>
      <c r="I25" s="13">
        <f>[21]Fevereiro!$F$12</f>
        <v>92</v>
      </c>
      <c r="J25" s="13">
        <f>[21]Fevereiro!$F$13</f>
        <v>93</v>
      </c>
      <c r="K25" s="13">
        <f>[21]Fevereiro!$F$14</f>
        <v>95</v>
      </c>
      <c r="L25" s="13">
        <f>[21]Fevereiro!$F$15</f>
        <v>94</v>
      </c>
      <c r="M25" s="13">
        <f>[21]Fevereiro!$F$16</f>
        <v>90</v>
      </c>
      <c r="N25" s="13">
        <f>[21]Fevereiro!$F$17</f>
        <v>92</v>
      </c>
      <c r="O25" s="13">
        <f>[21]Fevereiro!$F$18</f>
        <v>94</v>
      </c>
      <c r="P25" s="13">
        <f>[21]Fevereiro!$F$19</f>
        <v>97</v>
      </c>
      <c r="Q25" s="13">
        <f>[21]Fevereiro!$F$20</f>
        <v>97</v>
      </c>
      <c r="R25" s="13">
        <f>[21]Fevereiro!$F$21</f>
        <v>96</v>
      </c>
      <c r="S25" s="13">
        <f>[21]Fevereiro!$F$22</f>
        <v>97</v>
      </c>
      <c r="T25" s="13">
        <f>[21]Fevereiro!$F$23</f>
        <v>96</v>
      </c>
      <c r="U25" s="13">
        <f>[21]Fevereiro!$F$24</f>
        <v>95</v>
      </c>
      <c r="V25" s="13">
        <f>[21]Fevereiro!$F$25</f>
        <v>94</v>
      </c>
      <c r="W25" s="13">
        <f>[21]Fevereiro!$F$26</f>
        <v>96</v>
      </c>
      <c r="X25" s="13">
        <f>[21]Fevereiro!$F$27</f>
        <v>96</v>
      </c>
      <c r="Y25" s="13">
        <f>[21]Fevereiro!$F$28</f>
        <v>97</v>
      </c>
      <c r="Z25" s="13">
        <f>[21]Fevereiro!$F$29</f>
        <v>97</v>
      </c>
      <c r="AA25" s="13">
        <f>[21]Fevereiro!$F$30</f>
        <v>96</v>
      </c>
      <c r="AB25" s="13">
        <f>[21]Fevereiro!$F$31</f>
        <v>97</v>
      </c>
      <c r="AC25" s="13">
        <f>[21]Fevereiro!$F$32</f>
        <v>96</v>
      </c>
      <c r="AD25" s="13">
        <f>[21]Fevereiro!$F$33</f>
        <v>97</v>
      </c>
      <c r="AE25" s="44">
        <f t="shared" si="1"/>
        <v>97</v>
      </c>
      <c r="AF25" s="45">
        <f t="shared" si="2"/>
        <v>94.857142857142861</v>
      </c>
    </row>
    <row r="26" spans="1:33" ht="17.100000000000001" customHeight="1" x14ac:dyDescent="0.2">
      <c r="A26" s="8" t="s">
        <v>18</v>
      </c>
      <c r="B26" s="13">
        <f>[22]Fevereiro!$F$5</f>
        <v>72</v>
      </c>
      <c r="C26" s="13">
        <f>[22]Fevereiro!$F$6</f>
        <v>78</v>
      </c>
      <c r="D26" s="13">
        <f>[22]Fevereiro!$F$7</f>
        <v>96</v>
      </c>
      <c r="E26" s="13">
        <f>[22]Fevereiro!$F$8</f>
        <v>96</v>
      </c>
      <c r="F26" s="13">
        <f>[22]Fevereiro!$F$9</f>
        <v>95</v>
      </c>
      <c r="G26" s="13">
        <f>[22]Fevereiro!$F$10</f>
        <v>87</v>
      </c>
      <c r="H26" s="13">
        <f>[22]Fevereiro!$F$11</f>
        <v>92</v>
      </c>
      <c r="I26" s="13">
        <f>[22]Fevereiro!$F$12</f>
        <v>91</v>
      </c>
      <c r="J26" s="13">
        <f>[22]Fevereiro!$F$13</f>
        <v>95</v>
      </c>
      <c r="K26" s="13">
        <f>[22]Fevereiro!$F$14</f>
        <v>95</v>
      </c>
      <c r="L26" s="13">
        <f>[22]Fevereiro!$F$15</f>
        <v>96</v>
      </c>
      <c r="M26" s="13">
        <f>[22]Fevereiro!$F$16</f>
        <v>96</v>
      </c>
      <c r="N26" s="13">
        <f>[22]Fevereiro!$F$17</f>
        <v>96</v>
      </c>
      <c r="O26" s="13">
        <f>[22]Fevereiro!$F$18</f>
        <v>93</v>
      </c>
      <c r="P26" s="13">
        <f>[22]Fevereiro!$F$19</f>
        <v>97</v>
      </c>
      <c r="Q26" s="13">
        <f>[22]Fevereiro!$F$20</f>
        <v>97</v>
      </c>
      <c r="R26" s="13">
        <f>[22]Fevereiro!$F$21</f>
        <v>95</v>
      </c>
      <c r="S26" s="13">
        <f>[22]Fevereiro!$F$22</f>
        <v>95</v>
      </c>
      <c r="T26" s="13">
        <f>[22]Fevereiro!$F$23</f>
        <v>96</v>
      </c>
      <c r="U26" s="13">
        <f>[22]Fevereiro!$F$24</f>
        <v>89</v>
      </c>
      <c r="V26" s="13">
        <f>[22]Fevereiro!$F$25</f>
        <v>96</v>
      </c>
      <c r="W26" s="13">
        <f>[22]Fevereiro!$F$26</f>
        <v>96</v>
      </c>
      <c r="X26" s="13">
        <f>[22]Fevereiro!$F$27</f>
        <v>96</v>
      </c>
      <c r="Y26" s="13">
        <f>[22]Fevereiro!$F$28</f>
        <v>95</v>
      </c>
      <c r="Z26" s="13">
        <f>[22]Fevereiro!$F$29</f>
        <v>91</v>
      </c>
      <c r="AA26" s="13">
        <f>[22]Fevereiro!$F$30</f>
        <v>95</v>
      </c>
      <c r="AB26" s="13">
        <f>[22]Fevereiro!$F$31</f>
        <v>96</v>
      </c>
      <c r="AC26" s="13">
        <f>[22]Fevereiro!$F$32</f>
        <v>96</v>
      </c>
      <c r="AD26" s="13">
        <f>[22]Fevereiro!$F$33</f>
        <v>96</v>
      </c>
      <c r="AE26" s="44">
        <f t="shared" si="1"/>
        <v>97</v>
      </c>
      <c r="AF26" s="45">
        <f t="shared" si="2"/>
        <v>93.142857142857139</v>
      </c>
    </row>
    <row r="27" spans="1:33" ht="17.100000000000001" customHeight="1" x14ac:dyDescent="0.2">
      <c r="A27" s="8" t="s">
        <v>19</v>
      </c>
      <c r="B27" s="13">
        <f>[23]Fevereiro!$F$5</f>
        <v>72</v>
      </c>
      <c r="C27" s="13">
        <f>[23]Fevereiro!$F$6</f>
        <v>78</v>
      </c>
      <c r="D27" s="13">
        <f>[23]Fevereiro!$F$7</f>
        <v>76</v>
      </c>
      <c r="E27" s="13">
        <f>[23]Fevereiro!$F$8</f>
        <v>75</v>
      </c>
      <c r="F27" s="13">
        <f>[23]Fevereiro!$F$9</f>
        <v>75</v>
      </c>
      <c r="G27" s="13">
        <f>[23]Fevereiro!$F$10</f>
        <v>75</v>
      </c>
      <c r="H27" s="13">
        <f>[23]Fevereiro!$F$11</f>
        <v>78</v>
      </c>
      <c r="I27" s="13">
        <f>[23]Fevereiro!$F$12</f>
        <v>80</v>
      </c>
      <c r="J27" s="13">
        <f>[23]Fevereiro!$F$13</f>
        <v>82</v>
      </c>
      <c r="K27" s="13">
        <f>[23]Fevereiro!$F$14</f>
        <v>84</v>
      </c>
      <c r="L27" s="13">
        <f>[23]Fevereiro!$F$15</f>
        <v>78</v>
      </c>
      <c r="M27" s="13">
        <f>[23]Fevereiro!$F$16</f>
        <v>73</v>
      </c>
      <c r="N27" s="13">
        <f>[23]Fevereiro!$F$17</f>
        <v>73</v>
      </c>
      <c r="O27" s="13">
        <f>[23]Fevereiro!$F$18</f>
        <v>79</v>
      </c>
      <c r="P27" s="13">
        <f>[23]Fevereiro!$F$19</f>
        <v>80</v>
      </c>
      <c r="Q27" s="13">
        <f>[23]Fevereiro!$F$20</f>
        <v>78</v>
      </c>
      <c r="R27" s="13">
        <f>[23]Fevereiro!$F$21</f>
        <v>79</v>
      </c>
      <c r="S27" s="13">
        <f>[23]Fevereiro!$F$22</f>
        <v>78</v>
      </c>
      <c r="T27" s="13">
        <f>[23]Fevereiro!$F$23</f>
        <v>78</v>
      </c>
      <c r="U27" s="13">
        <f>[23]Fevereiro!$F$24</f>
        <v>79</v>
      </c>
      <c r="V27" s="13">
        <f>[23]Fevereiro!$F$25</f>
        <v>77</v>
      </c>
      <c r="W27" s="13">
        <f>[23]Fevereiro!$F$26</f>
        <v>80</v>
      </c>
      <c r="X27" s="13">
        <f>[23]Fevereiro!$F$27</f>
        <v>82</v>
      </c>
      <c r="Y27" s="13">
        <f>[23]Fevereiro!$F$28</f>
        <v>83</v>
      </c>
      <c r="Z27" s="13">
        <f>[23]Fevereiro!$F$29</f>
        <v>82</v>
      </c>
      <c r="AA27" s="13">
        <f>[23]Fevereiro!$F$30</f>
        <v>85</v>
      </c>
      <c r="AB27" s="13">
        <f>[23]Fevereiro!$F$31</f>
        <v>84</v>
      </c>
      <c r="AC27" s="13">
        <f>[23]Fevereiro!$F$32</f>
        <v>85</v>
      </c>
      <c r="AD27" s="13">
        <f>[23]Fevereiro!$F$33</f>
        <v>83</v>
      </c>
      <c r="AE27" s="44">
        <f t="shared" si="1"/>
        <v>85</v>
      </c>
      <c r="AF27" s="45">
        <f t="shared" si="2"/>
        <v>78.857142857142861</v>
      </c>
    </row>
    <row r="28" spans="1:33" ht="17.100000000000001" customHeight="1" x14ac:dyDescent="0.2">
      <c r="A28" s="8" t="s">
        <v>31</v>
      </c>
      <c r="B28" s="13">
        <f>[24]Fevereiro!$F$5</f>
        <v>92</v>
      </c>
      <c r="C28" s="13">
        <f>[24]Fevereiro!$F$6</f>
        <v>92</v>
      </c>
      <c r="D28" s="13">
        <f>[24]Fevereiro!$F$7</f>
        <v>91</v>
      </c>
      <c r="E28" s="13">
        <f>[24]Fevereiro!$F$8</f>
        <v>93</v>
      </c>
      <c r="F28" s="13">
        <f>[24]Fevereiro!$F$9</f>
        <v>88</v>
      </c>
      <c r="G28" s="13">
        <f>[24]Fevereiro!$F$10</f>
        <v>77</v>
      </c>
      <c r="H28" s="13">
        <f>[24]Fevereiro!$F$11</f>
        <v>87</v>
      </c>
      <c r="I28" s="13">
        <f>[24]Fevereiro!$F$12</f>
        <v>81</v>
      </c>
      <c r="J28" s="13">
        <f>[24]Fevereiro!$F$13</f>
        <v>90</v>
      </c>
      <c r="K28" s="13">
        <f>[24]Fevereiro!$F$14</f>
        <v>94</v>
      </c>
      <c r="L28" s="13">
        <f>[24]Fevereiro!$F$15</f>
        <v>90</v>
      </c>
      <c r="M28" s="13">
        <f>[24]Fevereiro!$F$16</f>
        <v>82</v>
      </c>
      <c r="N28" s="13">
        <f>[24]Fevereiro!$F$17</f>
        <v>88</v>
      </c>
      <c r="O28" s="13">
        <f>[24]Fevereiro!$F$18</f>
        <v>90</v>
      </c>
      <c r="P28" s="13">
        <f>[24]Fevereiro!$F$19</f>
        <v>96</v>
      </c>
      <c r="Q28" s="13">
        <f>[24]Fevereiro!$F$20</f>
        <v>94</v>
      </c>
      <c r="R28" s="13">
        <f>[24]Fevereiro!$F$21</f>
        <v>94</v>
      </c>
      <c r="S28" s="13">
        <f>[24]Fevereiro!$F$22</f>
        <v>94</v>
      </c>
      <c r="T28" s="13">
        <f>[24]Fevereiro!$F$23</f>
        <v>93</v>
      </c>
      <c r="U28" s="13">
        <f>[24]Fevereiro!$F$24</f>
        <v>87</v>
      </c>
      <c r="V28" s="13">
        <f>[24]Fevereiro!$F$25</f>
        <v>92</v>
      </c>
      <c r="W28" s="13">
        <f>[24]Fevereiro!$F$26</f>
        <v>94</v>
      </c>
      <c r="X28" s="13">
        <f>[24]Fevereiro!$F$27</f>
        <v>95</v>
      </c>
      <c r="Y28" s="13">
        <f>[24]Fevereiro!$F$28</f>
        <v>95</v>
      </c>
      <c r="Z28" s="13">
        <f>[24]Fevereiro!$F$29</f>
        <v>91</v>
      </c>
      <c r="AA28" s="13">
        <f>[24]Fevereiro!$F$30</f>
        <v>95</v>
      </c>
      <c r="AB28" s="13">
        <f>[24]Fevereiro!$F$31</f>
        <v>95</v>
      </c>
      <c r="AC28" s="13">
        <f>[24]Fevereiro!$F$32</f>
        <v>96</v>
      </c>
      <c r="AD28" s="13">
        <f>[24]Fevereiro!$F$33</f>
        <v>93</v>
      </c>
      <c r="AE28" s="44">
        <f t="shared" si="1"/>
        <v>96</v>
      </c>
      <c r="AF28" s="45">
        <f t="shared" si="2"/>
        <v>90.928571428571431</v>
      </c>
    </row>
    <row r="29" spans="1:33" ht="17.100000000000001" customHeight="1" x14ac:dyDescent="0.2">
      <c r="A29" s="8" t="s">
        <v>20</v>
      </c>
      <c r="B29" s="13">
        <f>[25]Fevereiro!$F$5</f>
        <v>83</v>
      </c>
      <c r="C29" s="13">
        <f>[25]Fevereiro!$F$6</f>
        <v>84</v>
      </c>
      <c r="D29" s="13">
        <f>[25]Fevereiro!$F$7</f>
        <v>81</v>
      </c>
      <c r="E29" s="13">
        <f>[25]Fevereiro!$F$8</f>
        <v>84</v>
      </c>
      <c r="F29" s="13">
        <f>[25]Fevereiro!$F$9</f>
        <v>79</v>
      </c>
      <c r="G29" s="13">
        <f>[25]Fevereiro!$F$10</f>
        <v>68</v>
      </c>
      <c r="H29" s="13">
        <f>[25]Fevereiro!$F$11</f>
        <v>84</v>
      </c>
      <c r="I29" s="13">
        <f>[25]Fevereiro!$F$12</f>
        <v>78</v>
      </c>
      <c r="J29" s="13">
        <f>[25]Fevereiro!$F$13</f>
        <v>75</v>
      </c>
      <c r="K29" s="13">
        <f>[25]Fevereiro!$F$14</f>
        <v>76</v>
      </c>
      <c r="L29" s="13">
        <f>[25]Fevereiro!$F$15</f>
        <v>93</v>
      </c>
      <c r="M29" s="13">
        <f>[25]Fevereiro!$F$16</f>
        <v>92</v>
      </c>
      <c r="N29" s="13">
        <f>[25]Fevereiro!$F$17</f>
        <v>88</v>
      </c>
      <c r="O29" s="13">
        <f>[25]Fevereiro!$F$18</f>
        <v>92</v>
      </c>
      <c r="P29" s="13">
        <f>[25]Fevereiro!$F$19</f>
        <v>96</v>
      </c>
      <c r="Q29" s="13">
        <f>[25]Fevereiro!$F$20</f>
        <v>89</v>
      </c>
      <c r="R29" s="13">
        <f>[25]Fevereiro!$F$21</f>
        <v>92</v>
      </c>
      <c r="S29" s="13">
        <f>[25]Fevereiro!$F$22</f>
        <v>88</v>
      </c>
      <c r="T29" s="13">
        <f>[25]Fevereiro!$F$23</f>
        <v>83</v>
      </c>
      <c r="U29" s="13">
        <f>[25]Fevereiro!$F$24</f>
        <v>90</v>
      </c>
      <c r="V29" s="13">
        <f>[25]Fevereiro!$F$25</f>
        <v>91</v>
      </c>
      <c r="W29" s="13">
        <f>[25]Fevereiro!$F$26</f>
        <v>96</v>
      </c>
      <c r="X29" s="13">
        <f>[25]Fevereiro!$F$27</f>
        <v>90</v>
      </c>
      <c r="Y29" s="13">
        <f>[25]Fevereiro!$F$28</f>
        <v>94</v>
      </c>
      <c r="Z29" s="13">
        <f>[25]Fevereiro!$F$29</f>
        <v>91</v>
      </c>
      <c r="AA29" s="13">
        <f>[25]Fevereiro!$F$30</f>
        <v>96</v>
      </c>
      <c r="AB29" s="13">
        <f>[25]Fevereiro!$F$31</f>
        <v>94</v>
      </c>
      <c r="AC29" s="13">
        <f>[25]Fevereiro!$F$32</f>
        <v>90</v>
      </c>
      <c r="AD29" s="13">
        <f>[25]Fevereiro!$F$33</f>
        <v>87</v>
      </c>
      <c r="AE29" s="44">
        <f t="shared" si="1"/>
        <v>96</v>
      </c>
      <c r="AF29" s="45">
        <f t="shared" si="2"/>
        <v>87.035714285714292</v>
      </c>
    </row>
    <row r="30" spans="1:33" s="5" customFormat="1" ht="17.100000000000001" customHeight="1" x14ac:dyDescent="0.2">
      <c r="A30" s="12" t="s">
        <v>34</v>
      </c>
      <c r="B30" s="20">
        <f>MAX(B5:B29)</f>
        <v>100</v>
      </c>
      <c r="C30" s="20">
        <f t="shared" ref="C30:AE30" si="5">MAX(C5:C29)</f>
        <v>100</v>
      </c>
      <c r="D30" s="20">
        <f t="shared" si="5"/>
        <v>97</v>
      </c>
      <c r="E30" s="20">
        <f t="shared" si="5"/>
        <v>100</v>
      </c>
      <c r="F30" s="20">
        <f t="shared" si="5"/>
        <v>100</v>
      </c>
      <c r="G30" s="20">
        <f t="shared" si="5"/>
        <v>100</v>
      </c>
      <c r="H30" s="20">
        <f t="shared" si="5"/>
        <v>100</v>
      </c>
      <c r="I30" s="20">
        <f t="shared" si="5"/>
        <v>97</v>
      </c>
      <c r="J30" s="20">
        <f t="shared" si="5"/>
        <v>100</v>
      </c>
      <c r="K30" s="20">
        <f t="shared" si="5"/>
        <v>100</v>
      </c>
      <c r="L30" s="20">
        <f t="shared" si="5"/>
        <v>98</v>
      </c>
      <c r="M30" s="20">
        <f t="shared" si="5"/>
        <v>100</v>
      </c>
      <c r="N30" s="20">
        <f t="shared" si="5"/>
        <v>97</v>
      </c>
      <c r="O30" s="20">
        <f t="shared" si="5"/>
        <v>100</v>
      </c>
      <c r="P30" s="20">
        <f t="shared" si="5"/>
        <v>100</v>
      </c>
      <c r="Q30" s="20">
        <f t="shared" si="5"/>
        <v>100</v>
      </c>
      <c r="R30" s="20">
        <f t="shared" si="5"/>
        <v>100</v>
      </c>
      <c r="S30" s="20">
        <f t="shared" si="5"/>
        <v>100</v>
      </c>
      <c r="T30" s="20">
        <f t="shared" si="5"/>
        <v>100</v>
      </c>
      <c r="U30" s="20">
        <f t="shared" si="5"/>
        <v>100</v>
      </c>
      <c r="V30" s="20">
        <f t="shared" si="5"/>
        <v>100</v>
      </c>
      <c r="W30" s="20">
        <f t="shared" si="5"/>
        <v>100</v>
      </c>
      <c r="X30" s="20">
        <f t="shared" si="5"/>
        <v>100</v>
      </c>
      <c r="Y30" s="20">
        <f t="shared" si="5"/>
        <v>100</v>
      </c>
      <c r="Z30" s="20">
        <f t="shared" si="5"/>
        <v>100</v>
      </c>
      <c r="AA30" s="20">
        <f t="shared" si="5"/>
        <v>100</v>
      </c>
      <c r="AB30" s="20">
        <f t="shared" si="5"/>
        <v>100</v>
      </c>
      <c r="AC30" s="20">
        <f t="shared" si="5"/>
        <v>100</v>
      </c>
      <c r="AD30" s="20">
        <f t="shared" si="5"/>
        <v>100</v>
      </c>
      <c r="AE30" s="20">
        <f t="shared" si="5"/>
        <v>100</v>
      </c>
      <c r="AF30" s="34">
        <f>AVERAGE(AF5:AF29)</f>
        <v>91.281262939958609</v>
      </c>
      <c r="AG30" s="11"/>
    </row>
  </sheetData>
  <mergeCells count="32">
    <mergeCell ref="A1:AF1"/>
    <mergeCell ref="AA3:AA4"/>
    <mergeCell ref="AB3:AB4"/>
    <mergeCell ref="AC3:AC4"/>
    <mergeCell ref="W3:W4"/>
    <mergeCell ref="X3:X4"/>
    <mergeCell ref="Y3:Y4"/>
    <mergeCell ref="R3:R4"/>
    <mergeCell ref="O3:O4"/>
    <mergeCell ref="P3:P4"/>
    <mergeCell ref="Q3:Q4"/>
    <mergeCell ref="Z3:Z4"/>
    <mergeCell ref="A2:A4"/>
    <mergeCell ref="B2:AF2"/>
    <mergeCell ref="S3:S4"/>
    <mergeCell ref="T3:T4"/>
    <mergeCell ref="B3:B4"/>
    <mergeCell ref="C3:C4"/>
    <mergeCell ref="D3:D4"/>
    <mergeCell ref="E3:E4"/>
    <mergeCell ref="F3:F4"/>
    <mergeCell ref="AD3:AD4"/>
    <mergeCell ref="G3:G4"/>
    <mergeCell ref="H3:H4"/>
    <mergeCell ref="U3:U4"/>
    <mergeCell ref="V3:V4"/>
    <mergeCell ref="I3:I4"/>
    <mergeCell ref="J3:J4"/>
    <mergeCell ref="K3:K4"/>
    <mergeCell ref="L3:L4"/>
    <mergeCell ref="M3:M4"/>
    <mergeCell ref="N3:N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0"/>
  <sheetViews>
    <sheetView workbookViewId="0">
      <selection activeCell="O30" sqref="O30"/>
    </sheetView>
  </sheetViews>
  <sheetFormatPr defaultRowHeight="12.75" x14ac:dyDescent="0.2"/>
  <cols>
    <col min="1" max="1" width="19.140625" style="2" bestFit="1" customWidth="1"/>
    <col min="2" max="29" width="5.42578125" style="2" bestFit="1" customWidth="1"/>
    <col min="30" max="30" width="5.42578125" style="2" customWidth="1"/>
    <col min="31" max="31" width="7" style="6" bestFit="1" customWidth="1"/>
    <col min="32" max="32" width="7.28515625" style="1" bestFit="1" customWidth="1"/>
  </cols>
  <sheetData>
    <row r="1" spans="1:32" ht="20.100000000000001" customHeight="1" thickBot="1" x14ac:dyDescent="0.25">
      <c r="A1" s="62" t="s">
        <v>27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</row>
    <row r="2" spans="1:32" s="4" customFormat="1" ht="20.100000000000001" customHeight="1" x14ac:dyDescent="0.2">
      <c r="A2" s="63" t="s">
        <v>21</v>
      </c>
      <c r="B2" s="60" t="s">
        <v>53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</row>
    <row r="3" spans="1:32" s="5" customFormat="1" ht="20.100000000000001" customHeight="1" x14ac:dyDescent="0.2">
      <c r="A3" s="64"/>
      <c r="B3" s="58">
        <v>1</v>
      </c>
      <c r="C3" s="58">
        <f>SUM(B3+1)</f>
        <v>2</v>
      </c>
      <c r="D3" s="58">
        <f t="shared" ref="D3:AC3" si="0">SUM(C3+1)</f>
        <v>3</v>
      </c>
      <c r="E3" s="58">
        <f t="shared" si="0"/>
        <v>4</v>
      </c>
      <c r="F3" s="58">
        <f t="shared" si="0"/>
        <v>5</v>
      </c>
      <c r="G3" s="58">
        <f t="shared" si="0"/>
        <v>6</v>
      </c>
      <c r="H3" s="58">
        <f t="shared" si="0"/>
        <v>7</v>
      </c>
      <c r="I3" s="58">
        <f t="shared" si="0"/>
        <v>8</v>
      </c>
      <c r="J3" s="58">
        <f t="shared" si="0"/>
        <v>9</v>
      </c>
      <c r="K3" s="58">
        <f t="shared" si="0"/>
        <v>10</v>
      </c>
      <c r="L3" s="58">
        <f t="shared" si="0"/>
        <v>11</v>
      </c>
      <c r="M3" s="58">
        <f t="shared" si="0"/>
        <v>12</v>
      </c>
      <c r="N3" s="58">
        <f t="shared" si="0"/>
        <v>13</v>
      </c>
      <c r="O3" s="58">
        <f t="shared" si="0"/>
        <v>14</v>
      </c>
      <c r="P3" s="58">
        <f t="shared" si="0"/>
        <v>15</v>
      </c>
      <c r="Q3" s="58">
        <f t="shared" si="0"/>
        <v>16</v>
      </c>
      <c r="R3" s="58">
        <f t="shared" si="0"/>
        <v>17</v>
      </c>
      <c r="S3" s="58">
        <f t="shared" si="0"/>
        <v>18</v>
      </c>
      <c r="T3" s="58">
        <f t="shared" si="0"/>
        <v>19</v>
      </c>
      <c r="U3" s="58">
        <f t="shared" si="0"/>
        <v>20</v>
      </c>
      <c r="V3" s="58">
        <f t="shared" si="0"/>
        <v>21</v>
      </c>
      <c r="W3" s="58">
        <f t="shared" si="0"/>
        <v>22</v>
      </c>
      <c r="X3" s="58">
        <f t="shared" si="0"/>
        <v>23</v>
      </c>
      <c r="Y3" s="58">
        <f t="shared" si="0"/>
        <v>24</v>
      </c>
      <c r="Z3" s="58">
        <f t="shared" si="0"/>
        <v>25</v>
      </c>
      <c r="AA3" s="58">
        <f t="shared" si="0"/>
        <v>26</v>
      </c>
      <c r="AB3" s="58">
        <f t="shared" si="0"/>
        <v>27</v>
      </c>
      <c r="AC3" s="58">
        <f t="shared" si="0"/>
        <v>28</v>
      </c>
      <c r="AD3" s="58">
        <v>29</v>
      </c>
      <c r="AE3" s="29" t="s">
        <v>43</v>
      </c>
      <c r="AF3" s="32" t="s">
        <v>40</v>
      </c>
    </row>
    <row r="4" spans="1:32" s="5" customFormat="1" ht="20.100000000000001" customHeight="1" thickBot="1" x14ac:dyDescent="0.25">
      <c r="A4" s="65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28" t="s">
        <v>39</v>
      </c>
      <c r="AF4" s="31" t="s">
        <v>42</v>
      </c>
    </row>
    <row r="5" spans="1:32" s="5" customFormat="1" ht="20.100000000000001" customHeight="1" thickTop="1" x14ac:dyDescent="0.2">
      <c r="A5" s="7" t="s">
        <v>48</v>
      </c>
      <c r="B5" s="43">
        <f>[1]Fevereiro!$G$5</f>
        <v>40</v>
      </c>
      <c r="C5" s="43">
        <f>[1]Fevereiro!$G$6</f>
        <v>35</v>
      </c>
      <c r="D5" s="43">
        <f>[1]Fevereiro!$G$7</f>
        <v>37</v>
      </c>
      <c r="E5" s="43">
        <f>[1]Fevereiro!$G$8</f>
        <v>33</v>
      </c>
      <c r="F5" s="43">
        <f>[1]Fevereiro!$G$9</f>
        <v>24</v>
      </c>
      <c r="G5" s="43">
        <f>[1]Fevereiro!$G$10</f>
        <v>22</v>
      </c>
      <c r="H5" s="43">
        <f>[1]Fevereiro!$G$11</f>
        <v>19</v>
      </c>
      <c r="I5" s="43">
        <f>[1]Fevereiro!$G$12</f>
        <v>23</v>
      </c>
      <c r="J5" s="43">
        <f>[1]Fevereiro!$G$13</f>
        <v>26</v>
      </c>
      <c r="K5" s="43">
        <f>[1]Fevereiro!$G$14</f>
        <v>34</v>
      </c>
      <c r="L5" s="43">
        <f>[1]Fevereiro!$G$15</f>
        <v>33</v>
      </c>
      <c r="M5" s="43">
        <f>[1]Fevereiro!$G$16</f>
        <v>31</v>
      </c>
      <c r="N5" s="43">
        <f>[1]Fevereiro!$G$17</f>
        <v>49</v>
      </c>
      <c r="O5" s="43">
        <f>[1]Fevereiro!$G$18</f>
        <v>44</v>
      </c>
      <c r="P5" s="43">
        <f>[1]Fevereiro!$G$19</f>
        <v>36</v>
      </c>
      <c r="Q5" s="43">
        <f>[1]Fevereiro!$G$20</f>
        <v>34</v>
      </c>
      <c r="R5" s="43">
        <f>[1]Fevereiro!$G$21</f>
        <v>39</v>
      </c>
      <c r="S5" s="43">
        <f>[1]Fevereiro!$G$22</f>
        <v>33</v>
      </c>
      <c r="T5" s="43">
        <f>[1]Fevereiro!$G$23</f>
        <v>33</v>
      </c>
      <c r="U5" s="43">
        <f>[1]Fevereiro!$G$24</f>
        <v>30</v>
      </c>
      <c r="V5" s="43">
        <f>[1]Fevereiro!$G$25</f>
        <v>42</v>
      </c>
      <c r="W5" s="43">
        <f>[1]Fevereiro!$G$26</f>
        <v>57</v>
      </c>
      <c r="X5" s="43">
        <f>[1]Fevereiro!$G$27</f>
        <v>41</v>
      </c>
      <c r="Y5" s="43">
        <f>[1]Fevereiro!$G$28</f>
        <v>49</v>
      </c>
      <c r="Z5" s="43">
        <f>[1]Fevereiro!$G$29</f>
        <v>44</v>
      </c>
      <c r="AA5" s="43">
        <f>[1]Fevereiro!$G$30</f>
        <v>48</v>
      </c>
      <c r="AB5" s="43">
        <f>[1]Fevereiro!$G$31</f>
        <v>34</v>
      </c>
      <c r="AC5" s="43">
        <f>[1]Fevereiro!$G$32</f>
        <v>30</v>
      </c>
      <c r="AD5" s="43">
        <f>[1]Fevereiro!$G$33</f>
        <v>35</v>
      </c>
      <c r="AE5" s="44">
        <f t="shared" ref="AE5:AE29" si="1">MIN(B5:AC5)</f>
        <v>19</v>
      </c>
      <c r="AF5" s="45">
        <f t="shared" ref="AF5:AF29" si="2">AVERAGE(B5:AC5)</f>
        <v>35.714285714285715</v>
      </c>
    </row>
    <row r="6" spans="1:32" ht="17.100000000000001" customHeight="1" x14ac:dyDescent="0.2">
      <c r="A6" s="8" t="s">
        <v>0</v>
      </c>
      <c r="B6" s="3">
        <f>[2]Fevereiro!$G$5</f>
        <v>41</v>
      </c>
      <c r="C6" s="3">
        <f>[2]Fevereiro!$G$6</f>
        <v>46</v>
      </c>
      <c r="D6" s="3">
        <f>[2]Fevereiro!$G$7</f>
        <v>39</v>
      </c>
      <c r="E6" s="3">
        <f>[2]Fevereiro!$G$8</f>
        <v>32</v>
      </c>
      <c r="F6" s="3">
        <f>[2]Fevereiro!$G$9</f>
        <v>33</v>
      </c>
      <c r="G6" s="3">
        <f>[2]Fevereiro!$G$10</f>
        <v>26</v>
      </c>
      <c r="H6" s="3">
        <f>[2]Fevereiro!$G$11</f>
        <v>23</v>
      </c>
      <c r="I6" s="3">
        <f>[2]Fevereiro!$G$12</f>
        <v>25</v>
      </c>
      <c r="J6" s="3">
        <f>[2]Fevereiro!$G$13</f>
        <v>46</v>
      </c>
      <c r="K6" s="3">
        <f>[2]Fevereiro!$G$14</f>
        <v>51</v>
      </c>
      <c r="L6" s="3">
        <f>[2]Fevereiro!$G$15</f>
        <v>28</v>
      </c>
      <c r="M6" s="3">
        <f>[2]Fevereiro!$G$16</f>
        <v>19</v>
      </c>
      <c r="N6" s="3">
        <f>[2]Fevereiro!$G$17</f>
        <v>38</v>
      </c>
      <c r="O6" s="3">
        <f>[2]Fevereiro!$G$18</f>
        <v>44</v>
      </c>
      <c r="P6" s="3">
        <f>[2]Fevereiro!$G$19</f>
        <v>38</v>
      </c>
      <c r="Q6" s="3">
        <f>[2]Fevereiro!$G$20</f>
        <v>30</v>
      </c>
      <c r="R6" s="3">
        <f>[2]Fevereiro!$G$21</f>
        <v>29</v>
      </c>
      <c r="S6" s="3">
        <f>[2]Fevereiro!$G$22</f>
        <v>26</v>
      </c>
      <c r="T6" s="3">
        <f>[2]Fevereiro!$G$23</f>
        <v>28</v>
      </c>
      <c r="U6" s="3">
        <f>[2]Fevereiro!$G$24</f>
        <v>36</v>
      </c>
      <c r="V6" s="3">
        <f>[2]Fevereiro!$G$25</f>
        <v>37</v>
      </c>
      <c r="W6" s="3">
        <f>[2]Fevereiro!$G$26</f>
        <v>64</v>
      </c>
      <c r="X6" s="3">
        <f>[2]Fevereiro!$G$27</f>
        <v>67</v>
      </c>
      <c r="Y6" s="3">
        <f>[2]Fevereiro!$G$28</f>
        <v>52</v>
      </c>
      <c r="Z6" s="3">
        <f>[2]Fevereiro!$G$29</f>
        <v>61</v>
      </c>
      <c r="AA6" s="3">
        <f>[2]Fevereiro!$G$30</f>
        <v>62</v>
      </c>
      <c r="AB6" s="3">
        <f>[2]Fevereiro!$G$31</f>
        <v>58</v>
      </c>
      <c r="AC6" s="3">
        <f>[2]Fevereiro!$G$32</f>
        <v>44</v>
      </c>
      <c r="AD6" s="3">
        <f>[2]Fevereiro!$G$33</f>
        <v>38</v>
      </c>
      <c r="AE6" s="44">
        <f t="shared" si="1"/>
        <v>19</v>
      </c>
      <c r="AF6" s="45">
        <f t="shared" si="2"/>
        <v>40.107142857142854</v>
      </c>
    </row>
    <row r="7" spans="1:32" ht="17.100000000000001" customHeight="1" x14ac:dyDescent="0.2">
      <c r="A7" s="8" t="s">
        <v>1</v>
      </c>
      <c r="B7" s="3">
        <f>[3]Fevereiro!$G$5</f>
        <v>57</v>
      </c>
      <c r="C7" s="3">
        <f>[3]Fevereiro!$G$6</f>
        <v>49</v>
      </c>
      <c r="D7" s="3">
        <f>[3]Fevereiro!$G$7</f>
        <v>44</v>
      </c>
      <c r="E7" s="3">
        <f>[3]Fevereiro!$G$8</f>
        <v>43</v>
      </c>
      <c r="F7" s="3">
        <f>[3]Fevereiro!$G$9</f>
        <v>34</v>
      </c>
      <c r="G7" s="3">
        <f>[3]Fevereiro!$G$10</f>
        <v>30</v>
      </c>
      <c r="H7" s="3">
        <f>[3]Fevereiro!$G$11</f>
        <v>30</v>
      </c>
      <c r="I7" s="3">
        <f>[3]Fevereiro!$G$12</f>
        <v>40</v>
      </c>
      <c r="J7" s="3">
        <f>[3]Fevereiro!$G$13</f>
        <v>39</v>
      </c>
      <c r="K7" s="3">
        <f>[3]Fevereiro!$G$14</f>
        <v>48</v>
      </c>
      <c r="L7" s="3">
        <f>[3]Fevereiro!$G$15</f>
        <v>35</v>
      </c>
      <c r="M7" s="3">
        <f>[3]Fevereiro!$G$16</f>
        <v>43</v>
      </c>
      <c r="N7" s="3">
        <f>[3]Fevereiro!$G$17</f>
        <v>43</v>
      </c>
      <c r="O7" s="3">
        <f>[3]Fevereiro!$G$18</f>
        <v>50</v>
      </c>
      <c r="P7" s="3">
        <f>[3]Fevereiro!$G$19</f>
        <v>53</v>
      </c>
      <c r="Q7" s="3">
        <f>[3]Fevereiro!$G$20</f>
        <v>45</v>
      </c>
      <c r="R7" s="3">
        <f>[3]Fevereiro!$G$21</f>
        <v>44</v>
      </c>
      <c r="S7" s="3">
        <f>[3]Fevereiro!$G$22</f>
        <v>40</v>
      </c>
      <c r="T7" s="3">
        <f>[3]Fevereiro!$G$23</f>
        <v>45</v>
      </c>
      <c r="U7" s="3">
        <f>[3]Fevereiro!$G$24</f>
        <v>51</v>
      </c>
      <c r="V7" s="3">
        <f>[3]Fevereiro!$G$25</f>
        <v>57</v>
      </c>
      <c r="W7" s="3" t="str">
        <f>[3]Fevereiro!$G$26</f>
        <v>**</v>
      </c>
      <c r="X7" s="3" t="str">
        <f>[3]Fevereiro!$G$27</f>
        <v>**</v>
      </c>
      <c r="Y7" s="3" t="str">
        <f>[3]Fevereiro!$G$28</f>
        <v>**</v>
      </c>
      <c r="Z7" s="3" t="str">
        <f>[3]Fevereiro!$G$29</f>
        <v>**</v>
      </c>
      <c r="AA7" s="3" t="str">
        <f>[3]Fevereiro!$G$30</f>
        <v>**</v>
      </c>
      <c r="AB7" s="3">
        <f>[3]Fevereiro!$G$31</f>
        <v>57</v>
      </c>
      <c r="AC7" s="3">
        <f>[3]Fevereiro!$G$32</f>
        <v>48</v>
      </c>
      <c r="AD7" s="3">
        <f>[3]Fevereiro!$G$33</f>
        <v>53</v>
      </c>
      <c r="AE7" s="44">
        <f t="shared" si="1"/>
        <v>30</v>
      </c>
      <c r="AF7" s="45">
        <f t="shared" si="2"/>
        <v>44.565217391304351</v>
      </c>
    </row>
    <row r="8" spans="1:32" ht="17.100000000000001" customHeight="1" x14ac:dyDescent="0.2">
      <c r="A8" s="8" t="s">
        <v>51</v>
      </c>
      <c r="B8" s="3">
        <f>[4]Fevereiro!$G$5</f>
        <v>70</v>
      </c>
      <c r="C8" s="3">
        <f>[4]Fevereiro!$G$6</f>
        <v>45</v>
      </c>
      <c r="D8" s="3">
        <f>[4]Fevereiro!$G$7</f>
        <v>45</v>
      </c>
      <c r="E8" s="3">
        <f>[4]Fevereiro!$G$8</f>
        <v>43</v>
      </c>
      <c r="F8" s="3">
        <f>[4]Fevereiro!$G$9</f>
        <v>37</v>
      </c>
      <c r="G8" s="3">
        <f>[4]Fevereiro!$G$10</f>
        <v>29</v>
      </c>
      <c r="H8" s="3">
        <f>[4]Fevereiro!$G$11</f>
        <v>28</v>
      </c>
      <c r="I8" s="3">
        <f>[4]Fevereiro!$G$12</f>
        <v>28</v>
      </c>
      <c r="J8" s="3">
        <f>[4]Fevereiro!$G$13</f>
        <v>38</v>
      </c>
      <c r="K8" s="3">
        <f>[4]Fevereiro!$G$14</f>
        <v>53</v>
      </c>
      <c r="L8" s="3">
        <f>[4]Fevereiro!$G$15</f>
        <v>31</v>
      </c>
      <c r="M8" s="3">
        <f>[4]Fevereiro!$G$16</f>
        <v>18</v>
      </c>
      <c r="N8" s="3">
        <f>[4]Fevereiro!$G$17</f>
        <v>23</v>
      </c>
      <c r="O8" s="3">
        <f>[4]Fevereiro!$G$18</f>
        <v>38</v>
      </c>
      <c r="P8" s="3">
        <f>[4]Fevereiro!$G$19</f>
        <v>44</v>
      </c>
      <c r="Q8" s="3">
        <f>[4]Fevereiro!$G$20</f>
        <v>30</v>
      </c>
      <c r="R8" s="3">
        <f>[4]Fevereiro!$G$21</f>
        <v>30</v>
      </c>
      <c r="S8" s="3">
        <f>[4]Fevereiro!$G$22</f>
        <v>28</v>
      </c>
      <c r="T8" s="3">
        <f>[4]Fevereiro!$G$23</f>
        <v>32</v>
      </c>
      <c r="U8" s="3">
        <f>[4]Fevereiro!$G$24</f>
        <v>41</v>
      </c>
      <c r="V8" s="3">
        <f>[4]Fevereiro!$G$25</f>
        <v>47</v>
      </c>
      <c r="W8" s="3">
        <f>[4]Fevereiro!$G$26</f>
        <v>69</v>
      </c>
      <c r="X8" s="3">
        <f>[4]Fevereiro!$G$27</f>
        <v>60</v>
      </c>
      <c r="Y8" s="3">
        <f>[4]Fevereiro!$G$28</f>
        <v>56</v>
      </c>
      <c r="Z8" s="3">
        <f>[4]Fevereiro!$G$29</f>
        <v>72</v>
      </c>
      <c r="AA8" s="3">
        <f>[4]Fevereiro!$G$30</f>
        <v>64</v>
      </c>
      <c r="AB8" s="3">
        <f>[4]Fevereiro!$G$31</f>
        <v>57</v>
      </c>
      <c r="AC8" s="3">
        <f>[4]Fevereiro!$G$32</f>
        <v>48</v>
      </c>
      <c r="AD8" s="3">
        <f>[4]Fevereiro!$G$33</f>
        <v>51</v>
      </c>
      <c r="AE8" s="44">
        <f t="shared" si="1"/>
        <v>18</v>
      </c>
      <c r="AF8" s="45">
        <f t="shared" si="2"/>
        <v>43</v>
      </c>
    </row>
    <row r="9" spans="1:32" ht="17.100000000000001" customHeight="1" x14ac:dyDescent="0.2">
      <c r="A9" s="8" t="s">
        <v>2</v>
      </c>
      <c r="B9" s="3">
        <f>[5]Fevereiro!$G$5</f>
        <v>52</v>
      </c>
      <c r="C9" s="3">
        <f>[5]Fevereiro!$G$6</f>
        <v>46</v>
      </c>
      <c r="D9" s="3">
        <f>[5]Fevereiro!$G$7</f>
        <v>42</v>
      </c>
      <c r="E9" s="3">
        <f>[5]Fevereiro!$G$8</f>
        <v>40</v>
      </c>
      <c r="F9" s="3">
        <f>[5]Fevereiro!$G$9</f>
        <v>36</v>
      </c>
      <c r="G9" s="3">
        <f>[5]Fevereiro!$G$10</f>
        <v>28</v>
      </c>
      <c r="H9" s="3">
        <f>[5]Fevereiro!$G$11</f>
        <v>26</v>
      </c>
      <c r="I9" s="3">
        <f>[5]Fevereiro!$G$12</f>
        <v>36</v>
      </c>
      <c r="J9" s="3">
        <f>[5]Fevereiro!$G$13</f>
        <v>40</v>
      </c>
      <c r="K9" s="3">
        <f>[5]Fevereiro!$G$14</f>
        <v>43</v>
      </c>
      <c r="L9" s="3">
        <f>[5]Fevereiro!$G$15</f>
        <v>57</v>
      </c>
      <c r="M9" s="3">
        <f>[5]Fevereiro!$G$16</f>
        <v>43</v>
      </c>
      <c r="N9" s="3">
        <f>[5]Fevereiro!$G$17</f>
        <v>35</v>
      </c>
      <c r="O9" s="3">
        <f>[5]Fevereiro!$G$18</f>
        <v>47</v>
      </c>
      <c r="P9" s="3">
        <f>[5]Fevereiro!$G$19</f>
        <v>50</v>
      </c>
      <c r="Q9" s="3">
        <f>[5]Fevereiro!$G$20</f>
        <v>47</v>
      </c>
      <c r="R9" s="3">
        <f>[5]Fevereiro!$G$21</f>
        <v>51</v>
      </c>
      <c r="S9" s="3">
        <f>[5]Fevereiro!$G$22</f>
        <v>41</v>
      </c>
      <c r="T9" s="3">
        <f>[5]Fevereiro!$G$23</f>
        <v>37</v>
      </c>
      <c r="U9" s="3">
        <f>[5]Fevereiro!$G$24</f>
        <v>43</v>
      </c>
      <c r="V9" s="3">
        <f>[5]Fevereiro!$G$25</f>
        <v>51</v>
      </c>
      <c r="W9" s="3">
        <f>[5]Fevereiro!$G$26</f>
        <v>65</v>
      </c>
      <c r="X9" s="3">
        <f>[5]Fevereiro!$G$27</f>
        <v>65</v>
      </c>
      <c r="Y9" s="3">
        <f>[5]Fevereiro!$G$28</f>
        <v>45</v>
      </c>
      <c r="Z9" s="3">
        <f>[5]Fevereiro!$G$29</f>
        <v>57</v>
      </c>
      <c r="AA9" s="3">
        <f>[5]Fevereiro!$G$30</f>
        <v>52</v>
      </c>
      <c r="AB9" s="3">
        <f>[5]Fevereiro!$G$31</f>
        <v>54</v>
      </c>
      <c r="AC9" s="3">
        <f>[5]Fevereiro!$G$32</f>
        <v>48</v>
      </c>
      <c r="AD9" s="3">
        <f>[5]Fevereiro!$G$33</f>
        <v>53</v>
      </c>
      <c r="AE9" s="44">
        <f t="shared" si="1"/>
        <v>26</v>
      </c>
      <c r="AF9" s="45">
        <f t="shared" si="2"/>
        <v>45.607142857142854</v>
      </c>
    </row>
    <row r="10" spans="1:32" ht="17.100000000000001" customHeight="1" x14ac:dyDescent="0.2">
      <c r="A10" s="8" t="s">
        <v>3</v>
      </c>
      <c r="B10" s="3">
        <f>[6]Fevereiro!$G$5</f>
        <v>39</v>
      </c>
      <c r="C10" s="3">
        <f>[6]Fevereiro!$G$6</f>
        <v>39</v>
      </c>
      <c r="D10" s="3">
        <f>[6]Fevereiro!$G$7</f>
        <v>43</v>
      </c>
      <c r="E10" s="3">
        <f>[6]Fevereiro!$G$8</f>
        <v>36</v>
      </c>
      <c r="F10" s="3">
        <f>[6]Fevereiro!$G$9</f>
        <v>30</v>
      </c>
      <c r="G10" s="3">
        <f>[6]Fevereiro!$G$10</f>
        <v>24</v>
      </c>
      <c r="H10" s="3">
        <f>[6]Fevereiro!$G$11</f>
        <v>23</v>
      </c>
      <c r="I10" s="3">
        <f>[6]Fevereiro!$G$12</f>
        <v>24</v>
      </c>
      <c r="J10" s="3">
        <f>[6]Fevereiro!$G$13</f>
        <v>28</v>
      </c>
      <c r="K10" s="3">
        <f>[6]Fevereiro!$G$14</f>
        <v>36</v>
      </c>
      <c r="L10" s="3">
        <f>[6]Fevereiro!$G$15</f>
        <v>43</v>
      </c>
      <c r="M10" s="3">
        <f>[6]Fevereiro!$G$16</f>
        <v>45</v>
      </c>
      <c r="N10" s="3">
        <f>[6]Fevereiro!$G$17</f>
        <v>50</v>
      </c>
      <c r="O10" s="3">
        <f>[6]Fevereiro!$G$18</f>
        <v>45</v>
      </c>
      <c r="P10" s="3">
        <f>[6]Fevereiro!$G$19</f>
        <v>51</v>
      </c>
      <c r="Q10" s="3">
        <f>[6]Fevereiro!$G$20</f>
        <v>35</v>
      </c>
      <c r="R10" s="3">
        <f>[6]Fevereiro!$G$21</f>
        <v>32</v>
      </c>
      <c r="S10" s="3">
        <f>[6]Fevereiro!$G$22</f>
        <v>38</v>
      </c>
      <c r="T10" s="3">
        <f>[6]Fevereiro!$G$23</f>
        <v>40</v>
      </c>
      <c r="U10" s="3">
        <f>[6]Fevereiro!$G$24</f>
        <v>50</v>
      </c>
      <c r="V10" s="3">
        <f>[6]Fevereiro!$G$25</f>
        <v>45</v>
      </c>
      <c r="W10" s="3">
        <f>[6]Fevereiro!$G$26</f>
        <v>53</v>
      </c>
      <c r="X10" s="3">
        <f>[6]Fevereiro!$G$27</f>
        <v>38</v>
      </c>
      <c r="Y10" s="3">
        <f>[6]Fevereiro!$G$28</f>
        <v>47</v>
      </c>
      <c r="Z10" s="3">
        <f>[6]Fevereiro!$G$29</f>
        <v>44</v>
      </c>
      <c r="AA10" s="3">
        <f>[6]Fevereiro!$G$30</f>
        <v>60</v>
      </c>
      <c r="AB10" s="3">
        <f>[6]Fevereiro!$G$31</f>
        <v>42</v>
      </c>
      <c r="AC10" s="3">
        <f>[6]Fevereiro!$G$32</f>
        <v>35</v>
      </c>
      <c r="AD10" s="3">
        <f>[6]Fevereiro!$G$33</f>
        <v>41</v>
      </c>
      <c r="AE10" s="44">
        <f t="shared" si="1"/>
        <v>23</v>
      </c>
      <c r="AF10" s="45">
        <f t="shared" si="2"/>
        <v>39.821428571428569</v>
      </c>
    </row>
    <row r="11" spans="1:32" ht="17.100000000000001" customHeight="1" x14ac:dyDescent="0.2">
      <c r="A11" s="8" t="s">
        <v>4</v>
      </c>
      <c r="B11" s="3">
        <f>[7]Fevereiro!$G$5</f>
        <v>48</v>
      </c>
      <c r="C11" s="3">
        <f>[7]Fevereiro!$G$6</f>
        <v>44</v>
      </c>
      <c r="D11" s="3">
        <f>[7]Fevereiro!$G$7</f>
        <v>45</v>
      </c>
      <c r="E11" s="3">
        <f>[7]Fevereiro!$G$8</f>
        <v>38</v>
      </c>
      <c r="F11" s="3">
        <f>[7]Fevereiro!$G$9</f>
        <v>30</v>
      </c>
      <c r="G11" s="3">
        <f>[7]Fevereiro!$G$10</f>
        <v>25</v>
      </c>
      <c r="H11" s="3">
        <f>[7]Fevereiro!$G$11</f>
        <v>29</v>
      </c>
      <c r="I11" s="3">
        <f>[7]Fevereiro!$G$12</f>
        <v>24</v>
      </c>
      <c r="J11" s="3">
        <f>[7]Fevereiro!$G$13</f>
        <v>31</v>
      </c>
      <c r="K11" s="3">
        <f>[7]Fevereiro!$G$14</f>
        <v>43</v>
      </c>
      <c r="L11" s="3">
        <f>[7]Fevereiro!$G$15</f>
        <v>48</v>
      </c>
      <c r="M11" s="3">
        <f>[7]Fevereiro!$G$16</f>
        <v>55</v>
      </c>
      <c r="N11" s="3">
        <f>[7]Fevereiro!$G$17</f>
        <v>54</v>
      </c>
      <c r="O11" s="3">
        <f>[7]Fevereiro!$G$18</f>
        <v>51</v>
      </c>
      <c r="P11" s="3">
        <f>[7]Fevereiro!$G$19</f>
        <v>46</v>
      </c>
      <c r="Q11" s="3">
        <f>[7]Fevereiro!$G$20</f>
        <v>43</v>
      </c>
      <c r="R11" s="3">
        <f>[7]Fevereiro!$G$21</f>
        <v>46</v>
      </c>
      <c r="S11" s="3">
        <f>[7]Fevereiro!$G$22</f>
        <v>34</v>
      </c>
      <c r="T11" s="3">
        <f>[7]Fevereiro!$G$23</f>
        <v>43</v>
      </c>
      <c r="U11" s="3">
        <f>[7]Fevereiro!$G$24</f>
        <v>48</v>
      </c>
      <c r="V11" s="3">
        <f>[7]Fevereiro!$G$25</f>
        <v>53</v>
      </c>
      <c r="W11" s="3">
        <f>[7]Fevereiro!$G$26</f>
        <v>54</v>
      </c>
      <c r="X11" s="3">
        <f>[7]Fevereiro!$G$27</f>
        <v>59</v>
      </c>
      <c r="Y11" s="3">
        <f>[7]Fevereiro!$G$28</f>
        <v>48</v>
      </c>
      <c r="Z11" s="3">
        <f>[7]Fevereiro!$G$29</f>
        <v>48</v>
      </c>
      <c r="AA11" s="3">
        <f>[7]Fevereiro!$G$30</f>
        <v>56</v>
      </c>
      <c r="AB11" s="3">
        <f>[7]Fevereiro!$G$31</f>
        <v>42</v>
      </c>
      <c r="AC11" s="3">
        <f>[7]Fevereiro!$G$32</f>
        <v>37</v>
      </c>
      <c r="AD11" s="3">
        <f>[7]Fevereiro!$G$33</f>
        <v>40</v>
      </c>
      <c r="AE11" s="44">
        <f t="shared" si="1"/>
        <v>24</v>
      </c>
      <c r="AF11" s="45">
        <f t="shared" si="2"/>
        <v>43.642857142857146</v>
      </c>
    </row>
    <row r="12" spans="1:32" ht="17.100000000000001" customHeight="1" x14ac:dyDescent="0.2">
      <c r="A12" s="8" t="s">
        <v>5</v>
      </c>
      <c r="B12" s="13">
        <f>[8]Fevereiro!$G$5</f>
        <v>73</v>
      </c>
      <c r="C12" s="13">
        <f>[8]Fevereiro!$G$6</f>
        <v>62</v>
      </c>
      <c r="D12" s="13">
        <f>[8]Fevereiro!$G$7</f>
        <v>55</v>
      </c>
      <c r="E12" s="13">
        <f>[8]Fevereiro!$G$8</f>
        <v>47</v>
      </c>
      <c r="F12" s="13">
        <f>[8]Fevereiro!$G$9</f>
        <v>41</v>
      </c>
      <c r="G12" s="13">
        <f>[8]Fevereiro!$G$10</f>
        <v>33</v>
      </c>
      <c r="H12" s="13">
        <f>[8]Fevereiro!$G$11</f>
        <v>41</v>
      </c>
      <c r="I12" s="13">
        <f>[8]Fevereiro!$G$12</f>
        <v>36</v>
      </c>
      <c r="J12" s="13">
        <f>[8]Fevereiro!$G$13</f>
        <v>40</v>
      </c>
      <c r="K12" s="13">
        <f>[8]Fevereiro!$G$14</f>
        <v>58</v>
      </c>
      <c r="L12" s="13">
        <f>[8]Fevereiro!$G$15</f>
        <v>59</v>
      </c>
      <c r="M12" s="13">
        <f>[8]Fevereiro!$G$16</f>
        <v>51</v>
      </c>
      <c r="N12" s="13">
        <f>[8]Fevereiro!$G$17</f>
        <v>49</v>
      </c>
      <c r="O12" s="13">
        <f>[8]Fevereiro!$G$18</f>
        <v>59</v>
      </c>
      <c r="P12" s="13">
        <f>[8]Fevereiro!$G$19</f>
        <v>63</v>
      </c>
      <c r="Q12" s="13">
        <f>[8]Fevereiro!$G$20</f>
        <v>58</v>
      </c>
      <c r="R12" s="13">
        <f>[8]Fevereiro!$G$21</f>
        <v>46</v>
      </c>
      <c r="S12" s="13">
        <f>[8]Fevereiro!$G$22</f>
        <v>40</v>
      </c>
      <c r="T12" s="13">
        <f>[8]Fevereiro!$G$23</f>
        <v>50</v>
      </c>
      <c r="U12" s="13">
        <f>[8]Fevereiro!$G$24</f>
        <v>49</v>
      </c>
      <c r="V12" s="13">
        <f>[8]Fevereiro!$G$25</f>
        <v>41</v>
      </c>
      <c r="W12" s="13">
        <f>[8]Fevereiro!$G$26</f>
        <v>51</v>
      </c>
      <c r="X12" s="13">
        <f>[8]Fevereiro!$G$27</f>
        <v>49</v>
      </c>
      <c r="Y12" s="13">
        <f>[8]Fevereiro!$G$28</f>
        <v>42</v>
      </c>
      <c r="Z12" s="13">
        <f>[8]Fevereiro!$G$29</f>
        <v>62</v>
      </c>
      <c r="AA12" s="13">
        <f>[8]Fevereiro!$G$30</f>
        <v>51</v>
      </c>
      <c r="AB12" s="13">
        <f>[8]Fevereiro!$G$31</f>
        <v>55</v>
      </c>
      <c r="AC12" s="13">
        <f>[8]Fevereiro!$G$32</f>
        <v>45</v>
      </c>
      <c r="AD12" s="13">
        <f>[8]Fevereiro!$G$33</f>
        <v>47</v>
      </c>
      <c r="AE12" s="44">
        <f t="shared" si="1"/>
        <v>33</v>
      </c>
      <c r="AF12" s="45">
        <f t="shared" si="2"/>
        <v>50.214285714285715</v>
      </c>
    </row>
    <row r="13" spans="1:32" ht="17.100000000000001" customHeight="1" x14ac:dyDescent="0.2">
      <c r="A13" s="8" t="s">
        <v>6</v>
      </c>
      <c r="B13" s="13">
        <f>[9]Fevereiro!$G$5</f>
        <v>62</v>
      </c>
      <c r="C13" s="13">
        <f>[9]Fevereiro!$G$6</f>
        <v>68</v>
      </c>
      <c r="D13" s="13">
        <f>[9]Fevereiro!$G$7</f>
        <v>50</v>
      </c>
      <c r="E13" s="13">
        <f>[9]Fevereiro!$G$8</f>
        <v>50</v>
      </c>
      <c r="F13" s="13">
        <f>[9]Fevereiro!$G$9</f>
        <v>30</v>
      </c>
      <c r="G13" s="13">
        <f>[9]Fevereiro!$G$10</f>
        <v>28</v>
      </c>
      <c r="H13" s="13">
        <f>[9]Fevereiro!$G$11</f>
        <v>33</v>
      </c>
      <c r="I13" s="13">
        <f>[9]Fevereiro!$G$12</f>
        <v>36</v>
      </c>
      <c r="J13" s="13">
        <f>[9]Fevereiro!$G$13</f>
        <v>37</v>
      </c>
      <c r="K13" s="13">
        <f>[9]Fevereiro!$G$14</f>
        <v>45</v>
      </c>
      <c r="L13" s="13">
        <f>[9]Fevereiro!$G$15</f>
        <v>52</v>
      </c>
      <c r="M13" s="13">
        <f>[9]Fevereiro!$G$16</f>
        <v>53</v>
      </c>
      <c r="N13" s="13">
        <f>[9]Fevereiro!$G$17</f>
        <v>51</v>
      </c>
      <c r="O13" s="13">
        <f>[9]Fevereiro!$G$18</f>
        <v>64</v>
      </c>
      <c r="P13" s="13">
        <f>[9]Fevereiro!$G$19</f>
        <v>55</v>
      </c>
      <c r="Q13" s="13">
        <f>[9]Fevereiro!$G$20</f>
        <v>52</v>
      </c>
      <c r="R13" s="13">
        <f>[9]Fevereiro!$G$21</f>
        <v>51</v>
      </c>
      <c r="S13" s="13">
        <f>[9]Fevereiro!$G$22</f>
        <v>55</v>
      </c>
      <c r="T13" s="13">
        <f>[9]Fevereiro!$G$23</f>
        <v>59</v>
      </c>
      <c r="U13" s="13">
        <f>[9]Fevereiro!$G$24</f>
        <v>52</v>
      </c>
      <c r="V13" s="13">
        <f>[9]Fevereiro!$G$25</f>
        <v>58</v>
      </c>
      <c r="W13" s="13">
        <f>[9]Fevereiro!$G$26</f>
        <v>61</v>
      </c>
      <c r="X13" s="13">
        <f>[9]Fevereiro!$G$27</f>
        <v>57</v>
      </c>
      <c r="Y13" s="13">
        <f>[9]Fevereiro!$G$28</f>
        <v>57</v>
      </c>
      <c r="Z13" s="13">
        <f>[9]Fevereiro!$G$29</f>
        <v>54</v>
      </c>
      <c r="AA13" s="13">
        <f>[9]Fevereiro!$G$30</f>
        <v>54</v>
      </c>
      <c r="AB13" s="13">
        <f>[9]Fevereiro!$G$31</f>
        <v>50</v>
      </c>
      <c r="AC13" s="13">
        <f>[9]Fevereiro!$G$32</f>
        <v>56</v>
      </c>
      <c r="AD13" s="13">
        <f>[9]Fevereiro!$G$33</f>
        <v>59</v>
      </c>
      <c r="AE13" s="44">
        <f t="shared" si="1"/>
        <v>28</v>
      </c>
      <c r="AF13" s="45">
        <f t="shared" si="2"/>
        <v>51.071428571428569</v>
      </c>
    </row>
    <row r="14" spans="1:32" ht="17.100000000000001" customHeight="1" x14ac:dyDescent="0.2">
      <c r="A14" s="8" t="s">
        <v>7</v>
      </c>
      <c r="B14" s="13">
        <f>[10]Fevereiro!$G$5</f>
        <v>40</v>
      </c>
      <c r="C14" s="13">
        <f>[10]Fevereiro!$G$6</f>
        <v>44</v>
      </c>
      <c r="D14" s="13">
        <f>[10]Fevereiro!$G$7</f>
        <v>43</v>
      </c>
      <c r="E14" s="13">
        <f>[10]Fevereiro!$G$8</f>
        <v>36</v>
      </c>
      <c r="F14" s="13">
        <f>[10]Fevereiro!$G$9</f>
        <v>32</v>
      </c>
      <c r="G14" s="13">
        <f>[10]Fevereiro!$G$10</f>
        <v>24</v>
      </c>
      <c r="H14" s="13">
        <f>[10]Fevereiro!$G$11</f>
        <v>24</v>
      </c>
      <c r="I14" s="13">
        <f>[10]Fevereiro!$G$12</f>
        <v>28</v>
      </c>
      <c r="J14" s="13">
        <f>[10]Fevereiro!$G$13</f>
        <v>48</v>
      </c>
      <c r="K14" s="13">
        <f>[10]Fevereiro!$G$14</f>
        <v>47</v>
      </c>
      <c r="L14" s="13">
        <f>[10]Fevereiro!$G$15</f>
        <v>28</v>
      </c>
      <c r="M14" s="13">
        <f>[10]Fevereiro!$G$16</f>
        <v>26</v>
      </c>
      <c r="N14" s="13">
        <f>[10]Fevereiro!$G$17</f>
        <v>36</v>
      </c>
      <c r="O14" s="13">
        <f>[10]Fevereiro!$G$18</f>
        <v>49</v>
      </c>
      <c r="P14" s="13">
        <f>[10]Fevereiro!$G$19</f>
        <v>52</v>
      </c>
      <c r="Q14" s="13">
        <f>[10]Fevereiro!$G$20</f>
        <v>34</v>
      </c>
      <c r="R14" s="13">
        <f>[10]Fevereiro!$G$21</f>
        <v>34</v>
      </c>
      <c r="S14" s="13">
        <f>[10]Fevereiro!$G$22</f>
        <v>31</v>
      </c>
      <c r="T14" s="13">
        <f>[10]Fevereiro!$G$23</f>
        <v>36</v>
      </c>
      <c r="U14" s="13">
        <f>[10]Fevereiro!$G$24</f>
        <v>40</v>
      </c>
      <c r="V14" s="13">
        <f>[10]Fevereiro!$G$25</f>
        <v>41</v>
      </c>
      <c r="W14" s="13">
        <f>[10]Fevereiro!$G$26</f>
        <v>72</v>
      </c>
      <c r="X14" s="13">
        <f>[10]Fevereiro!$G$27</f>
        <v>75</v>
      </c>
      <c r="Y14" s="13">
        <f>[10]Fevereiro!$G$28</f>
        <v>54</v>
      </c>
      <c r="Z14" s="13">
        <f>[10]Fevereiro!$G$29</f>
        <v>50</v>
      </c>
      <c r="AA14" s="13">
        <f>[10]Fevereiro!$G$30</f>
        <v>54</v>
      </c>
      <c r="AB14" s="13">
        <f>[10]Fevereiro!$G$31</f>
        <v>54</v>
      </c>
      <c r="AC14" s="13">
        <f>[10]Fevereiro!$G$32</f>
        <v>56</v>
      </c>
      <c r="AD14" s="13">
        <f>[10]Fevereiro!$G$33</f>
        <v>52</v>
      </c>
      <c r="AE14" s="44">
        <f t="shared" si="1"/>
        <v>24</v>
      </c>
      <c r="AF14" s="45">
        <f t="shared" si="2"/>
        <v>42.428571428571431</v>
      </c>
    </row>
    <row r="15" spans="1:32" ht="17.100000000000001" customHeight="1" x14ac:dyDescent="0.2">
      <c r="A15" s="8" t="s">
        <v>8</v>
      </c>
      <c r="B15" s="13">
        <f>[11]Fevereiro!$G$5</f>
        <v>23</v>
      </c>
      <c r="C15" s="13">
        <f>[11]Fevereiro!$G$6</f>
        <v>35</v>
      </c>
      <c r="D15" s="13">
        <f>[11]Fevereiro!$G$7</f>
        <v>36</v>
      </c>
      <c r="E15" s="13">
        <f>[11]Fevereiro!$G$8</f>
        <v>38</v>
      </c>
      <c r="F15" s="13">
        <f>[11]Fevereiro!$G$9</f>
        <v>20</v>
      </c>
      <c r="G15" s="13">
        <f>[11]Fevereiro!$G$10</f>
        <v>23</v>
      </c>
      <c r="H15" s="13">
        <f>[11]Fevereiro!$G$11</f>
        <v>21</v>
      </c>
      <c r="I15" s="13">
        <f>[11]Fevereiro!$G$12</f>
        <v>23</v>
      </c>
      <c r="J15" s="13">
        <f>[11]Fevereiro!$G$13</f>
        <v>40</v>
      </c>
      <c r="K15" s="13">
        <f>[11]Fevereiro!$G$14</f>
        <v>45</v>
      </c>
      <c r="L15" s="13">
        <f>[11]Fevereiro!$G$15</f>
        <v>24</v>
      </c>
      <c r="M15" s="13">
        <f>[11]Fevereiro!$G$16</f>
        <v>20</v>
      </c>
      <c r="N15" s="13">
        <f>[11]Fevereiro!$G$17</f>
        <v>30</v>
      </c>
      <c r="O15" s="13">
        <f>[11]Fevereiro!$G$18</f>
        <v>47</v>
      </c>
      <c r="P15" s="13">
        <f>[11]Fevereiro!$G$19</f>
        <v>43</v>
      </c>
      <c r="Q15" s="13">
        <f>[11]Fevereiro!$G$20</f>
        <v>34</v>
      </c>
      <c r="R15" s="13">
        <f>[11]Fevereiro!$G$21</f>
        <v>31</v>
      </c>
      <c r="S15" s="13">
        <f>[11]Fevereiro!$G$22</f>
        <v>28</v>
      </c>
      <c r="T15" s="13">
        <f>[11]Fevereiro!$G$23</f>
        <v>30</v>
      </c>
      <c r="U15" s="13">
        <f>[11]Fevereiro!$G$24</f>
        <v>30</v>
      </c>
      <c r="V15" s="13">
        <f>[11]Fevereiro!$G$25</f>
        <v>37</v>
      </c>
      <c r="W15" s="13">
        <f>[11]Fevereiro!$G$26</f>
        <v>48</v>
      </c>
      <c r="X15" s="13">
        <f>[11]Fevereiro!$G$27</f>
        <v>62</v>
      </c>
      <c r="Y15" s="13">
        <f>[11]Fevereiro!$G$28</f>
        <v>47</v>
      </c>
      <c r="Z15" s="13">
        <f>[11]Fevereiro!$G$29</f>
        <v>59</v>
      </c>
      <c r="AA15" s="13">
        <f>[11]Fevereiro!$G$30</f>
        <v>49</v>
      </c>
      <c r="AB15" s="13">
        <f>[11]Fevereiro!$G$31</f>
        <v>56</v>
      </c>
      <c r="AC15" s="13">
        <f>[11]Fevereiro!$G$32</f>
        <v>58</v>
      </c>
      <c r="AD15" s="13">
        <f>[11]Fevereiro!$G$33</f>
        <v>44</v>
      </c>
      <c r="AE15" s="44">
        <f t="shared" si="1"/>
        <v>20</v>
      </c>
      <c r="AF15" s="45">
        <f t="shared" si="2"/>
        <v>37.035714285714285</v>
      </c>
    </row>
    <row r="16" spans="1:32" ht="17.100000000000001" customHeight="1" x14ac:dyDescent="0.2">
      <c r="A16" s="8" t="s">
        <v>9</v>
      </c>
      <c r="B16" s="13">
        <f>[12]Fevereiro!$G$5</f>
        <v>25</v>
      </c>
      <c r="C16" s="13">
        <f>[12]Fevereiro!$G$6</f>
        <v>33</v>
      </c>
      <c r="D16" s="13">
        <f>[12]Fevereiro!$G$7</f>
        <v>38</v>
      </c>
      <c r="E16" s="13">
        <f>[12]Fevereiro!$G$8</f>
        <v>41</v>
      </c>
      <c r="F16" s="13">
        <f>[12]Fevereiro!$G$9</f>
        <v>23</v>
      </c>
      <c r="G16" s="13">
        <f>[12]Fevereiro!$G$10</f>
        <v>23</v>
      </c>
      <c r="H16" s="13">
        <f>[12]Fevereiro!$G$11</f>
        <v>25</v>
      </c>
      <c r="I16" s="13">
        <f>[12]Fevereiro!$G$12</f>
        <v>24</v>
      </c>
      <c r="J16" s="13">
        <f>[12]Fevereiro!$G$13</f>
        <v>34</v>
      </c>
      <c r="K16" s="13">
        <f>[12]Fevereiro!$G$14</f>
        <v>34</v>
      </c>
      <c r="L16" s="13">
        <f>[12]Fevereiro!$G$15</f>
        <v>19</v>
      </c>
      <c r="M16" s="13">
        <f>[12]Fevereiro!$G$16</f>
        <v>27</v>
      </c>
      <c r="N16" s="13">
        <f>[12]Fevereiro!$G$17</f>
        <v>34</v>
      </c>
      <c r="O16" s="13">
        <f>[12]Fevereiro!$G$18</f>
        <v>42</v>
      </c>
      <c r="P16" s="13">
        <f>[12]Fevereiro!$G$19</f>
        <v>44</v>
      </c>
      <c r="Q16" s="13">
        <f>[12]Fevereiro!$G$20</f>
        <v>29</v>
      </c>
      <c r="R16" s="13">
        <f>[12]Fevereiro!$G$21</f>
        <v>38</v>
      </c>
      <c r="S16" s="13">
        <f>[12]Fevereiro!$G$22</f>
        <v>31</v>
      </c>
      <c r="T16" s="13">
        <f>[12]Fevereiro!$G$23</f>
        <v>41</v>
      </c>
      <c r="U16" s="13">
        <f>[12]Fevereiro!$G$24</f>
        <v>44</v>
      </c>
      <c r="V16" s="13">
        <f>[12]Fevereiro!$G$25</f>
        <v>42</v>
      </c>
      <c r="W16" s="13">
        <f>[12]Fevereiro!$G$26</f>
        <v>60</v>
      </c>
      <c r="X16" s="13">
        <f>[12]Fevereiro!$G$27</f>
        <v>62</v>
      </c>
      <c r="Y16" s="13">
        <f>[12]Fevereiro!$G$28</f>
        <v>51</v>
      </c>
      <c r="Z16" s="13">
        <f>[12]Fevereiro!$G$29</f>
        <v>56</v>
      </c>
      <c r="AA16" s="13">
        <f>[12]Fevereiro!$G$30</f>
        <v>54</v>
      </c>
      <c r="AB16" s="13">
        <f>[12]Fevereiro!$G$31</f>
        <v>52</v>
      </c>
      <c r="AC16" s="13">
        <f>[12]Fevereiro!$G$32</f>
        <v>46</v>
      </c>
      <c r="AD16" s="13">
        <f>[12]Fevereiro!$G$33</f>
        <v>44</v>
      </c>
      <c r="AE16" s="44">
        <f t="shared" si="1"/>
        <v>19</v>
      </c>
      <c r="AF16" s="45">
        <f t="shared" si="2"/>
        <v>38.285714285714285</v>
      </c>
    </row>
    <row r="17" spans="1:32" ht="17.100000000000001" customHeight="1" x14ac:dyDescent="0.2">
      <c r="A17" s="8" t="s">
        <v>50</v>
      </c>
      <c r="B17" s="13">
        <f>[13]Fevereiro!$G$5</f>
        <v>60</v>
      </c>
      <c r="C17" s="13">
        <f>[13]Fevereiro!$G$6</f>
        <v>45</v>
      </c>
      <c r="D17" s="13">
        <f>[13]Fevereiro!$G$7</f>
        <v>47</v>
      </c>
      <c r="E17" s="13">
        <f>[13]Fevereiro!$G$8</f>
        <v>39</v>
      </c>
      <c r="F17" s="13">
        <f>[13]Fevereiro!$G$9</f>
        <v>36</v>
      </c>
      <c r="G17" s="13">
        <f>[13]Fevereiro!$G$10</f>
        <v>25</v>
      </c>
      <c r="H17" s="13">
        <f>[13]Fevereiro!$G$11</f>
        <v>27</v>
      </c>
      <c r="I17" s="13">
        <f>[13]Fevereiro!$G$12</f>
        <v>29</v>
      </c>
      <c r="J17" s="13">
        <f>[13]Fevereiro!$G$13</f>
        <v>40</v>
      </c>
      <c r="K17" s="13">
        <f>[13]Fevereiro!$G$14</f>
        <v>49</v>
      </c>
      <c r="L17" s="13">
        <f>[13]Fevereiro!$G$15</f>
        <v>28</v>
      </c>
      <c r="M17" s="13">
        <f>[13]Fevereiro!$G$16</f>
        <v>25</v>
      </c>
      <c r="N17" s="13">
        <f>[13]Fevereiro!$G$17</f>
        <v>30</v>
      </c>
      <c r="O17" s="13">
        <f>[13]Fevereiro!$G$18</f>
        <v>42</v>
      </c>
      <c r="P17" s="13">
        <f>[13]Fevereiro!$G$19</f>
        <v>46</v>
      </c>
      <c r="Q17" s="13">
        <f>[13]Fevereiro!$G$20</f>
        <v>33</v>
      </c>
      <c r="R17" s="13">
        <f>[13]Fevereiro!$G$21</f>
        <v>33</v>
      </c>
      <c r="S17" s="13">
        <f>[13]Fevereiro!$G$22</f>
        <v>35</v>
      </c>
      <c r="T17" s="13">
        <f>[13]Fevereiro!$G$23</f>
        <v>36</v>
      </c>
      <c r="U17" s="13">
        <f>[13]Fevereiro!$G$24</f>
        <v>42</v>
      </c>
      <c r="V17" s="13">
        <f>[13]Fevereiro!$G$25</f>
        <v>41</v>
      </c>
      <c r="W17" s="13">
        <f>[13]Fevereiro!$G$26</f>
        <v>73</v>
      </c>
      <c r="X17" s="13">
        <f>[13]Fevereiro!$G$27</f>
        <v>67</v>
      </c>
      <c r="Y17" s="13">
        <f>[13]Fevereiro!$G$28</f>
        <v>57</v>
      </c>
      <c r="Z17" s="13">
        <f>[13]Fevereiro!$G$29</f>
        <v>55</v>
      </c>
      <c r="AA17" s="13">
        <f>[13]Fevereiro!$G$30</f>
        <v>57</v>
      </c>
      <c r="AB17" s="13">
        <f>[13]Fevereiro!$G$31</f>
        <v>54</v>
      </c>
      <c r="AC17" s="13">
        <f>[13]Fevereiro!$G$32</f>
        <v>46</v>
      </c>
      <c r="AD17" s="13">
        <f>[13]Fevereiro!$G$33</f>
        <v>56</v>
      </c>
      <c r="AE17" s="44">
        <f t="shared" si="1"/>
        <v>25</v>
      </c>
      <c r="AF17" s="45">
        <f t="shared" si="2"/>
        <v>42.75</v>
      </c>
    </row>
    <row r="18" spans="1:32" ht="17.100000000000001" customHeight="1" x14ac:dyDescent="0.2">
      <c r="A18" s="8" t="s">
        <v>10</v>
      </c>
      <c r="B18" s="13">
        <f>[14]Fevereiro!$G$5</f>
        <v>27</v>
      </c>
      <c r="C18" s="13">
        <f>[14]Fevereiro!$G$6</f>
        <v>34</v>
      </c>
      <c r="D18" s="13">
        <f>[14]Fevereiro!$G$7</f>
        <v>32</v>
      </c>
      <c r="E18" s="13">
        <f>[14]Fevereiro!$G$8</f>
        <v>34</v>
      </c>
      <c r="F18" s="13">
        <f>[14]Fevereiro!$G$9</f>
        <v>28</v>
      </c>
      <c r="G18" s="13">
        <f>[14]Fevereiro!$G$10</f>
        <v>23</v>
      </c>
      <c r="H18" s="13">
        <f>[14]Fevereiro!$G$11</f>
        <v>20</v>
      </c>
      <c r="I18" s="13">
        <f>[14]Fevereiro!$G$12</f>
        <v>29</v>
      </c>
      <c r="J18" s="13">
        <f>[14]Fevereiro!$G$13</f>
        <v>56</v>
      </c>
      <c r="K18" s="13">
        <f>[14]Fevereiro!$G$14</f>
        <v>54</v>
      </c>
      <c r="L18" s="13">
        <f>[14]Fevereiro!$G$15</f>
        <v>23</v>
      </c>
      <c r="M18" s="13">
        <f>[14]Fevereiro!$G$16</f>
        <v>21</v>
      </c>
      <c r="N18" s="13">
        <f>[14]Fevereiro!$G$17</f>
        <v>32</v>
      </c>
      <c r="O18" s="13">
        <f>[14]Fevereiro!$G$18</f>
        <v>55</v>
      </c>
      <c r="P18" s="13">
        <f>[14]Fevereiro!$G$19</f>
        <v>46</v>
      </c>
      <c r="Q18" s="13">
        <f>[14]Fevereiro!$G$20</f>
        <v>30</v>
      </c>
      <c r="R18" s="13">
        <f>[14]Fevereiro!$G$21</f>
        <v>33</v>
      </c>
      <c r="S18" s="13">
        <f>[14]Fevereiro!$G$22</f>
        <v>30</v>
      </c>
      <c r="T18" s="13">
        <f>[14]Fevereiro!$G$23</f>
        <v>38</v>
      </c>
      <c r="U18" s="13">
        <f>[14]Fevereiro!$G$24</f>
        <v>37</v>
      </c>
      <c r="V18" s="13">
        <f>[14]Fevereiro!$G$25</f>
        <v>36</v>
      </c>
      <c r="W18" s="13">
        <f>[14]Fevereiro!$G$26</f>
        <v>58</v>
      </c>
      <c r="X18" s="13">
        <f>[14]Fevereiro!$G$27</f>
        <v>67</v>
      </c>
      <c r="Y18" s="13">
        <f>[14]Fevereiro!$G$28</f>
        <v>51</v>
      </c>
      <c r="Z18" s="13">
        <f>[14]Fevereiro!$G$29</f>
        <v>52</v>
      </c>
      <c r="AA18" s="13">
        <f>[14]Fevereiro!$G$30</f>
        <v>62</v>
      </c>
      <c r="AB18" s="13">
        <f>[14]Fevereiro!$G$31</f>
        <v>51</v>
      </c>
      <c r="AC18" s="13">
        <f>[14]Fevereiro!$G$32</f>
        <v>53</v>
      </c>
      <c r="AD18" s="13">
        <f>[14]Fevereiro!$G$33</f>
        <v>47</v>
      </c>
      <c r="AE18" s="44">
        <f t="shared" si="1"/>
        <v>20</v>
      </c>
      <c r="AF18" s="45">
        <f t="shared" si="2"/>
        <v>39.714285714285715</v>
      </c>
    </row>
    <row r="19" spans="1:32" ht="17.100000000000001" customHeight="1" x14ac:dyDescent="0.2">
      <c r="A19" s="8" t="s">
        <v>11</v>
      </c>
      <c r="B19" s="13" t="str">
        <f>[15]Fevereiro!$G$5</f>
        <v>**</v>
      </c>
      <c r="C19" s="13" t="str">
        <f>[15]Fevereiro!$G$6</f>
        <v>**</v>
      </c>
      <c r="D19" s="13" t="str">
        <f>[15]Fevereiro!$G$7</f>
        <v>**</v>
      </c>
      <c r="E19" s="13" t="str">
        <f>[15]Fevereiro!$G$8</f>
        <v>**</v>
      </c>
      <c r="F19" s="13" t="str">
        <f>[15]Fevereiro!$G$9</f>
        <v>**</v>
      </c>
      <c r="G19" s="13" t="str">
        <f>[15]Fevereiro!$G$10</f>
        <v>**</v>
      </c>
      <c r="H19" s="13" t="str">
        <f>[15]Fevereiro!$G$11</f>
        <v>**</v>
      </c>
      <c r="I19" s="13" t="str">
        <f>[15]Fevereiro!$G$12</f>
        <v>**</v>
      </c>
      <c r="J19" s="13" t="str">
        <f>[15]Fevereiro!$G$13</f>
        <v>**</v>
      </c>
      <c r="K19" s="13" t="str">
        <f>[15]Fevereiro!$G$14</f>
        <v>**</v>
      </c>
      <c r="L19" s="13">
        <f>[15]Fevereiro!$G$15</f>
        <v>28</v>
      </c>
      <c r="M19" s="13">
        <f>[15]Fevereiro!$G$16</f>
        <v>29</v>
      </c>
      <c r="N19" s="13">
        <f>[15]Fevereiro!$G$17</f>
        <v>33</v>
      </c>
      <c r="O19" s="13">
        <f>[15]Fevereiro!$G$18</f>
        <v>48</v>
      </c>
      <c r="P19" s="13">
        <f>[15]Fevereiro!$G$19</f>
        <v>53</v>
      </c>
      <c r="Q19" s="13">
        <f>[15]Fevereiro!$G$20</f>
        <v>37</v>
      </c>
      <c r="R19" s="13">
        <f>[15]Fevereiro!$G$21</f>
        <v>34</v>
      </c>
      <c r="S19" s="13">
        <f>[15]Fevereiro!$G$22</f>
        <v>31</v>
      </c>
      <c r="T19" s="13">
        <f>[15]Fevereiro!$G$23</f>
        <v>34</v>
      </c>
      <c r="U19" s="13">
        <f>[15]Fevereiro!$G$24</f>
        <v>36</v>
      </c>
      <c r="V19" s="13">
        <f>[15]Fevereiro!$G$25</f>
        <v>36</v>
      </c>
      <c r="W19" s="13">
        <f>[15]Fevereiro!$G$26</f>
        <v>77</v>
      </c>
      <c r="X19" s="13">
        <f>[15]Fevereiro!$G$27</f>
        <v>63</v>
      </c>
      <c r="Y19" s="13">
        <f>[15]Fevereiro!$G$28</f>
        <v>53</v>
      </c>
      <c r="Z19" s="13">
        <f>[15]Fevereiro!$G$29</f>
        <v>62</v>
      </c>
      <c r="AA19" s="13">
        <f>[15]Fevereiro!$G$30</f>
        <v>56</v>
      </c>
      <c r="AB19" s="13">
        <f>[15]Fevereiro!$G$31</f>
        <v>57</v>
      </c>
      <c r="AC19" s="13">
        <f>[15]Fevereiro!$G$32</f>
        <v>44</v>
      </c>
      <c r="AD19" s="13">
        <f>[15]Fevereiro!$G$33</f>
        <v>46</v>
      </c>
      <c r="AE19" s="44">
        <f t="shared" ref="AE19:AE20" si="3">MIN(B19:AC19)</f>
        <v>28</v>
      </c>
      <c r="AF19" s="45">
        <f t="shared" ref="AF19:AF20" si="4">AVERAGE(B19:AC19)</f>
        <v>45.055555555555557</v>
      </c>
    </row>
    <row r="20" spans="1:32" ht="17.100000000000001" customHeight="1" x14ac:dyDescent="0.2">
      <c r="A20" s="8" t="s">
        <v>12</v>
      </c>
      <c r="B20" s="13">
        <f>[16]Fevereiro!$G$5</f>
        <v>62</v>
      </c>
      <c r="C20" s="13">
        <f>[16]Fevereiro!$G$6</f>
        <v>49</v>
      </c>
      <c r="D20" s="13">
        <f>[16]Fevereiro!$G$7</f>
        <v>50</v>
      </c>
      <c r="E20" s="13">
        <f>[16]Fevereiro!$G$8</f>
        <v>46</v>
      </c>
      <c r="F20" s="13">
        <f>[16]Fevereiro!$G$9</f>
        <v>42</v>
      </c>
      <c r="G20" s="13">
        <f>[16]Fevereiro!$G$10</f>
        <v>27</v>
      </c>
      <c r="H20" s="13">
        <f>[16]Fevereiro!$G$11</f>
        <v>30</v>
      </c>
      <c r="I20" s="13">
        <f>[16]Fevereiro!$G$12</f>
        <v>34</v>
      </c>
      <c r="J20" s="13">
        <f>[16]Fevereiro!$G$13</f>
        <v>35</v>
      </c>
      <c r="K20" s="13">
        <f>[16]Fevereiro!$G$14</f>
        <v>44</v>
      </c>
      <c r="L20" s="13">
        <f>[16]Fevereiro!$G$15</f>
        <v>40</v>
      </c>
      <c r="M20" s="13">
        <f>[16]Fevereiro!$G$16</f>
        <v>31</v>
      </c>
      <c r="N20" s="13">
        <f>[16]Fevereiro!$G$17</f>
        <v>48</v>
      </c>
      <c r="O20" s="13">
        <f>[16]Fevereiro!$G$18</f>
        <v>47</v>
      </c>
      <c r="P20" s="13">
        <f>[16]Fevereiro!$G$19</f>
        <v>56</v>
      </c>
      <c r="Q20" s="13">
        <f>[16]Fevereiro!$G$20</f>
        <v>42</v>
      </c>
      <c r="R20" s="13">
        <f>[16]Fevereiro!$G$21</f>
        <v>35</v>
      </c>
      <c r="S20" s="13">
        <f>[16]Fevereiro!$G$22</f>
        <v>37</v>
      </c>
      <c r="T20" s="13">
        <f>[16]Fevereiro!$G$23</f>
        <v>45</v>
      </c>
      <c r="U20" s="13">
        <f>[16]Fevereiro!$G$24</f>
        <v>43</v>
      </c>
      <c r="V20" s="13">
        <f>[16]Fevereiro!$G$25</f>
        <v>54</v>
      </c>
      <c r="W20" s="13">
        <f>[16]Fevereiro!$G$26</f>
        <v>81</v>
      </c>
      <c r="X20" s="13">
        <f>[16]Fevereiro!$G$27</f>
        <v>65</v>
      </c>
      <c r="Y20" s="13">
        <f>[16]Fevereiro!$G$28</f>
        <v>53</v>
      </c>
      <c r="Z20" s="13">
        <f>[16]Fevereiro!$G$29</f>
        <v>61</v>
      </c>
      <c r="AA20" s="13">
        <f>[16]Fevereiro!$G$30</f>
        <v>64</v>
      </c>
      <c r="AB20" s="13">
        <f>[16]Fevereiro!$G$31</f>
        <v>60</v>
      </c>
      <c r="AC20" s="13">
        <f>[16]Fevereiro!$G$32</f>
        <v>48</v>
      </c>
      <c r="AD20" s="13">
        <f>[16]Fevereiro!$G$33</f>
        <v>53</v>
      </c>
      <c r="AE20" s="44">
        <f t="shared" si="3"/>
        <v>27</v>
      </c>
      <c r="AF20" s="45">
        <f t="shared" si="4"/>
        <v>47.464285714285715</v>
      </c>
    </row>
    <row r="21" spans="1:32" ht="17.100000000000001" customHeight="1" x14ac:dyDescent="0.2">
      <c r="A21" s="8" t="s">
        <v>13</v>
      </c>
      <c r="B21" s="13">
        <f>[17]Fevereiro!$G$5</f>
        <v>60</v>
      </c>
      <c r="C21" s="13">
        <f>[17]Fevereiro!$G$6</f>
        <v>54</v>
      </c>
      <c r="D21" s="13">
        <f>[17]Fevereiro!$G$7</f>
        <v>47</v>
      </c>
      <c r="E21" s="13">
        <f>[17]Fevereiro!$G$8</f>
        <v>49</v>
      </c>
      <c r="F21" s="13">
        <f>[17]Fevereiro!$G$9</f>
        <v>42</v>
      </c>
      <c r="G21" s="13">
        <f>[17]Fevereiro!$G$10</f>
        <v>26</v>
      </c>
      <c r="H21" s="13">
        <f>[17]Fevereiro!$G$11</f>
        <v>31</v>
      </c>
      <c r="I21" s="13">
        <f>[17]Fevereiro!$G$12</f>
        <v>34</v>
      </c>
      <c r="J21" s="13">
        <f>[17]Fevereiro!$G$13</f>
        <v>43</v>
      </c>
      <c r="K21" s="13">
        <f>[17]Fevereiro!$G$14</f>
        <v>54</v>
      </c>
      <c r="L21" s="13">
        <f>[17]Fevereiro!$G$15</f>
        <v>52</v>
      </c>
      <c r="M21" s="13">
        <f>[17]Fevereiro!$G$16</f>
        <v>52</v>
      </c>
      <c r="N21" s="13">
        <f>[17]Fevereiro!$G$17</f>
        <v>47</v>
      </c>
      <c r="O21" s="13">
        <f>[17]Fevereiro!$G$18</f>
        <v>55</v>
      </c>
      <c r="P21" s="13">
        <f>[17]Fevereiro!$G$19</f>
        <v>61</v>
      </c>
      <c r="Q21" s="13">
        <f>[17]Fevereiro!$G$20</f>
        <v>46</v>
      </c>
      <c r="R21" s="13">
        <f>[17]Fevereiro!$G$21</f>
        <v>43</v>
      </c>
      <c r="S21" s="13">
        <f>[17]Fevereiro!$G$22</f>
        <v>38</v>
      </c>
      <c r="T21" s="13">
        <f>[17]Fevereiro!$G$23</f>
        <v>51</v>
      </c>
      <c r="U21" s="13">
        <f>[17]Fevereiro!$G$24</f>
        <v>51</v>
      </c>
      <c r="V21" s="13">
        <f>[17]Fevereiro!$G$25</f>
        <v>50</v>
      </c>
      <c r="W21" s="13">
        <f>[17]Fevereiro!$G$26</f>
        <v>58</v>
      </c>
      <c r="X21" s="13">
        <f>[17]Fevereiro!$G$27</f>
        <v>55</v>
      </c>
      <c r="Y21" s="13">
        <f>[17]Fevereiro!$G$28</f>
        <v>48</v>
      </c>
      <c r="Z21" s="13">
        <f>[17]Fevereiro!$G$29</f>
        <v>57</v>
      </c>
      <c r="AA21" s="13">
        <f>[17]Fevereiro!$G$30</f>
        <v>55</v>
      </c>
      <c r="AB21" s="13">
        <f>[17]Fevereiro!$G$31</f>
        <v>67</v>
      </c>
      <c r="AC21" s="13">
        <f>[17]Fevereiro!$G$32</f>
        <v>45</v>
      </c>
      <c r="AD21" s="13">
        <f>[17]Fevereiro!$G$33</f>
        <v>52</v>
      </c>
      <c r="AE21" s="44">
        <f t="shared" si="1"/>
        <v>26</v>
      </c>
      <c r="AF21" s="45">
        <f t="shared" si="2"/>
        <v>48.964285714285715</v>
      </c>
    </row>
    <row r="22" spans="1:32" ht="17.100000000000001" customHeight="1" x14ac:dyDescent="0.2">
      <c r="A22" s="8" t="s">
        <v>14</v>
      </c>
      <c r="B22" s="13">
        <f>[18]Fevereiro!$G$5</f>
        <v>54</v>
      </c>
      <c r="C22" s="13">
        <f>[18]Fevereiro!$G$6</f>
        <v>53</v>
      </c>
      <c r="D22" s="13">
        <f>[18]Fevereiro!$G$7</f>
        <v>48</v>
      </c>
      <c r="E22" s="13">
        <f>[18]Fevereiro!$G$8</f>
        <v>44</v>
      </c>
      <c r="F22" s="13">
        <f>[18]Fevereiro!$G$9</f>
        <v>31</v>
      </c>
      <c r="G22" s="13">
        <f>[18]Fevereiro!$G$10</f>
        <v>36</v>
      </c>
      <c r="H22" s="13">
        <f>[18]Fevereiro!$G$11</f>
        <v>31</v>
      </c>
      <c r="I22" s="13">
        <f>[18]Fevereiro!$G$12</f>
        <v>40</v>
      </c>
      <c r="J22" s="13">
        <f>[18]Fevereiro!$G$13</f>
        <v>33</v>
      </c>
      <c r="K22" s="13">
        <f>[18]Fevereiro!$G$14</f>
        <v>36</v>
      </c>
      <c r="L22" s="13">
        <f>[18]Fevereiro!$G$15</f>
        <v>58</v>
      </c>
      <c r="M22" s="13">
        <f>[18]Fevereiro!$G$16</f>
        <v>56</v>
      </c>
      <c r="N22" s="13">
        <f>[18]Fevereiro!$G$17</f>
        <v>71</v>
      </c>
      <c r="O22" s="13">
        <f>[18]Fevereiro!$G$18</f>
        <v>68</v>
      </c>
      <c r="P22" s="13">
        <f>[18]Fevereiro!$G$19</f>
        <v>60</v>
      </c>
      <c r="Q22" s="13">
        <f>[18]Fevereiro!$G$20</f>
        <v>55</v>
      </c>
      <c r="R22" s="13">
        <f>[18]Fevereiro!$G$21</f>
        <v>39</v>
      </c>
      <c r="S22" s="13">
        <f>[18]Fevereiro!$G$22</f>
        <v>54</v>
      </c>
      <c r="T22" s="13">
        <f>[18]Fevereiro!$G$23</f>
        <v>43</v>
      </c>
      <c r="U22" s="13">
        <f>[18]Fevereiro!$G$24</f>
        <v>71</v>
      </c>
      <c r="V22" s="13">
        <f>[18]Fevereiro!$G$25</f>
        <v>82</v>
      </c>
      <c r="W22" s="13">
        <f>[18]Fevereiro!$G$26</f>
        <v>64</v>
      </c>
      <c r="X22" s="13">
        <f>[18]Fevereiro!$G$27</f>
        <v>74</v>
      </c>
      <c r="Y22" s="13">
        <f>[18]Fevereiro!$G$28</f>
        <v>78</v>
      </c>
      <c r="Z22" s="13">
        <f>[18]Fevereiro!$G$29</f>
        <v>77</v>
      </c>
      <c r="AA22" s="13">
        <f>[18]Fevereiro!$G$30</f>
        <v>51</v>
      </c>
      <c r="AB22" s="13">
        <f>[18]Fevereiro!$G$31</f>
        <v>84</v>
      </c>
      <c r="AC22" s="13">
        <f>[18]Fevereiro!$G$32</f>
        <v>66</v>
      </c>
      <c r="AD22" s="13">
        <f>[18]Fevereiro!$G$33</f>
        <v>52</v>
      </c>
      <c r="AE22" s="44">
        <f t="shared" si="1"/>
        <v>31</v>
      </c>
      <c r="AF22" s="45">
        <f t="shared" si="2"/>
        <v>55.607142857142854</v>
      </c>
    </row>
    <row r="23" spans="1:32" ht="17.100000000000001" customHeight="1" x14ac:dyDescent="0.2">
      <c r="A23" s="8" t="s">
        <v>15</v>
      </c>
      <c r="B23" s="13">
        <f>[19]Fevereiro!$G$5</f>
        <v>56</v>
      </c>
      <c r="C23" s="13">
        <f>[19]Fevereiro!$G$6</f>
        <v>50</v>
      </c>
      <c r="D23" s="13">
        <f>[19]Fevereiro!$G$7</f>
        <v>53</v>
      </c>
      <c r="E23" s="13">
        <f>[19]Fevereiro!$G$8</f>
        <v>39</v>
      </c>
      <c r="F23" s="13">
        <f>[19]Fevereiro!$G$9</f>
        <v>39</v>
      </c>
      <c r="G23" s="13">
        <f>[19]Fevereiro!$G$10</f>
        <v>31</v>
      </c>
      <c r="H23" s="13">
        <f>[19]Fevereiro!$G$11</f>
        <v>25</v>
      </c>
      <c r="I23" s="13">
        <f>[19]Fevereiro!$G$12</f>
        <v>30</v>
      </c>
      <c r="J23" s="13">
        <f>[19]Fevereiro!$G$13</f>
        <v>47</v>
      </c>
      <c r="K23" s="13">
        <f>[19]Fevereiro!$G$14</f>
        <v>61</v>
      </c>
      <c r="L23" s="13">
        <f>[19]Fevereiro!$G$15</f>
        <v>34</v>
      </c>
      <c r="M23" s="13">
        <f>[19]Fevereiro!$G$16</f>
        <v>21</v>
      </c>
      <c r="N23" s="13">
        <f>[19]Fevereiro!$G$17</f>
        <v>23</v>
      </c>
      <c r="O23" s="13">
        <f>[19]Fevereiro!$G$18</f>
        <v>43</v>
      </c>
      <c r="P23" s="13">
        <f>[19]Fevereiro!$G$19</f>
        <v>47</v>
      </c>
      <c r="Q23" s="13">
        <f>[19]Fevereiro!$G$20</f>
        <v>43</v>
      </c>
      <c r="R23" s="13">
        <f>[19]Fevereiro!$G$21</f>
        <v>34</v>
      </c>
      <c r="S23" s="13">
        <f>[19]Fevereiro!$G$22</f>
        <v>35</v>
      </c>
      <c r="T23" s="13">
        <f>[19]Fevereiro!$G$23</f>
        <v>37</v>
      </c>
      <c r="U23" s="13">
        <f>[19]Fevereiro!$G$24</f>
        <v>37</v>
      </c>
      <c r="V23" s="13">
        <f>[19]Fevereiro!$G$25</f>
        <v>49</v>
      </c>
      <c r="W23" s="13">
        <f>[19]Fevereiro!$G$26</f>
        <v>71</v>
      </c>
      <c r="X23" s="13">
        <f>[19]Fevereiro!$G$27</f>
        <v>81</v>
      </c>
      <c r="Y23" s="13">
        <f>[19]Fevereiro!$G$28</f>
        <v>60</v>
      </c>
      <c r="Z23" s="13">
        <f>[19]Fevereiro!$G$29</f>
        <v>66</v>
      </c>
      <c r="AA23" s="13">
        <f>[19]Fevereiro!$G$30</f>
        <v>59</v>
      </c>
      <c r="AB23" s="13">
        <f>[19]Fevereiro!$G$31</f>
        <v>84</v>
      </c>
      <c r="AC23" s="13">
        <f>[19]Fevereiro!$G$32</f>
        <v>66</v>
      </c>
      <c r="AD23" s="13">
        <f>[19]Fevereiro!$G$33</f>
        <v>50</v>
      </c>
      <c r="AE23" s="44">
        <f t="shared" si="1"/>
        <v>21</v>
      </c>
      <c r="AF23" s="45">
        <f t="shared" si="2"/>
        <v>47.178571428571431</v>
      </c>
    </row>
    <row r="24" spans="1:32" ht="17.100000000000001" customHeight="1" x14ac:dyDescent="0.2">
      <c r="A24" s="8" t="s">
        <v>16</v>
      </c>
      <c r="B24" s="13">
        <f>[20]Fevereiro!$G$5</f>
        <v>71</v>
      </c>
      <c r="C24" s="13">
        <f>[20]Fevereiro!$G$6</f>
        <v>58</v>
      </c>
      <c r="D24" s="13">
        <f>[20]Fevereiro!$G$7</f>
        <v>48</v>
      </c>
      <c r="E24" s="13">
        <f>[20]Fevereiro!$G$8</f>
        <v>45</v>
      </c>
      <c r="F24" s="13">
        <f>[20]Fevereiro!$G$9</f>
        <v>38</v>
      </c>
      <c r="G24" s="13">
        <f>[20]Fevereiro!$G$10</f>
        <v>29</v>
      </c>
      <c r="H24" s="13">
        <f>[20]Fevereiro!$G$11</f>
        <v>32</v>
      </c>
      <c r="I24" s="13">
        <f>[20]Fevereiro!$G$12</f>
        <v>29</v>
      </c>
      <c r="J24" s="13">
        <f>[20]Fevereiro!$G$13</f>
        <v>39</v>
      </c>
      <c r="K24" s="13">
        <f>[20]Fevereiro!$G$14</f>
        <v>61</v>
      </c>
      <c r="L24" s="13">
        <f>[20]Fevereiro!$G$15</f>
        <v>31</v>
      </c>
      <c r="M24" s="13">
        <f>[20]Fevereiro!$G$16</f>
        <v>12</v>
      </c>
      <c r="N24" s="13">
        <f>[20]Fevereiro!$G$17</f>
        <v>25</v>
      </c>
      <c r="O24" s="13">
        <f>[20]Fevereiro!$G$18</f>
        <v>36</v>
      </c>
      <c r="P24" s="13">
        <f>[20]Fevereiro!$G$19</f>
        <v>41</v>
      </c>
      <c r="Q24" s="13">
        <f>[20]Fevereiro!$G$20</f>
        <v>37</v>
      </c>
      <c r="R24" s="13">
        <f>[20]Fevereiro!$G$21</f>
        <v>31</v>
      </c>
      <c r="S24" s="13">
        <f>[20]Fevereiro!$G$22</f>
        <v>30</v>
      </c>
      <c r="T24" s="13">
        <f>[20]Fevereiro!$G$23</f>
        <v>31</v>
      </c>
      <c r="U24" s="13">
        <f>[20]Fevereiro!$G$24</f>
        <v>36</v>
      </c>
      <c r="V24" s="13">
        <f>[20]Fevereiro!$G$25</f>
        <v>36</v>
      </c>
      <c r="W24" s="13">
        <f>[20]Fevereiro!$G$26</f>
        <v>67</v>
      </c>
      <c r="X24" s="13">
        <f>[20]Fevereiro!$G$27</f>
        <v>48</v>
      </c>
      <c r="Y24" s="13">
        <f>[20]Fevereiro!$G$28</f>
        <v>53</v>
      </c>
      <c r="Z24" s="13">
        <f>[20]Fevereiro!$G$29</f>
        <v>61</v>
      </c>
      <c r="AA24" s="13">
        <f>[20]Fevereiro!$G$30</f>
        <v>83</v>
      </c>
      <c r="AB24" s="13">
        <f>[20]Fevereiro!$G$31</f>
        <v>62</v>
      </c>
      <c r="AC24" s="13">
        <f>[20]Fevereiro!$G$32</f>
        <v>57</v>
      </c>
      <c r="AD24" s="13">
        <f>[20]Fevereiro!$G$33</f>
        <v>50</v>
      </c>
      <c r="AE24" s="44">
        <f t="shared" si="1"/>
        <v>12</v>
      </c>
      <c r="AF24" s="45">
        <f t="shared" si="2"/>
        <v>43.821428571428569</v>
      </c>
    </row>
    <row r="25" spans="1:32" ht="17.100000000000001" customHeight="1" x14ac:dyDescent="0.2">
      <c r="A25" s="8" t="s">
        <v>17</v>
      </c>
      <c r="B25" s="13">
        <f>[21]Fevereiro!$G$5</f>
        <v>56</v>
      </c>
      <c r="C25" s="13">
        <f>[21]Fevereiro!$G$6</f>
        <v>46</v>
      </c>
      <c r="D25" s="13">
        <f>[21]Fevereiro!$G$7</f>
        <v>41</v>
      </c>
      <c r="E25" s="13">
        <f>[21]Fevereiro!$G$8</f>
        <v>40</v>
      </c>
      <c r="F25" s="13">
        <f>[21]Fevereiro!$G$9</f>
        <v>29</v>
      </c>
      <c r="G25" s="13">
        <f>[21]Fevereiro!$G$10</f>
        <v>23</v>
      </c>
      <c r="H25" s="13">
        <f>[21]Fevereiro!$G$11</f>
        <v>23</v>
      </c>
      <c r="I25" s="13">
        <f>[21]Fevereiro!$G$12</f>
        <v>27</v>
      </c>
      <c r="J25" s="13">
        <f>[21]Fevereiro!$G$13</f>
        <v>33</v>
      </c>
      <c r="K25" s="13">
        <f>[21]Fevereiro!$G$14</f>
        <v>41</v>
      </c>
      <c r="L25" s="13">
        <f>[21]Fevereiro!$G$15</f>
        <v>24</v>
      </c>
      <c r="M25" s="13">
        <f>[21]Fevereiro!$G$16</f>
        <v>27</v>
      </c>
      <c r="N25" s="13">
        <f>[21]Fevereiro!$G$17</f>
        <v>26</v>
      </c>
      <c r="O25" s="13">
        <f>[21]Fevereiro!$G$18</f>
        <v>41</v>
      </c>
      <c r="P25" s="13">
        <f>[21]Fevereiro!$G$19</f>
        <v>44</v>
      </c>
      <c r="Q25" s="13">
        <f>[21]Fevereiro!$G$20</f>
        <v>31</v>
      </c>
      <c r="R25" s="13">
        <f>[21]Fevereiro!$G$21</f>
        <v>36</v>
      </c>
      <c r="S25" s="13">
        <f>[21]Fevereiro!$G$22</f>
        <v>32</v>
      </c>
      <c r="T25" s="13">
        <f>[21]Fevereiro!$G$23</f>
        <v>40</v>
      </c>
      <c r="U25" s="13">
        <f>[21]Fevereiro!$G$24</f>
        <v>37</v>
      </c>
      <c r="V25" s="13">
        <f>[21]Fevereiro!$G$25</f>
        <v>40</v>
      </c>
      <c r="W25" s="13">
        <f>[21]Fevereiro!$G$26</f>
        <v>63</v>
      </c>
      <c r="X25" s="13">
        <f>[21]Fevereiro!$G$27</f>
        <v>60</v>
      </c>
      <c r="Y25" s="13">
        <f>[21]Fevereiro!$G$28</f>
        <v>51</v>
      </c>
      <c r="Z25" s="13">
        <f>[21]Fevereiro!$G$29</f>
        <v>54</v>
      </c>
      <c r="AA25" s="13">
        <f>[21]Fevereiro!$G$30</f>
        <v>62</v>
      </c>
      <c r="AB25" s="13">
        <f>[21]Fevereiro!$G$31</f>
        <v>47</v>
      </c>
      <c r="AC25" s="13">
        <f>[21]Fevereiro!$G$32</f>
        <v>46</v>
      </c>
      <c r="AD25" s="13">
        <f>[21]Fevereiro!$G$33</f>
        <v>54</v>
      </c>
      <c r="AE25" s="44">
        <f t="shared" si="1"/>
        <v>23</v>
      </c>
      <c r="AF25" s="45">
        <f t="shared" si="2"/>
        <v>40</v>
      </c>
    </row>
    <row r="26" spans="1:32" ht="17.100000000000001" customHeight="1" x14ac:dyDescent="0.2">
      <c r="A26" s="8" t="s">
        <v>18</v>
      </c>
      <c r="B26" s="13">
        <f>[22]Fevereiro!$G$5</f>
        <v>59</v>
      </c>
      <c r="C26" s="13">
        <f>[22]Fevereiro!$G$6</f>
        <v>68</v>
      </c>
      <c r="D26" s="13">
        <f>[22]Fevereiro!$G$7</f>
        <v>42</v>
      </c>
      <c r="E26" s="13">
        <f>[22]Fevereiro!$G$8</f>
        <v>46</v>
      </c>
      <c r="F26" s="13">
        <f>[22]Fevereiro!$G$9</f>
        <v>34</v>
      </c>
      <c r="G26" s="13">
        <f>[22]Fevereiro!$G$10</f>
        <v>31</v>
      </c>
      <c r="H26" s="13">
        <f>[22]Fevereiro!$G$11</f>
        <v>29</v>
      </c>
      <c r="I26" s="13">
        <f>[22]Fevereiro!$G$12</f>
        <v>42</v>
      </c>
      <c r="J26" s="13">
        <f>[22]Fevereiro!$G$13</f>
        <v>44</v>
      </c>
      <c r="K26" s="13">
        <f>[22]Fevereiro!$G$14</f>
        <v>48</v>
      </c>
      <c r="L26" s="13">
        <f>[22]Fevereiro!$G$15</f>
        <v>54</v>
      </c>
      <c r="M26" s="13">
        <f>[22]Fevereiro!$G$16</f>
        <v>54</v>
      </c>
      <c r="N26" s="13">
        <f>[22]Fevereiro!$G$17</f>
        <v>62</v>
      </c>
      <c r="O26" s="13">
        <f>[22]Fevereiro!$G$18</f>
        <v>58</v>
      </c>
      <c r="P26" s="13">
        <f>[22]Fevereiro!$G$19</f>
        <v>50</v>
      </c>
      <c r="Q26" s="13">
        <f>[22]Fevereiro!$G$20</f>
        <v>45</v>
      </c>
      <c r="R26" s="13">
        <f>[22]Fevereiro!$G$21</f>
        <v>41</v>
      </c>
      <c r="S26" s="13">
        <f>[22]Fevereiro!$G$22</f>
        <v>42</v>
      </c>
      <c r="T26" s="13">
        <f>[22]Fevereiro!$G$23</f>
        <v>45</v>
      </c>
      <c r="U26" s="13">
        <f>[22]Fevereiro!$G$24</f>
        <v>49</v>
      </c>
      <c r="V26" s="13">
        <f>[22]Fevereiro!$G$25</f>
        <v>51</v>
      </c>
      <c r="W26" s="13">
        <f>[22]Fevereiro!$G$26</f>
        <v>56</v>
      </c>
      <c r="X26" s="13">
        <f>[22]Fevereiro!$G$27</f>
        <v>61</v>
      </c>
      <c r="Y26" s="13">
        <f>[22]Fevereiro!$G$28</f>
        <v>51</v>
      </c>
      <c r="Z26" s="13">
        <f>[22]Fevereiro!$G$29</f>
        <v>60</v>
      </c>
      <c r="AA26" s="13">
        <f>[22]Fevereiro!$G$30</f>
        <v>58</v>
      </c>
      <c r="AB26" s="13">
        <f>[22]Fevereiro!$G$31</f>
        <v>45</v>
      </c>
      <c r="AC26" s="13">
        <f>[22]Fevereiro!$G$32</f>
        <v>42</v>
      </c>
      <c r="AD26" s="13">
        <f>[22]Fevereiro!$G$33</f>
        <v>54</v>
      </c>
      <c r="AE26" s="44">
        <f t="shared" si="1"/>
        <v>29</v>
      </c>
      <c r="AF26" s="45">
        <f t="shared" si="2"/>
        <v>48.821428571428569</v>
      </c>
    </row>
    <row r="27" spans="1:32" ht="17.100000000000001" customHeight="1" x14ac:dyDescent="0.2">
      <c r="A27" s="8" t="s">
        <v>19</v>
      </c>
      <c r="B27" s="13">
        <f>[23]Fevereiro!$G$5</f>
        <v>59</v>
      </c>
      <c r="C27" s="13">
        <f>[23]Fevereiro!$G$6</f>
        <v>68</v>
      </c>
      <c r="D27" s="13">
        <f>[23]Fevereiro!$G$7</f>
        <v>69</v>
      </c>
      <c r="E27" s="13">
        <f>[23]Fevereiro!$G$8</f>
        <v>69</v>
      </c>
      <c r="F27" s="13">
        <f>[23]Fevereiro!$G$9</f>
        <v>66</v>
      </c>
      <c r="G27" s="13">
        <f>[23]Fevereiro!$G$10</f>
        <v>64</v>
      </c>
      <c r="H27" s="13">
        <f>[23]Fevereiro!$G$11</f>
        <v>65</v>
      </c>
      <c r="I27" s="13">
        <f>[23]Fevereiro!$G$12</f>
        <v>66</v>
      </c>
      <c r="J27" s="13">
        <f>[23]Fevereiro!$G$13</f>
        <v>68</v>
      </c>
      <c r="K27" s="13">
        <f>[23]Fevereiro!$G$14</f>
        <v>73</v>
      </c>
      <c r="L27" s="13">
        <f>[23]Fevereiro!$G$15</f>
        <v>62</v>
      </c>
      <c r="M27" s="13">
        <f>[23]Fevereiro!$G$16</f>
        <v>62</v>
      </c>
      <c r="N27" s="13">
        <f>[23]Fevereiro!$G$17</f>
        <v>62</v>
      </c>
      <c r="O27" s="13">
        <f>[23]Fevereiro!$G$18</f>
        <v>72</v>
      </c>
      <c r="P27" s="13">
        <f>[23]Fevereiro!$G$19</f>
        <v>65</v>
      </c>
      <c r="Q27" s="13">
        <f>[23]Fevereiro!$G$20</f>
        <v>69</v>
      </c>
      <c r="R27" s="13">
        <f>[23]Fevereiro!$G$21</f>
        <v>70</v>
      </c>
      <c r="S27" s="13">
        <f>[23]Fevereiro!$G$22</f>
        <v>68</v>
      </c>
      <c r="T27" s="13">
        <f>[23]Fevereiro!$G$23</f>
        <v>68</v>
      </c>
      <c r="U27" s="13">
        <f>[23]Fevereiro!$G$24</f>
        <v>70</v>
      </c>
      <c r="V27" s="13">
        <f>[23]Fevereiro!$G$25</f>
        <v>70</v>
      </c>
      <c r="W27" s="13">
        <f>[23]Fevereiro!$G$26</f>
        <v>72</v>
      </c>
      <c r="X27" s="13">
        <f>[23]Fevereiro!$G$27</f>
        <v>77</v>
      </c>
      <c r="Y27" s="13">
        <f>[23]Fevereiro!$G$28</f>
        <v>76</v>
      </c>
      <c r="Z27" s="13">
        <f>[23]Fevereiro!$G$29</f>
        <v>77</v>
      </c>
      <c r="AA27" s="13">
        <f>[23]Fevereiro!$G$30</f>
        <v>78</v>
      </c>
      <c r="AB27" s="13">
        <f>[23]Fevereiro!$G$31</f>
        <v>78</v>
      </c>
      <c r="AC27" s="13">
        <f>[23]Fevereiro!$G$32</f>
        <v>75</v>
      </c>
      <c r="AD27" s="13">
        <f>[23]Fevereiro!$G$33</f>
        <v>70</v>
      </c>
      <c r="AE27" s="44">
        <f t="shared" si="1"/>
        <v>59</v>
      </c>
      <c r="AF27" s="45">
        <f t="shared" si="2"/>
        <v>69.214285714285708</v>
      </c>
    </row>
    <row r="28" spans="1:32" ht="17.100000000000001" customHeight="1" x14ac:dyDescent="0.2">
      <c r="A28" s="8" t="s">
        <v>31</v>
      </c>
      <c r="B28" s="13">
        <f>[24]Fevereiro!$G$5</f>
        <v>56</v>
      </c>
      <c r="C28" s="13">
        <f>[24]Fevereiro!$G$6</f>
        <v>46</v>
      </c>
      <c r="D28" s="13">
        <f>[24]Fevereiro!$G$7</f>
        <v>45</v>
      </c>
      <c r="E28" s="13">
        <f>[24]Fevereiro!$G$8</f>
        <v>38</v>
      </c>
      <c r="F28" s="13">
        <f>[24]Fevereiro!$G$9</f>
        <v>37</v>
      </c>
      <c r="G28" s="13">
        <f>[24]Fevereiro!$G$10</f>
        <v>26</v>
      </c>
      <c r="H28" s="13">
        <f>[24]Fevereiro!$G$11</f>
        <v>24</v>
      </c>
      <c r="I28" s="13">
        <f>[24]Fevereiro!$G$12</f>
        <v>28</v>
      </c>
      <c r="J28" s="13">
        <f>[24]Fevereiro!$G$13</f>
        <v>41</v>
      </c>
      <c r="K28" s="13">
        <f>[24]Fevereiro!$G$14</f>
        <v>50</v>
      </c>
      <c r="L28" s="13">
        <f>[24]Fevereiro!$G$15</f>
        <v>29</v>
      </c>
      <c r="M28" s="13">
        <f>[24]Fevereiro!$G$16</f>
        <v>32</v>
      </c>
      <c r="N28" s="13">
        <f>[24]Fevereiro!$G$17</f>
        <v>37</v>
      </c>
      <c r="O28" s="13">
        <f>[24]Fevereiro!$G$18</f>
        <v>49</v>
      </c>
      <c r="P28" s="13">
        <f>[24]Fevereiro!$G$19</f>
        <v>60</v>
      </c>
      <c r="Q28" s="13">
        <f>[24]Fevereiro!$G$20</f>
        <v>42</v>
      </c>
      <c r="R28" s="13">
        <f>[24]Fevereiro!$G$21</f>
        <v>45</v>
      </c>
      <c r="S28" s="13">
        <f>[24]Fevereiro!$G$22</f>
        <v>42</v>
      </c>
      <c r="T28" s="13">
        <f>[24]Fevereiro!$G$23</f>
        <v>46</v>
      </c>
      <c r="U28" s="13">
        <f>[24]Fevereiro!$G$24</f>
        <v>44</v>
      </c>
      <c r="V28" s="13">
        <f>[24]Fevereiro!$G$25</f>
        <v>49</v>
      </c>
      <c r="W28" s="13">
        <f>[24]Fevereiro!$G$26</f>
        <v>71</v>
      </c>
      <c r="X28" s="13">
        <f>[24]Fevereiro!$G$27</f>
        <v>70</v>
      </c>
      <c r="Y28" s="13">
        <f>[24]Fevereiro!$G$28</f>
        <v>51</v>
      </c>
      <c r="Z28" s="13">
        <f>[24]Fevereiro!$G$29</f>
        <v>60</v>
      </c>
      <c r="AA28" s="13">
        <f>[24]Fevereiro!$G$30</f>
        <v>58</v>
      </c>
      <c r="AB28" s="13">
        <f>[24]Fevereiro!$G$31</f>
        <v>56</v>
      </c>
      <c r="AC28" s="13">
        <f>[24]Fevereiro!$G$32</f>
        <v>52</v>
      </c>
      <c r="AD28" s="13">
        <f>[24]Fevereiro!$G$33</f>
        <v>51</v>
      </c>
      <c r="AE28" s="44">
        <f t="shared" si="1"/>
        <v>24</v>
      </c>
      <c r="AF28" s="45">
        <f t="shared" si="2"/>
        <v>45.857142857142854</v>
      </c>
    </row>
    <row r="29" spans="1:32" ht="17.100000000000001" customHeight="1" x14ac:dyDescent="0.2">
      <c r="A29" s="8" t="s">
        <v>20</v>
      </c>
      <c r="B29" s="13">
        <f>[25]Fevereiro!$G$5</f>
        <v>34</v>
      </c>
      <c r="C29" s="13">
        <f>[25]Fevereiro!$G$6</f>
        <v>38</v>
      </c>
      <c r="D29" s="13">
        <f>[25]Fevereiro!$G$7</f>
        <v>32</v>
      </c>
      <c r="E29" s="13">
        <f>[25]Fevereiro!$G$8</f>
        <v>30</v>
      </c>
      <c r="F29" s="13">
        <f>[25]Fevereiro!$G$9</f>
        <v>21</v>
      </c>
      <c r="G29" s="13">
        <f>[25]Fevereiro!$G$10</f>
        <v>23</v>
      </c>
      <c r="H29" s="13">
        <f>[25]Fevereiro!$G$11</f>
        <v>20</v>
      </c>
      <c r="I29" s="13">
        <f>[25]Fevereiro!$G$12</f>
        <v>21</v>
      </c>
      <c r="J29" s="13">
        <f>[25]Fevereiro!$G$13</f>
        <v>28</v>
      </c>
      <c r="K29" s="13">
        <f>[25]Fevereiro!$G$14</f>
        <v>37</v>
      </c>
      <c r="L29" s="13">
        <f>[25]Fevereiro!$G$15</f>
        <v>44</v>
      </c>
      <c r="M29" s="13">
        <f>[25]Fevereiro!$G$16</f>
        <v>44</v>
      </c>
      <c r="N29" s="13">
        <f>[25]Fevereiro!$G$17</f>
        <v>37</v>
      </c>
      <c r="O29" s="13">
        <f>[25]Fevereiro!$G$18</f>
        <v>42</v>
      </c>
      <c r="P29" s="13">
        <f>[25]Fevereiro!$G$19</f>
        <v>41</v>
      </c>
      <c r="Q29" s="13">
        <f>[25]Fevereiro!$G$20</f>
        <v>29</v>
      </c>
      <c r="R29" s="13">
        <f>[25]Fevereiro!$G$21</f>
        <v>49</v>
      </c>
      <c r="S29" s="13">
        <f>[25]Fevereiro!$G$22</f>
        <v>34</v>
      </c>
      <c r="T29" s="13">
        <f>[25]Fevereiro!$G$23</f>
        <v>43</v>
      </c>
      <c r="U29" s="13">
        <f>[25]Fevereiro!$G$24</f>
        <v>33</v>
      </c>
      <c r="V29" s="13">
        <f>[25]Fevereiro!$G$25</f>
        <v>47</v>
      </c>
      <c r="W29" s="13">
        <f>[25]Fevereiro!$G$26</f>
        <v>53</v>
      </c>
      <c r="X29" s="13">
        <f>[25]Fevereiro!$G$27</f>
        <v>45</v>
      </c>
      <c r="Y29" s="13">
        <f>[25]Fevereiro!$G$28</f>
        <v>46</v>
      </c>
      <c r="Z29" s="13">
        <f>[25]Fevereiro!$G$29</f>
        <v>46</v>
      </c>
      <c r="AA29" s="13">
        <f>[25]Fevereiro!$G$30</f>
        <v>55</v>
      </c>
      <c r="AB29" s="13">
        <f>[25]Fevereiro!$G$31</f>
        <v>40</v>
      </c>
      <c r="AC29" s="13">
        <f>[25]Fevereiro!$G$32</f>
        <v>35</v>
      </c>
      <c r="AD29" s="13">
        <f>[25]Fevereiro!$G$33</f>
        <v>41</v>
      </c>
      <c r="AE29" s="44">
        <f t="shared" si="1"/>
        <v>20</v>
      </c>
      <c r="AF29" s="45">
        <f t="shared" si="2"/>
        <v>37.392857142857146</v>
      </c>
    </row>
    <row r="30" spans="1:32" s="5" customFormat="1" ht="17.100000000000001" customHeight="1" x14ac:dyDescent="0.2">
      <c r="A30" s="9" t="s">
        <v>36</v>
      </c>
      <c r="B30" s="20">
        <f>MIN(B5:B29)</f>
        <v>23</v>
      </c>
      <c r="C30" s="20">
        <f t="shared" ref="C30:AD30" si="5">MIN(C5:C29)</f>
        <v>33</v>
      </c>
      <c r="D30" s="20">
        <f t="shared" si="5"/>
        <v>32</v>
      </c>
      <c r="E30" s="20">
        <f t="shared" si="5"/>
        <v>30</v>
      </c>
      <c r="F30" s="20">
        <f t="shared" si="5"/>
        <v>20</v>
      </c>
      <c r="G30" s="20">
        <f t="shared" si="5"/>
        <v>22</v>
      </c>
      <c r="H30" s="20">
        <f t="shared" si="5"/>
        <v>19</v>
      </c>
      <c r="I30" s="20">
        <f t="shared" si="5"/>
        <v>21</v>
      </c>
      <c r="J30" s="20">
        <f t="shared" si="5"/>
        <v>26</v>
      </c>
      <c r="K30" s="20">
        <f t="shared" si="5"/>
        <v>34</v>
      </c>
      <c r="L30" s="20">
        <f t="shared" si="5"/>
        <v>19</v>
      </c>
      <c r="M30" s="20">
        <f t="shared" si="5"/>
        <v>12</v>
      </c>
      <c r="N30" s="20">
        <f t="shared" si="5"/>
        <v>23</v>
      </c>
      <c r="O30" s="20">
        <f t="shared" si="5"/>
        <v>36</v>
      </c>
      <c r="P30" s="20">
        <f t="shared" si="5"/>
        <v>36</v>
      </c>
      <c r="Q30" s="20">
        <f t="shared" si="5"/>
        <v>29</v>
      </c>
      <c r="R30" s="20">
        <f t="shared" si="5"/>
        <v>29</v>
      </c>
      <c r="S30" s="20">
        <f t="shared" si="5"/>
        <v>26</v>
      </c>
      <c r="T30" s="20">
        <f t="shared" si="5"/>
        <v>28</v>
      </c>
      <c r="U30" s="20">
        <f t="shared" si="5"/>
        <v>30</v>
      </c>
      <c r="V30" s="20">
        <f t="shared" si="5"/>
        <v>36</v>
      </c>
      <c r="W30" s="20">
        <f t="shared" si="5"/>
        <v>48</v>
      </c>
      <c r="X30" s="20">
        <f t="shared" si="5"/>
        <v>38</v>
      </c>
      <c r="Y30" s="20">
        <f t="shared" si="5"/>
        <v>42</v>
      </c>
      <c r="Z30" s="20">
        <f t="shared" si="5"/>
        <v>44</v>
      </c>
      <c r="AA30" s="20">
        <f t="shared" si="5"/>
        <v>48</v>
      </c>
      <c r="AB30" s="20">
        <f t="shared" si="5"/>
        <v>34</v>
      </c>
      <c r="AC30" s="20">
        <f t="shared" si="5"/>
        <v>30</v>
      </c>
      <c r="AD30" s="55">
        <f t="shared" si="5"/>
        <v>35</v>
      </c>
      <c r="AE30" s="20">
        <f>MIN(AE5:AE29)</f>
        <v>12</v>
      </c>
      <c r="AF30" s="20">
        <f>MIN(AF5:AF29)</f>
        <v>35.714285714285715</v>
      </c>
    </row>
  </sheetData>
  <mergeCells count="32">
    <mergeCell ref="Z3:Z4"/>
    <mergeCell ref="AA3:AA4"/>
    <mergeCell ref="AB3:AB4"/>
    <mergeCell ref="AC3:AC4"/>
    <mergeCell ref="Y3:Y4"/>
    <mergeCell ref="W3:W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L3:L4"/>
    <mergeCell ref="X3:X4"/>
    <mergeCell ref="AD3:AD4"/>
    <mergeCell ref="M3:M4"/>
    <mergeCell ref="A1:AE1"/>
    <mergeCell ref="A2:A4"/>
    <mergeCell ref="B2:AF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0"/>
  <sheetViews>
    <sheetView workbookViewId="0">
      <selection activeCell="O30" sqref="O30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29" width="5.42578125" style="3" bestFit="1" customWidth="1"/>
    <col min="30" max="30" width="6.28515625" style="3" customWidth="1"/>
    <col min="31" max="31" width="7.42578125" style="17" bestFit="1" customWidth="1"/>
  </cols>
  <sheetData>
    <row r="1" spans="1:31" ht="20.100000000000001" customHeight="1" thickBot="1" x14ac:dyDescent="0.25">
      <c r="A1" s="62" t="s">
        <v>28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</row>
    <row r="2" spans="1:31" s="4" customFormat="1" ht="20.100000000000001" customHeight="1" x14ac:dyDescent="0.2">
      <c r="A2" s="63" t="s">
        <v>21</v>
      </c>
      <c r="B2" s="60" t="s">
        <v>53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</row>
    <row r="3" spans="1:31" s="5" customFormat="1" ht="20.100000000000001" customHeight="1" x14ac:dyDescent="0.2">
      <c r="A3" s="64"/>
      <c r="B3" s="58">
        <v>1</v>
      </c>
      <c r="C3" s="58">
        <f>SUM(B3+1)</f>
        <v>2</v>
      </c>
      <c r="D3" s="58">
        <f t="shared" ref="D3:AC3" si="0">SUM(C3+1)</f>
        <v>3</v>
      </c>
      <c r="E3" s="58">
        <f t="shared" si="0"/>
        <v>4</v>
      </c>
      <c r="F3" s="58">
        <f t="shared" si="0"/>
        <v>5</v>
      </c>
      <c r="G3" s="58">
        <f t="shared" si="0"/>
        <v>6</v>
      </c>
      <c r="H3" s="58">
        <f t="shared" si="0"/>
        <v>7</v>
      </c>
      <c r="I3" s="58">
        <f t="shared" si="0"/>
        <v>8</v>
      </c>
      <c r="J3" s="58">
        <f t="shared" si="0"/>
        <v>9</v>
      </c>
      <c r="K3" s="58">
        <f t="shared" si="0"/>
        <v>10</v>
      </c>
      <c r="L3" s="58">
        <f t="shared" si="0"/>
        <v>11</v>
      </c>
      <c r="M3" s="58">
        <f t="shared" si="0"/>
        <v>12</v>
      </c>
      <c r="N3" s="58">
        <f t="shared" si="0"/>
        <v>13</v>
      </c>
      <c r="O3" s="58">
        <f t="shared" si="0"/>
        <v>14</v>
      </c>
      <c r="P3" s="58">
        <f t="shared" si="0"/>
        <v>15</v>
      </c>
      <c r="Q3" s="58">
        <f t="shared" si="0"/>
        <v>16</v>
      </c>
      <c r="R3" s="58">
        <f t="shared" si="0"/>
        <v>17</v>
      </c>
      <c r="S3" s="58">
        <f t="shared" si="0"/>
        <v>18</v>
      </c>
      <c r="T3" s="58">
        <f t="shared" si="0"/>
        <v>19</v>
      </c>
      <c r="U3" s="58">
        <f t="shared" si="0"/>
        <v>20</v>
      </c>
      <c r="V3" s="58">
        <f t="shared" si="0"/>
        <v>21</v>
      </c>
      <c r="W3" s="58">
        <f t="shared" si="0"/>
        <v>22</v>
      </c>
      <c r="X3" s="58">
        <f t="shared" si="0"/>
        <v>23</v>
      </c>
      <c r="Y3" s="58">
        <f t="shared" si="0"/>
        <v>24</v>
      </c>
      <c r="Z3" s="58">
        <f t="shared" si="0"/>
        <v>25</v>
      </c>
      <c r="AA3" s="58">
        <f t="shared" si="0"/>
        <v>26</v>
      </c>
      <c r="AB3" s="58">
        <f t="shared" si="0"/>
        <v>27</v>
      </c>
      <c r="AC3" s="58">
        <f t="shared" si="0"/>
        <v>28</v>
      </c>
      <c r="AD3" s="58">
        <v>29</v>
      </c>
      <c r="AE3" s="29" t="s">
        <v>41</v>
      </c>
    </row>
    <row r="4" spans="1:31" s="5" customFormat="1" ht="20.100000000000001" customHeight="1" thickBot="1" x14ac:dyDescent="0.25">
      <c r="A4" s="65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28" t="s">
        <v>39</v>
      </c>
    </row>
    <row r="5" spans="1:31" s="5" customFormat="1" ht="20.100000000000001" customHeight="1" thickTop="1" x14ac:dyDescent="0.2">
      <c r="A5" s="7" t="s">
        <v>48</v>
      </c>
      <c r="B5" s="43">
        <f>[1]Fevereiro!$H$5</f>
        <v>3</v>
      </c>
      <c r="C5" s="43">
        <f>[1]Fevereiro!$H$6</f>
        <v>3.1</v>
      </c>
      <c r="D5" s="43">
        <f>[1]Fevereiro!$H$7</f>
        <v>2.2000000000000002</v>
      </c>
      <c r="E5" s="43">
        <f>[1]Fevereiro!$H$8</f>
        <v>2.7</v>
      </c>
      <c r="F5" s="43">
        <f>[1]Fevereiro!$H$9</f>
        <v>3.1</v>
      </c>
      <c r="G5" s="43">
        <f>[1]Fevereiro!$H$10</f>
        <v>2.6</v>
      </c>
      <c r="H5" s="43">
        <f>[1]Fevereiro!$H$11</f>
        <v>2.7</v>
      </c>
      <c r="I5" s="43">
        <f>[1]Fevereiro!$H$12</f>
        <v>2.8</v>
      </c>
      <c r="J5" s="43">
        <f>[1]Fevereiro!$H$13</f>
        <v>4</v>
      </c>
      <c r="K5" s="43">
        <f>[1]Fevereiro!$H$14</f>
        <v>2.6</v>
      </c>
      <c r="L5" s="43">
        <f>[1]Fevereiro!$H$15</f>
        <v>5.5</v>
      </c>
      <c r="M5" s="43">
        <f>[1]Fevereiro!$H$16</f>
        <v>2.2999999999999998</v>
      </c>
      <c r="N5" s="43">
        <f>[1]Fevereiro!$H$17</f>
        <v>4.3</v>
      </c>
      <c r="O5" s="43">
        <f>[1]Fevereiro!$H$18</f>
        <v>5.2</v>
      </c>
      <c r="P5" s="43">
        <f>[1]Fevereiro!$H$19</f>
        <v>4.7</v>
      </c>
      <c r="Q5" s="43">
        <f>[1]Fevereiro!$H$20</f>
        <v>2.4</v>
      </c>
      <c r="R5" s="43">
        <f>[1]Fevereiro!$H$21</f>
        <v>3</v>
      </c>
      <c r="S5" s="43">
        <f>[1]Fevereiro!$H$22</f>
        <v>4.4000000000000004</v>
      </c>
      <c r="T5" s="43">
        <f>[1]Fevereiro!$H$23</f>
        <v>3.1</v>
      </c>
      <c r="U5" s="43">
        <f>[1]Fevereiro!$H$24</f>
        <v>3.9</v>
      </c>
      <c r="V5" s="43">
        <f>[1]Fevereiro!$H$25</f>
        <v>6.3</v>
      </c>
      <c r="W5" s="43">
        <f>[1]Fevereiro!$H$26</f>
        <v>2.9</v>
      </c>
      <c r="X5" s="43">
        <f>[1]Fevereiro!$H$27</f>
        <v>5.6</v>
      </c>
      <c r="Y5" s="43">
        <f>[1]Fevereiro!$H$28</f>
        <v>2.7</v>
      </c>
      <c r="Z5" s="43">
        <f>[1]Fevereiro!$H$29</f>
        <v>3</v>
      </c>
      <c r="AA5" s="43">
        <f>[1]Fevereiro!$H$30</f>
        <v>5.7</v>
      </c>
      <c r="AB5" s="43">
        <f>[1]Fevereiro!$H$31</f>
        <v>3.1</v>
      </c>
      <c r="AC5" s="43">
        <f>[1]Fevereiro!$H$32</f>
        <v>3</v>
      </c>
      <c r="AD5" s="43">
        <f>[1]Fevereiro!$H$33</f>
        <v>4.4000000000000004</v>
      </c>
      <c r="AE5" s="44">
        <f>MAX(B5:AC5)</f>
        <v>6.3</v>
      </c>
    </row>
    <row r="6" spans="1:31" ht="17.100000000000001" customHeight="1" x14ac:dyDescent="0.2">
      <c r="A6" s="8" t="s">
        <v>0</v>
      </c>
      <c r="B6" s="3">
        <f>[2]Fevereiro!$H$5</f>
        <v>12.6</v>
      </c>
      <c r="C6" s="3">
        <f>[2]Fevereiro!$H$6</f>
        <v>12.96</v>
      </c>
      <c r="D6" s="3">
        <f>[2]Fevereiro!$H$7</f>
        <v>16.920000000000002</v>
      </c>
      <c r="E6" s="3">
        <f>[2]Fevereiro!$H$8</f>
        <v>16.559999999999999</v>
      </c>
      <c r="F6" s="3">
        <f>[2]Fevereiro!$H$9</f>
        <v>16.2</v>
      </c>
      <c r="G6" s="3">
        <f>[2]Fevereiro!$H$10</f>
        <v>10.8</v>
      </c>
      <c r="H6" s="3">
        <f>[2]Fevereiro!$H$11</f>
        <v>7.2</v>
      </c>
      <c r="I6" s="3">
        <f>[2]Fevereiro!$H$12</f>
        <v>13.32</v>
      </c>
      <c r="J6" s="3">
        <f>[2]Fevereiro!$H$13</f>
        <v>20.16</v>
      </c>
      <c r="K6" s="3">
        <f>[2]Fevereiro!$H$14</f>
        <v>16.559999999999999</v>
      </c>
      <c r="L6" s="3">
        <f>[2]Fevereiro!$H$15</f>
        <v>14.04</v>
      </c>
      <c r="M6" s="3">
        <f>[2]Fevereiro!$H$16</f>
        <v>11.879999999999999</v>
      </c>
      <c r="N6" s="3">
        <f>[2]Fevereiro!$H$17</f>
        <v>19.079999999999998</v>
      </c>
      <c r="O6" s="3">
        <f>[2]Fevereiro!$H$18</f>
        <v>19.440000000000001</v>
      </c>
      <c r="P6" s="3">
        <f>[2]Fevereiro!$H$19</f>
        <v>26.28</v>
      </c>
      <c r="Q6" s="3">
        <f>[2]Fevereiro!$H$20</f>
        <v>14.4</v>
      </c>
      <c r="R6" s="3">
        <f>[2]Fevereiro!$H$21</f>
        <v>17.28</v>
      </c>
      <c r="S6" s="3">
        <f>[2]Fevereiro!$H$22</f>
        <v>18.36</v>
      </c>
      <c r="T6" s="3">
        <f>[2]Fevereiro!$H$23</f>
        <v>24.48</v>
      </c>
      <c r="U6" s="3">
        <f>[2]Fevereiro!$H$24</f>
        <v>16.920000000000002</v>
      </c>
      <c r="V6" s="3">
        <f>[2]Fevereiro!$H$25</f>
        <v>17.28</v>
      </c>
      <c r="W6" s="3">
        <f>[2]Fevereiro!$H$26</f>
        <v>22.68</v>
      </c>
      <c r="X6" s="3">
        <f>[2]Fevereiro!$H$27</f>
        <v>12.96</v>
      </c>
      <c r="Y6" s="3">
        <f>[2]Fevereiro!$H$28</f>
        <v>9</v>
      </c>
      <c r="Z6" s="3">
        <f>[2]Fevereiro!$H$29</f>
        <v>11.879999999999999</v>
      </c>
      <c r="AA6" s="3">
        <f>[2]Fevereiro!$H$30</f>
        <v>9.7200000000000006</v>
      </c>
      <c r="AB6" s="3">
        <f>[2]Fevereiro!$H$31</f>
        <v>22.32</v>
      </c>
      <c r="AC6" s="3">
        <f>[2]Fevereiro!$H$32</f>
        <v>20.52</v>
      </c>
      <c r="AD6" s="3">
        <f>[2]Fevereiro!$H$33</f>
        <v>21.6</v>
      </c>
      <c r="AE6" s="44">
        <f t="shared" ref="AE6:AE29" si="1">MAX(B6:AC6)</f>
        <v>26.28</v>
      </c>
    </row>
    <row r="7" spans="1:31" ht="17.100000000000001" customHeight="1" x14ac:dyDescent="0.2">
      <c r="A7" s="8" t="s">
        <v>1</v>
      </c>
      <c r="B7" s="3">
        <f>[3]Fevereiro!$H$5</f>
        <v>9</v>
      </c>
      <c r="C7" s="3">
        <f>[3]Fevereiro!$H$6</f>
        <v>13.32</v>
      </c>
      <c r="D7" s="3">
        <f>[3]Fevereiro!$H$7</f>
        <v>12.24</v>
      </c>
      <c r="E7" s="3">
        <f>[3]Fevereiro!$H$8</f>
        <v>19.079999999999998</v>
      </c>
      <c r="F7" s="3">
        <f>[3]Fevereiro!$H$9</f>
        <v>7.9200000000000008</v>
      </c>
      <c r="G7" s="3">
        <f>[3]Fevereiro!$H$10</f>
        <v>3.6</v>
      </c>
      <c r="H7" s="3">
        <f>[3]Fevereiro!$H$11</f>
        <v>9.3600000000000012</v>
      </c>
      <c r="I7" s="3">
        <f>[3]Fevereiro!$H$12</f>
        <v>22.32</v>
      </c>
      <c r="J7" s="3">
        <f>[3]Fevereiro!$H$13</f>
        <v>8.64</v>
      </c>
      <c r="K7" s="3">
        <f>[3]Fevereiro!$H$14</f>
        <v>10.08</v>
      </c>
      <c r="L7" s="3">
        <f>[3]Fevereiro!$H$15</f>
        <v>8.2799999999999994</v>
      </c>
      <c r="M7" s="3">
        <f>[3]Fevereiro!$H$16</f>
        <v>6.84</v>
      </c>
      <c r="N7" s="3">
        <f>[3]Fevereiro!$H$17</f>
        <v>9.3600000000000012</v>
      </c>
      <c r="O7" s="3">
        <f>[3]Fevereiro!$H$18</f>
        <v>10.8</v>
      </c>
      <c r="P7" s="3">
        <f>[3]Fevereiro!$H$19</f>
        <v>13.32</v>
      </c>
      <c r="Q7" s="3">
        <f>[3]Fevereiro!$H$20</f>
        <v>12.96</v>
      </c>
      <c r="R7" s="3">
        <f>[3]Fevereiro!$H$21</f>
        <v>14.4</v>
      </c>
      <c r="S7" s="3">
        <f>[3]Fevereiro!$H$22</f>
        <v>12.24</v>
      </c>
      <c r="T7" s="3">
        <f>[3]Fevereiro!$H$23</f>
        <v>19.079999999999998</v>
      </c>
      <c r="U7" s="3">
        <f>[3]Fevereiro!$H$24</f>
        <v>10.08</v>
      </c>
      <c r="V7" s="3">
        <f>[3]Fevereiro!$H$25</f>
        <v>10.08</v>
      </c>
      <c r="W7" s="3" t="str">
        <f>[3]Fevereiro!$H$26</f>
        <v>**</v>
      </c>
      <c r="X7" s="3" t="str">
        <f>[3]Fevereiro!$H$27</f>
        <v>**</v>
      </c>
      <c r="Y7" s="3" t="str">
        <f>[3]Fevereiro!$H$28</f>
        <v>**</v>
      </c>
      <c r="Z7" s="3" t="str">
        <f>[3]Fevereiro!$H$29</f>
        <v>**</v>
      </c>
      <c r="AA7" s="3" t="str">
        <f>[3]Fevereiro!$H$30</f>
        <v>**</v>
      </c>
      <c r="AB7" s="3">
        <f>[3]Fevereiro!$H$31</f>
        <v>24.840000000000003</v>
      </c>
      <c r="AC7" s="3">
        <f>[3]Fevereiro!$H$32</f>
        <v>10.44</v>
      </c>
      <c r="AD7" s="3">
        <f>[3]Fevereiro!$H$33</f>
        <v>17.64</v>
      </c>
      <c r="AE7" s="44">
        <f t="shared" si="1"/>
        <v>24.840000000000003</v>
      </c>
    </row>
    <row r="8" spans="1:31" ht="17.100000000000001" customHeight="1" x14ac:dyDescent="0.2">
      <c r="A8" s="8" t="s">
        <v>51</v>
      </c>
      <c r="B8" s="3">
        <f>[4]Fevereiro!$H$5</f>
        <v>17.919999999999998</v>
      </c>
      <c r="C8" s="3">
        <f>[4]Fevereiro!$H$6</f>
        <v>12.16</v>
      </c>
      <c r="D8" s="3">
        <f>[4]Fevereiro!$H$7</f>
        <v>12.16</v>
      </c>
      <c r="E8" s="3">
        <f>[4]Fevereiro!$H$8</f>
        <v>12.16</v>
      </c>
      <c r="F8" s="3">
        <f>[4]Fevereiro!$H$9</f>
        <v>10.56</v>
      </c>
      <c r="G8" s="3">
        <f>[4]Fevereiro!$H$10</f>
        <v>8.32</v>
      </c>
      <c r="H8" s="3">
        <f>[4]Fevereiro!$H$11</f>
        <v>11.520000000000001</v>
      </c>
      <c r="I8" s="3">
        <f>[4]Fevereiro!$H$12</f>
        <v>12.48</v>
      </c>
      <c r="J8" s="3">
        <f>[4]Fevereiro!$H$13</f>
        <v>20.16</v>
      </c>
      <c r="K8" s="3">
        <f>[4]Fevereiro!$H$14</f>
        <v>15.680000000000001</v>
      </c>
      <c r="L8" s="3">
        <f>[4]Fevereiro!$H$15</f>
        <v>13.12</v>
      </c>
      <c r="M8" s="3">
        <f>[4]Fevereiro!$H$16</f>
        <v>8.64</v>
      </c>
      <c r="N8" s="3">
        <f>[4]Fevereiro!$H$17</f>
        <v>7.0400000000000009</v>
      </c>
      <c r="O8" s="3">
        <f>[4]Fevereiro!$H$18</f>
        <v>10.88</v>
      </c>
      <c r="P8" s="3">
        <f>[4]Fevereiro!$H$19</f>
        <v>13.12</v>
      </c>
      <c r="Q8" s="3">
        <f>[4]Fevereiro!$H$20</f>
        <v>18.240000000000002</v>
      </c>
      <c r="R8" s="3">
        <f>[4]Fevereiro!$H$21</f>
        <v>10.56</v>
      </c>
      <c r="S8" s="3">
        <f>[4]Fevereiro!$H$22</f>
        <v>11.840000000000002</v>
      </c>
      <c r="T8" s="3">
        <f>[4]Fevereiro!$H$23</f>
        <v>12.48</v>
      </c>
      <c r="U8" s="3">
        <f>[4]Fevereiro!$H$24</f>
        <v>12.16</v>
      </c>
      <c r="V8" s="3">
        <f>[4]Fevereiro!$H$25</f>
        <v>14.080000000000002</v>
      </c>
      <c r="W8" s="3">
        <f>[4]Fevereiro!$H$26</f>
        <v>13.76</v>
      </c>
      <c r="X8" s="3">
        <f>[4]Fevereiro!$H$27</f>
        <v>11.520000000000001</v>
      </c>
      <c r="Y8" s="3">
        <f>[4]Fevereiro!$H$28</f>
        <v>6.4</v>
      </c>
      <c r="Z8" s="3">
        <f>[4]Fevereiro!$H$29</f>
        <v>11.200000000000001</v>
      </c>
      <c r="AA8" s="3">
        <f>[4]Fevereiro!$H$30</f>
        <v>17.919999999999998</v>
      </c>
      <c r="AB8" s="3">
        <f>[4]Fevereiro!$H$31</f>
        <v>22.080000000000002</v>
      </c>
      <c r="AC8" s="3">
        <f>[4]Fevereiro!$H$32</f>
        <v>9.2799999999999994</v>
      </c>
      <c r="AD8" s="3">
        <f>[4]Fevereiro!$H$33</f>
        <v>16</v>
      </c>
      <c r="AE8" s="44">
        <f t="shared" si="1"/>
        <v>22.080000000000002</v>
      </c>
    </row>
    <row r="9" spans="1:31" ht="17.100000000000001" customHeight="1" x14ac:dyDescent="0.2">
      <c r="A9" s="8" t="s">
        <v>2</v>
      </c>
      <c r="B9" s="3">
        <f>[5]Fevereiro!$H$5</f>
        <v>12.16</v>
      </c>
      <c r="C9" s="3">
        <f>[5]Fevereiro!$H$6</f>
        <v>13.76</v>
      </c>
      <c r="D9" s="3">
        <f>[5]Fevereiro!$H$7</f>
        <v>16.32</v>
      </c>
      <c r="E9" s="3">
        <f>[5]Fevereiro!$H$8</f>
        <v>12.8</v>
      </c>
      <c r="F9" s="3">
        <f>[5]Fevereiro!$H$9</f>
        <v>11.200000000000001</v>
      </c>
      <c r="G9" s="3">
        <f>[5]Fevereiro!$H$10</f>
        <v>13.440000000000001</v>
      </c>
      <c r="H9" s="3">
        <f>[5]Fevereiro!$H$11</f>
        <v>11.840000000000002</v>
      </c>
      <c r="I9" s="3">
        <f>[5]Fevereiro!$H$12</f>
        <v>18.559999999999999</v>
      </c>
      <c r="J9" s="3">
        <f>[5]Fevereiro!$H$13</f>
        <v>16.32</v>
      </c>
      <c r="K9" s="3">
        <f>[5]Fevereiro!$H$14</f>
        <v>14.080000000000002</v>
      </c>
      <c r="L9" s="3">
        <f>[5]Fevereiro!$H$15</f>
        <v>10.240000000000002</v>
      </c>
      <c r="M9" s="3">
        <f>[5]Fevereiro!$H$16</f>
        <v>16.96</v>
      </c>
      <c r="N9" s="3">
        <f>[5]Fevereiro!$H$17</f>
        <v>11.520000000000001</v>
      </c>
      <c r="O9" s="3">
        <f>[5]Fevereiro!$H$18</f>
        <v>14.719999999999999</v>
      </c>
      <c r="P9" s="3">
        <f>[5]Fevereiro!$H$19</f>
        <v>25.6</v>
      </c>
      <c r="Q9" s="3">
        <f>[5]Fevereiro!$H$20</f>
        <v>10.56</v>
      </c>
      <c r="R9" s="3">
        <f>[5]Fevereiro!$H$21</f>
        <v>24.96</v>
      </c>
      <c r="S9" s="3">
        <f>[5]Fevereiro!$H$22</f>
        <v>24.32</v>
      </c>
      <c r="T9" s="3">
        <f>[5]Fevereiro!$H$23</f>
        <v>20.480000000000004</v>
      </c>
      <c r="U9" s="3">
        <f>[5]Fevereiro!$H$24</f>
        <v>14.719999999999999</v>
      </c>
      <c r="V9" s="3">
        <f>[5]Fevereiro!$H$25</f>
        <v>12.16</v>
      </c>
      <c r="W9" s="3">
        <f>[5]Fevereiro!$H$26</f>
        <v>16</v>
      </c>
      <c r="X9" s="3">
        <f>[5]Fevereiro!$H$27</f>
        <v>14.719999999999999</v>
      </c>
      <c r="Y9" s="3">
        <f>[5]Fevereiro!$H$28</f>
        <v>11.520000000000001</v>
      </c>
      <c r="Z9" s="3">
        <f>[5]Fevereiro!$H$29</f>
        <v>12.8</v>
      </c>
      <c r="AA9" s="3">
        <f>[5]Fevereiro!$H$30</f>
        <v>19.840000000000003</v>
      </c>
      <c r="AB9" s="3">
        <f>[5]Fevereiro!$H$31</f>
        <v>15.680000000000001</v>
      </c>
      <c r="AC9" s="3">
        <f>[5]Fevereiro!$H$32</f>
        <v>16.96</v>
      </c>
      <c r="AD9" s="3">
        <f>[5]Fevereiro!$H$33</f>
        <v>18.559999999999999</v>
      </c>
      <c r="AE9" s="44">
        <f t="shared" si="1"/>
        <v>25.6</v>
      </c>
    </row>
    <row r="10" spans="1:31" ht="17.100000000000001" customHeight="1" x14ac:dyDescent="0.2">
      <c r="A10" s="8" t="s">
        <v>3</v>
      </c>
      <c r="B10" s="3">
        <f>[6]Fevereiro!$H$5</f>
        <v>12.24</v>
      </c>
      <c r="C10" s="3">
        <f>[6]Fevereiro!$H$6</f>
        <v>13.68</v>
      </c>
      <c r="D10" s="3">
        <f>[6]Fevereiro!$H$7</f>
        <v>11.16</v>
      </c>
      <c r="E10" s="3">
        <f>[6]Fevereiro!$H$8</f>
        <v>10.44</v>
      </c>
      <c r="F10" s="3">
        <f>[6]Fevereiro!$H$9</f>
        <v>10.8</v>
      </c>
      <c r="G10" s="3">
        <f>[6]Fevereiro!$H$10</f>
        <v>7.9200000000000008</v>
      </c>
      <c r="H10" s="3">
        <f>[6]Fevereiro!$H$11</f>
        <v>9.3600000000000012</v>
      </c>
      <c r="I10" s="3">
        <f>[6]Fevereiro!$H$12</f>
        <v>7.2</v>
      </c>
      <c r="J10" s="3">
        <f>[6]Fevereiro!$H$13</f>
        <v>9.7200000000000006</v>
      </c>
      <c r="K10" s="3">
        <f>[6]Fevereiro!$H$14</f>
        <v>16.2</v>
      </c>
      <c r="L10" s="3">
        <f>[6]Fevereiro!$H$15</f>
        <v>20.88</v>
      </c>
      <c r="M10" s="3">
        <f>[6]Fevereiro!$H$16</f>
        <v>9.3600000000000012</v>
      </c>
      <c r="N10" s="3">
        <f>[6]Fevereiro!$H$17</f>
        <v>11.520000000000001</v>
      </c>
      <c r="O10" s="3">
        <f>[6]Fevereiro!$H$18</f>
        <v>19.8</v>
      </c>
      <c r="P10" s="3">
        <f>[6]Fevereiro!$H$19</f>
        <v>12.96</v>
      </c>
      <c r="Q10" s="3">
        <f>[6]Fevereiro!$H$20</f>
        <v>9.7200000000000006</v>
      </c>
      <c r="R10" s="3">
        <f>[6]Fevereiro!$H$21</f>
        <v>14.04</v>
      </c>
      <c r="S10" s="3">
        <f>[6]Fevereiro!$H$22</f>
        <v>16.2</v>
      </c>
      <c r="T10" s="3">
        <f>[6]Fevereiro!$H$23</f>
        <v>13.32</v>
      </c>
      <c r="U10" s="3">
        <f>[6]Fevereiro!$H$24</f>
        <v>10.08</v>
      </c>
      <c r="V10" s="3">
        <f>[6]Fevereiro!$H$25</f>
        <v>14.76</v>
      </c>
      <c r="W10" s="3">
        <f>[6]Fevereiro!$H$26</f>
        <v>20.88</v>
      </c>
      <c r="X10" s="3">
        <f>[6]Fevereiro!$H$27</f>
        <v>14.04</v>
      </c>
      <c r="Y10" s="3">
        <f>[6]Fevereiro!$H$28</f>
        <v>12.24</v>
      </c>
      <c r="Z10" s="3">
        <f>[6]Fevereiro!$H$29</f>
        <v>7.5600000000000005</v>
      </c>
      <c r="AA10" s="3">
        <f>[6]Fevereiro!$H$30</f>
        <v>29.880000000000003</v>
      </c>
      <c r="AB10" s="3">
        <f>[6]Fevereiro!$H$31</f>
        <v>10.08</v>
      </c>
      <c r="AC10" s="3">
        <f>[6]Fevereiro!$H$32</f>
        <v>10.8</v>
      </c>
      <c r="AD10" s="3">
        <f>[6]Fevereiro!$H$33</f>
        <v>12.24</v>
      </c>
      <c r="AE10" s="44">
        <f t="shared" si="1"/>
        <v>29.880000000000003</v>
      </c>
    </row>
    <row r="11" spans="1:31" ht="17.100000000000001" customHeight="1" x14ac:dyDescent="0.2">
      <c r="A11" s="8" t="s">
        <v>4</v>
      </c>
      <c r="B11" s="3">
        <f>[7]Fevereiro!$H$5</f>
        <v>11.879999999999999</v>
      </c>
      <c r="C11" s="3">
        <f>[7]Fevereiro!$H$6</f>
        <v>13.68</v>
      </c>
      <c r="D11" s="3">
        <f>[7]Fevereiro!$H$7</f>
        <v>16.2</v>
      </c>
      <c r="E11" s="3">
        <f>[7]Fevereiro!$H$8</f>
        <v>14.76</v>
      </c>
      <c r="F11" s="3">
        <f>[7]Fevereiro!$H$9</f>
        <v>11.879999999999999</v>
      </c>
      <c r="G11" s="3">
        <f>[7]Fevereiro!$H$10</f>
        <v>7.9200000000000008</v>
      </c>
      <c r="H11" s="3">
        <f>[7]Fevereiro!$H$11</f>
        <v>0</v>
      </c>
      <c r="I11" s="3">
        <f>[7]Fevereiro!$H$12</f>
        <v>8.64</v>
      </c>
      <c r="J11" s="3">
        <f>[7]Fevereiro!$H$13</f>
        <v>18.36</v>
      </c>
      <c r="K11" s="3">
        <f>[7]Fevereiro!$H$14</f>
        <v>15.840000000000002</v>
      </c>
      <c r="L11" s="3">
        <f>[7]Fevereiro!$H$15</f>
        <v>18.36</v>
      </c>
      <c r="M11" s="3">
        <f>[7]Fevereiro!$H$16</f>
        <v>15.120000000000001</v>
      </c>
      <c r="N11" s="3">
        <f>[7]Fevereiro!$H$17</f>
        <v>13.32</v>
      </c>
      <c r="O11" s="3">
        <f>[7]Fevereiro!$H$18</f>
        <v>17.28</v>
      </c>
      <c r="P11" s="3">
        <f>[7]Fevereiro!$H$19</f>
        <v>23.759999999999998</v>
      </c>
      <c r="Q11" s="3">
        <f>[7]Fevereiro!$H$20</f>
        <v>15.840000000000002</v>
      </c>
      <c r="R11" s="3">
        <f>[7]Fevereiro!$H$21</f>
        <v>15.120000000000001</v>
      </c>
      <c r="S11" s="3">
        <f>[7]Fevereiro!$H$22</f>
        <v>18</v>
      </c>
      <c r="T11" s="3">
        <f>[7]Fevereiro!$H$23</f>
        <v>21.96</v>
      </c>
      <c r="U11" s="3">
        <f>[7]Fevereiro!$H$24</f>
        <v>14.4</v>
      </c>
      <c r="V11" s="3">
        <f>[7]Fevereiro!$H$25</f>
        <v>16.559999999999999</v>
      </c>
      <c r="W11" s="3">
        <f>[7]Fevereiro!$H$26</f>
        <v>20.16</v>
      </c>
      <c r="X11" s="3">
        <f>[7]Fevereiro!$H$27</f>
        <v>30.240000000000002</v>
      </c>
      <c r="Y11" s="3">
        <f>[7]Fevereiro!$H$28</f>
        <v>7.9200000000000008</v>
      </c>
      <c r="Z11" s="3">
        <f>[7]Fevereiro!$H$29</f>
        <v>20.52</v>
      </c>
      <c r="AA11" s="3">
        <f>[7]Fevereiro!$H$30</f>
        <v>15.840000000000002</v>
      </c>
      <c r="AB11" s="3">
        <f>[7]Fevereiro!$H$31</f>
        <v>22.68</v>
      </c>
      <c r="AC11" s="3">
        <f>[7]Fevereiro!$H$32</f>
        <v>19.440000000000001</v>
      </c>
      <c r="AD11" s="3">
        <f>[7]Fevereiro!$H$33</f>
        <v>20.52</v>
      </c>
      <c r="AE11" s="44">
        <f t="shared" si="1"/>
        <v>30.240000000000002</v>
      </c>
    </row>
    <row r="12" spans="1:31" ht="17.100000000000001" customHeight="1" x14ac:dyDescent="0.2">
      <c r="A12" s="8" t="s">
        <v>5</v>
      </c>
      <c r="B12" s="3">
        <f>[8]Fevereiro!$H$5</f>
        <v>7.5600000000000005</v>
      </c>
      <c r="C12" s="3">
        <f>[8]Fevereiro!$H$6</f>
        <v>12.24</v>
      </c>
      <c r="D12" s="3">
        <f>[8]Fevereiro!$H$7</f>
        <v>18.720000000000002</v>
      </c>
      <c r="E12" s="3">
        <f>[8]Fevereiro!$H$8</f>
        <v>10.44</v>
      </c>
      <c r="F12" s="3">
        <f>[8]Fevereiro!$H$9</f>
        <v>9</v>
      </c>
      <c r="G12" s="3">
        <f>[8]Fevereiro!$H$10</f>
        <v>9</v>
      </c>
      <c r="H12" s="3">
        <f>[8]Fevereiro!$H$11</f>
        <v>10.8</v>
      </c>
      <c r="I12" s="3">
        <f>[8]Fevereiro!$H$12</f>
        <v>10.08</v>
      </c>
      <c r="J12" s="3">
        <f>[8]Fevereiro!$H$13</f>
        <v>20.88</v>
      </c>
      <c r="K12" s="3">
        <f>[8]Fevereiro!$H$14</f>
        <v>14.04</v>
      </c>
      <c r="L12" s="3">
        <f>[8]Fevereiro!$H$15</f>
        <v>18.36</v>
      </c>
      <c r="M12" s="3">
        <f>[8]Fevereiro!$H$16</f>
        <v>19.8</v>
      </c>
      <c r="N12" s="3">
        <f>[8]Fevereiro!$H$17</f>
        <v>9.3600000000000012</v>
      </c>
      <c r="O12" s="3">
        <f>[8]Fevereiro!$H$18</f>
        <v>20.16</v>
      </c>
      <c r="P12" s="3">
        <f>[8]Fevereiro!$H$19</f>
        <v>15.840000000000002</v>
      </c>
      <c r="Q12" s="3">
        <f>[8]Fevereiro!$H$20</f>
        <v>24.840000000000003</v>
      </c>
      <c r="R12" s="3">
        <f>[8]Fevereiro!$H$21</f>
        <v>9.7200000000000006</v>
      </c>
      <c r="S12" s="3">
        <f>[8]Fevereiro!$H$22</f>
        <v>11.16</v>
      </c>
      <c r="T12" s="3">
        <f>[8]Fevereiro!$H$23</f>
        <v>37.800000000000004</v>
      </c>
      <c r="U12" s="3">
        <f>[8]Fevereiro!$H$24</f>
        <v>15.120000000000001</v>
      </c>
      <c r="V12" s="3">
        <f>[8]Fevereiro!$H$25</f>
        <v>10.8</v>
      </c>
      <c r="W12" s="3">
        <f>[8]Fevereiro!$H$26</f>
        <v>11.879999999999999</v>
      </c>
      <c r="X12" s="3">
        <f>[8]Fevereiro!$H$27</f>
        <v>20.88</v>
      </c>
      <c r="Y12" s="3">
        <f>[8]Fevereiro!$H$28</f>
        <v>8.2799999999999994</v>
      </c>
      <c r="Z12" s="3">
        <f>[8]Fevereiro!$H$29</f>
        <v>11.16</v>
      </c>
      <c r="AA12" s="3">
        <f>[8]Fevereiro!$H$30</f>
        <v>18.720000000000002</v>
      </c>
      <c r="AB12" s="3">
        <f>[8]Fevereiro!$H$31</f>
        <v>15.840000000000002</v>
      </c>
      <c r="AC12" s="3">
        <f>[8]Fevereiro!$H$32</f>
        <v>15.48</v>
      </c>
      <c r="AD12" s="3">
        <f>[8]Fevereiro!$H$33</f>
        <v>18.720000000000002</v>
      </c>
      <c r="AE12" s="44">
        <f t="shared" si="1"/>
        <v>37.800000000000004</v>
      </c>
    </row>
    <row r="13" spans="1:31" ht="17.100000000000001" customHeight="1" x14ac:dyDescent="0.2">
      <c r="A13" s="8" t="s">
        <v>6</v>
      </c>
      <c r="B13" s="3">
        <f>[9]Fevereiro!$H$5</f>
        <v>8.2799999999999994</v>
      </c>
      <c r="C13" s="3">
        <f>[9]Fevereiro!$H$6</f>
        <v>0.72000000000000008</v>
      </c>
      <c r="D13" s="3">
        <f>[9]Fevereiro!$H$7</f>
        <v>7.2</v>
      </c>
      <c r="E13" s="3">
        <f>[9]Fevereiro!$H$8</f>
        <v>10.44</v>
      </c>
      <c r="F13" s="3">
        <f>[9]Fevereiro!$H$9</f>
        <v>3.6</v>
      </c>
      <c r="G13" s="3">
        <f>[9]Fevereiro!$H$10</f>
        <v>4.6800000000000006</v>
      </c>
      <c r="H13" s="3">
        <f>[9]Fevereiro!$H$11</f>
        <v>5.4</v>
      </c>
      <c r="I13" s="3">
        <f>[9]Fevereiro!$H$12</f>
        <v>10.8</v>
      </c>
      <c r="J13" s="3">
        <f>[9]Fevereiro!$H$13</f>
        <v>27.36</v>
      </c>
      <c r="K13" s="3">
        <f>[9]Fevereiro!$H$14</f>
        <v>12.6</v>
      </c>
      <c r="L13" s="3">
        <f>[9]Fevereiro!$H$15</f>
        <v>6.84</v>
      </c>
      <c r="M13" s="3">
        <f>[9]Fevereiro!$H$16</f>
        <v>10.8</v>
      </c>
      <c r="N13" s="3">
        <f>[9]Fevereiro!$H$17</f>
        <v>26.64</v>
      </c>
      <c r="O13" s="3">
        <f>[9]Fevereiro!$H$18</f>
        <v>10.8</v>
      </c>
      <c r="P13" s="3">
        <f>[9]Fevereiro!$H$19</f>
        <v>8.64</v>
      </c>
      <c r="Q13" s="3">
        <f>[9]Fevereiro!$H$20</f>
        <v>25.92</v>
      </c>
      <c r="R13" s="3">
        <f>[9]Fevereiro!$H$21</f>
        <v>16.2</v>
      </c>
      <c r="S13" s="3">
        <f>[9]Fevereiro!$H$22</f>
        <v>5.04</v>
      </c>
      <c r="T13" s="3">
        <f>[9]Fevereiro!$H$23</f>
        <v>1.08</v>
      </c>
      <c r="U13" s="3">
        <f>[9]Fevereiro!$H$24</f>
        <v>11.879999999999999</v>
      </c>
      <c r="V13" s="3">
        <f>[9]Fevereiro!$H$25</f>
        <v>12.24</v>
      </c>
      <c r="W13" s="3">
        <f>[9]Fevereiro!$H$26</f>
        <v>10.08</v>
      </c>
      <c r="X13" s="3">
        <f>[9]Fevereiro!$H$27</f>
        <v>5.4</v>
      </c>
      <c r="Y13" s="3">
        <f>[9]Fevereiro!$H$28</f>
        <v>11.16</v>
      </c>
      <c r="Z13" s="3">
        <f>[9]Fevereiro!$H$29</f>
        <v>9</v>
      </c>
      <c r="AA13" s="3">
        <f>[9]Fevereiro!$H$30</f>
        <v>9</v>
      </c>
      <c r="AB13" s="3">
        <f>[9]Fevereiro!$H$31</f>
        <v>12.6</v>
      </c>
      <c r="AC13" s="3">
        <f>[9]Fevereiro!$H$32</f>
        <v>3.6</v>
      </c>
      <c r="AD13" s="3">
        <f>[9]Fevereiro!$H$33</f>
        <v>0.36000000000000004</v>
      </c>
      <c r="AE13" s="44">
        <f t="shared" si="1"/>
        <v>27.36</v>
      </c>
    </row>
    <row r="14" spans="1:31" ht="17.100000000000001" customHeight="1" x14ac:dyDescent="0.2">
      <c r="A14" s="8" t="s">
        <v>7</v>
      </c>
      <c r="B14" s="3">
        <f>[10]Fevereiro!$H$5</f>
        <v>23.400000000000002</v>
      </c>
      <c r="C14" s="3">
        <f>[10]Fevereiro!$H$6</f>
        <v>11.16</v>
      </c>
      <c r="D14" s="3">
        <f>[10]Fevereiro!$H$7</f>
        <v>12.96</v>
      </c>
      <c r="E14" s="3">
        <f>[10]Fevereiro!$H$8</f>
        <v>20.52</v>
      </c>
      <c r="F14" s="3">
        <f>[10]Fevereiro!$H$9</f>
        <v>14.4</v>
      </c>
      <c r="G14" s="3">
        <f>[10]Fevereiro!$H$10</f>
        <v>9.3600000000000012</v>
      </c>
      <c r="H14" s="3">
        <f>[10]Fevereiro!$H$11</f>
        <v>10.8</v>
      </c>
      <c r="I14" s="3">
        <f>[10]Fevereiro!$H$12</f>
        <v>14.76</v>
      </c>
      <c r="J14" s="3">
        <f>[10]Fevereiro!$H$13</f>
        <v>12.6</v>
      </c>
      <c r="K14" s="3">
        <f>[10]Fevereiro!$H$14</f>
        <v>16.920000000000002</v>
      </c>
      <c r="L14" s="3">
        <f>[10]Fevereiro!$H$15</f>
        <v>14.4</v>
      </c>
      <c r="M14" s="3">
        <f>[10]Fevereiro!$H$16</f>
        <v>9.7200000000000006</v>
      </c>
      <c r="N14" s="3">
        <f>[10]Fevereiro!$H$17</f>
        <v>16.559999999999999</v>
      </c>
      <c r="O14" s="3">
        <f>[10]Fevereiro!$H$18</f>
        <v>14.04</v>
      </c>
      <c r="P14" s="3">
        <f>[10]Fevereiro!$H$19</f>
        <v>13.68</v>
      </c>
      <c r="Q14" s="3">
        <f>[10]Fevereiro!$H$20</f>
        <v>12.24</v>
      </c>
      <c r="R14" s="3">
        <f>[10]Fevereiro!$H$21</f>
        <v>19.079999999999998</v>
      </c>
      <c r="S14" s="3">
        <f>[10]Fevereiro!$H$22</f>
        <v>17.28</v>
      </c>
      <c r="T14" s="3">
        <f>[10]Fevereiro!$H$23</f>
        <v>23.400000000000002</v>
      </c>
      <c r="U14" s="3">
        <f>[10]Fevereiro!$H$24</f>
        <v>14.04</v>
      </c>
      <c r="V14" s="3">
        <f>[10]Fevereiro!$H$25</f>
        <v>16.559999999999999</v>
      </c>
      <c r="W14" s="3">
        <f>[10]Fevereiro!$H$26</f>
        <v>24.48</v>
      </c>
      <c r="X14" s="3">
        <f>[10]Fevereiro!$H$27</f>
        <v>9</v>
      </c>
      <c r="Y14" s="3">
        <f>[10]Fevereiro!$H$28</f>
        <v>20.52</v>
      </c>
      <c r="Z14" s="3">
        <f>[10]Fevereiro!$H$29</f>
        <v>21.96</v>
      </c>
      <c r="AA14" s="3">
        <f>[10]Fevereiro!$H$30</f>
        <v>18.36</v>
      </c>
      <c r="AB14" s="3">
        <f>[10]Fevereiro!$H$31</f>
        <v>16.920000000000002</v>
      </c>
      <c r="AC14" s="3">
        <f>[10]Fevereiro!$H$32</f>
        <v>24.840000000000003</v>
      </c>
      <c r="AD14" s="3">
        <f>[10]Fevereiro!$H$33</f>
        <v>21.6</v>
      </c>
      <c r="AE14" s="44">
        <f t="shared" si="1"/>
        <v>24.840000000000003</v>
      </c>
    </row>
    <row r="15" spans="1:31" ht="17.100000000000001" customHeight="1" x14ac:dyDescent="0.2">
      <c r="A15" s="8" t="s">
        <v>8</v>
      </c>
      <c r="B15" s="3">
        <f>[11]Fevereiro!$H$5</f>
        <v>18.720000000000002</v>
      </c>
      <c r="C15" s="3">
        <f>[11]Fevereiro!$H$6</f>
        <v>14.4</v>
      </c>
      <c r="D15" s="3">
        <f>[11]Fevereiro!$H$7</f>
        <v>16.920000000000002</v>
      </c>
      <c r="E15" s="3">
        <f>[11]Fevereiro!$H$8</f>
        <v>24.840000000000003</v>
      </c>
      <c r="F15" s="3">
        <f>[11]Fevereiro!$H$9</f>
        <v>23.400000000000002</v>
      </c>
      <c r="G15" s="3">
        <f>[11]Fevereiro!$H$10</f>
        <v>11.520000000000001</v>
      </c>
      <c r="H15" s="3">
        <f>[11]Fevereiro!$H$11</f>
        <v>14.4</v>
      </c>
      <c r="I15" s="3">
        <f>[11]Fevereiro!$H$12</f>
        <v>14.4</v>
      </c>
      <c r="J15" s="3">
        <f>[11]Fevereiro!$H$13</f>
        <v>24.840000000000003</v>
      </c>
      <c r="K15" s="3">
        <f>[11]Fevereiro!$H$14</f>
        <v>18</v>
      </c>
      <c r="L15" s="3">
        <f>[11]Fevereiro!$H$15</f>
        <v>18</v>
      </c>
      <c r="M15" s="3">
        <f>[11]Fevereiro!$H$16</f>
        <v>12.24</v>
      </c>
      <c r="N15" s="3">
        <f>[11]Fevereiro!$H$17</f>
        <v>21.6</v>
      </c>
      <c r="O15" s="3">
        <f>[11]Fevereiro!$H$18</f>
        <v>17.28</v>
      </c>
      <c r="P15" s="3">
        <f>[11]Fevereiro!$H$19</f>
        <v>23.400000000000002</v>
      </c>
      <c r="Q15" s="3">
        <f>[11]Fevereiro!$H$20</f>
        <v>15.840000000000002</v>
      </c>
      <c r="R15" s="3">
        <f>[11]Fevereiro!$H$21</f>
        <v>14.04</v>
      </c>
      <c r="S15" s="3">
        <f>[11]Fevereiro!$H$22</f>
        <v>16.2</v>
      </c>
      <c r="T15" s="3">
        <f>[11]Fevereiro!$H$23</f>
        <v>23.400000000000002</v>
      </c>
      <c r="U15" s="3">
        <f>[11]Fevereiro!$H$24</f>
        <v>20.16</v>
      </c>
      <c r="V15" s="3">
        <f>[11]Fevereiro!$H$25</f>
        <v>18.720000000000002</v>
      </c>
      <c r="W15" s="3">
        <f>[11]Fevereiro!$H$26</f>
        <v>23.400000000000002</v>
      </c>
      <c r="X15" s="3">
        <f>[11]Fevereiro!$H$27</f>
        <v>11.879999999999999</v>
      </c>
      <c r="Y15" s="3">
        <f>[11]Fevereiro!$H$28</f>
        <v>13.32</v>
      </c>
      <c r="Z15" s="3">
        <f>[11]Fevereiro!$H$29</f>
        <v>18</v>
      </c>
      <c r="AA15" s="3">
        <f>[11]Fevereiro!$H$30</f>
        <v>11.520000000000001</v>
      </c>
      <c r="AB15" s="3">
        <f>[11]Fevereiro!$H$31</f>
        <v>15.840000000000002</v>
      </c>
      <c r="AC15" s="3">
        <f>[11]Fevereiro!$H$32</f>
        <v>22.68</v>
      </c>
      <c r="AD15" s="3">
        <f>[11]Fevereiro!$H$33</f>
        <v>15.840000000000002</v>
      </c>
      <c r="AE15" s="44">
        <f t="shared" si="1"/>
        <v>24.840000000000003</v>
      </c>
    </row>
    <row r="16" spans="1:31" ht="17.100000000000001" customHeight="1" x14ac:dyDescent="0.2">
      <c r="A16" s="8" t="s">
        <v>9</v>
      </c>
      <c r="B16" s="3">
        <f>[12]Fevereiro!$H$5</f>
        <v>14.4</v>
      </c>
      <c r="C16" s="3">
        <f>[12]Fevereiro!$H$6</f>
        <v>20.16</v>
      </c>
      <c r="D16" s="3">
        <f>[12]Fevereiro!$H$7</f>
        <v>20.52</v>
      </c>
      <c r="E16" s="3">
        <f>[12]Fevereiro!$H$8</f>
        <v>19.440000000000001</v>
      </c>
      <c r="F16" s="3">
        <f>[12]Fevereiro!$H$9</f>
        <v>15.840000000000002</v>
      </c>
      <c r="G16" s="3">
        <f>[12]Fevereiro!$H$10</f>
        <v>11.16</v>
      </c>
      <c r="H16" s="3">
        <f>[12]Fevereiro!$H$11</f>
        <v>11.879999999999999</v>
      </c>
      <c r="I16" s="3">
        <f>[12]Fevereiro!$H$12</f>
        <v>15.48</v>
      </c>
      <c r="J16" s="3">
        <f>[12]Fevereiro!$H$13</f>
        <v>20.88</v>
      </c>
      <c r="K16" s="3">
        <f>[12]Fevereiro!$H$14</f>
        <v>24.840000000000003</v>
      </c>
      <c r="L16" s="3">
        <f>[12]Fevereiro!$H$15</f>
        <v>19.079999999999998</v>
      </c>
      <c r="M16" s="3">
        <f>[12]Fevereiro!$H$16</f>
        <v>15.840000000000002</v>
      </c>
      <c r="N16" s="3">
        <f>[12]Fevereiro!$H$17</f>
        <v>15.840000000000002</v>
      </c>
      <c r="O16" s="3">
        <f>[12]Fevereiro!$H$18</f>
        <v>20.88</v>
      </c>
      <c r="P16" s="3">
        <f>[12]Fevereiro!$H$19</f>
        <v>21.6</v>
      </c>
      <c r="Q16" s="3">
        <f>[12]Fevereiro!$H$20</f>
        <v>11.520000000000001</v>
      </c>
      <c r="R16" s="3">
        <f>[12]Fevereiro!$H$21</f>
        <v>28.44</v>
      </c>
      <c r="S16" s="3">
        <f>[12]Fevereiro!$H$22</f>
        <v>25.92</v>
      </c>
      <c r="T16" s="3">
        <f>[12]Fevereiro!$H$23</f>
        <v>28.08</v>
      </c>
      <c r="U16" s="3">
        <f>[12]Fevereiro!$H$24</f>
        <v>14.4</v>
      </c>
      <c r="V16" s="3">
        <f>[12]Fevereiro!$H$25</f>
        <v>16.920000000000002</v>
      </c>
      <c r="W16" s="3">
        <f>[12]Fevereiro!$H$26</f>
        <v>24.840000000000003</v>
      </c>
      <c r="X16" s="3">
        <f>[12]Fevereiro!$H$27</f>
        <v>20.88</v>
      </c>
      <c r="Y16" s="3">
        <f>[12]Fevereiro!$H$28</f>
        <v>16.920000000000002</v>
      </c>
      <c r="Z16" s="3">
        <f>[12]Fevereiro!$H$29</f>
        <v>28.08</v>
      </c>
      <c r="AA16" s="3">
        <f>[12]Fevereiro!$H$30</f>
        <v>16.2</v>
      </c>
      <c r="AB16" s="3">
        <f>[12]Fevereiro!$H$31</f>
        <v>15.48</v>
      </c>
      <c r="AC16" s="3">
        <f>[12]Fevereiro!$H$32</f>
        <v>14.76</v>
      </c>
      <c r="AD16" s="3">
        <f>[12]Fevereiro!$H$33</f>
        <v>26.64</v>
      </c>
      <c r="AE16" s="44">
        <f t="shared" si="1"/>
        <v>28.44</v>
      </c>
    </row>
    <row r="17" spans="1:31" ht="17.100000000000001" customHeight="1" x14ac:dyDescent="0.2">
      <c r="A17" s="8" t="s">
        <v>50</v>
      </c>
      <c r="B17" s="3">
        <f>[13]Fevereiro!$H$5</f>
        <v>12.96</v>
      </c>
      <c r="C17" s="3">
        <f>[13]Fevereiro!$H$6</f>
        <v>16.2</v>
      </c>
      <c r="D17" s="3">
        <f>[13]Fevereiro!$H$7</f>
        <v>20.52</v>
      </c>
      <c r="E17" s="3">
        <f>[13]Fevereiro!$H$8</f>
        <v>17.28</v>
      </c>
      <c r="F17" s="3">
        <f>[13]Fevereiro!$H$9</f>
        <v>13.32</v>
      </c>
      <c r="G17" s="3">
        <f>[13]Fevereiro!$H$10</f>
        <v>11.879999999999999</v>
      </c>
      <c r="H17" s="3">
        <f>[13]Fevereiro!$H$11</f>
        <v>11.879999999999999</v>
      </c>
      <c r="I17" s="3">
        <f>[13]Fevereiro!$H$12</f>
        <v>16.559999999999999</v>
      </c>
      <c r="J17" s="3">
        <f>[13]Fevereiro!$H$13</f>
        <v>17.64</v>
      </c>
      <c r="K17" s="3">
        <f>[13]Fevereiro!$H$14</f>
        <v>13.32</v>
      </c>
      <c r="L17" s="3">
        <f>[13]Fevereiro!$H$15</f>
        <v>9.3600000000000012</v>
      </c>
      <c r="M17" s="3">
        <f>[13]Fevereiro!$H$16</f>
        <v>7.5600000000000005</v>
      </c>
      <c r="N17" s="3">
        <f>[13]Fevereiro!$H$17</f>
        <v>13.68</v>
      </c>
      <c r="O17" s="3">
        <f>[13]Fevereiro!$H$18</f>
        <v>12.96</v>
      </c>
      <c r="P17" s="3">
        <f>[13]Fevereiro!$H$19</f>
        <v>19.440000000000001</v>
      </c>
      <c r="Q17" s="3">
        <f>[13]Fevereiro!$H$20</f>
        <v>24.12</v>
      </c>
      <c r="R17" s="3">
        <f>[13]Fevereiro!$H$21</f>
        <v>13.68</v>
      </c>
      <c r="S17" s="3">
        <f>[13]Fevereiro!$H$22</f>
        <v>18.720000000000002</v>
      </c>
      <c r="T17" s="3">
        <f>[13]Fevereiro!$H$23</f>
        <v>14.4</v>
      </c>
      <c r="U17" s="3">
        <f>[13]Fevereiro!$H$24</f>
        <v>17.64</v>
      </c>
      <c r="V17" s="3">
        <f>[13]Fevereiro!$H$25</f>
        <v>16.920000000000002</v>
      </c>
      <c r="W17" s="3">
        <f>[13]Fevereiro!$H$26</f>
        <v>12.6</v>
      </c>
      <c r="X17" s="3">
        <f>[13]Fevereiro!$H$27</f>
        <v>13.32</v>
      </c>
      <c r="Y17" s="3">
        <f>[13]Fevereiro!$H$28</f>
        <v>10.8</v>
      </c>
      <c r="Z17" s="3">
        <f>[13]Fevereiro!$H$29</f>
        <v>17.64</v>
      </c>
      <c r="AA17" s="3">
        <f>[13]Fevereiro!$H$30</f>
        <v>15.840000000000002</v>
      </c>
      <c r="AB17" s="3">
        <f>[13]Fevereiro!$H$31</f>
        <v>19.8</v>
      </c>
      <c r="AC17" s="3">
        <f>[13]Fevereiro!$H$32</f>
        <v>17.28</v>
      </c>
      <c r="AD17" s="3">
        <f>[13]Fevereiro!$H$33</f>
        <v>21.96</v>
      </c>
      <c r="AE17" s="44">
        <f t="shared" si="1"/>
        <v>24.12</v>
      </c>
    </row>
    <row r="18" spans="1:31" ht="17.100000000000001" customHeight="1" x14ac:dyDescent="0.2">
      <c r="A18" s="8" t="s">
        <v>10</v>
      </c>
      <c r="B18" s="3">
        <f>[14]Fevereiro!$H$5</f>
        <v>14.04</v>
      </c>
      <c r="C18" s="3">
        <f>[14]Fevereiro!$H$6</f>
        <v>14.4</v>
      </c>
      <c r="D18" s="3">
        <f>[14]Fevereiro!$H$7</f>
        <v>21.240000000000002</v>
      </c>
      <c r="E18" s="3">
        <f>[14]Fevereiro!$H$8</f>
        <v>15.48</v>
      </c>
      <c r="F18" s="3">
        <f>[14]Fevereiro!$H$9</f>
        <v>14.04</v>
      </c>
      <c r="G18" s="3">
        <f>[14]Fevereiro!$H$10</f>
        <v>10.8</v>
      </c>
      <c r="H18" s="3">
        <f>[14]Fevereiro!$H$11</f>
        <v>9.7200000000000006</v>
      </c>
      <c r="I18" s="3">
        <f>[14]Fevereiro!$H$12</f>
        <v>16.559999999999999</v>
      </c>
      <c r="J18" s="3">
        <f>[14]Fevereiro!$H$13</f>
        <v>14.04</v>
      </c>
      <c r="K18" s="3">
        <f>[14]Fevereiro!$H$14</f>
        <v>10.8</v>
      </c>
      <c r="L18" s="3">
        <f>[14]Fevereiro!$H$15</f>
        <v>14.4</v>
      </c>
      <c r="M18" s="3">
        <f>[14]Fevereiro!$H$16</f>
        <v>8.64</v>
      </c>
      <c r="N18" s="3">
        <f>[14]Fevereiro!$H$17</f>
        <v>14.04</v>
      </c>
      <c r="O18" s="3">
        <f>[14]Fevereiro!$H$18</f>
        <v>7.5600000000000005</v>
      </c>
      <c r="P18" s="3">
        <f>[14]Fevereiro!$H$19</f>
        <v>19.440000000000001</v>
      </c>
      <c r="Q18" s="3">
        <f>[14]Fevereiro!$H$20</f>
        <v>9</v>
      </c>
      <c r="R18" s="3">
        <f>[14]Fevereiro!$H$21</f>
        <v>16.920000000000002</v>
      </c>
      <c r="S18" s="3">
        <f>[14]Fevereiro!$H$22</f>
        <v>12.6</v>
      </c>
      <c r="T18" s="3">
        <f>[14]Fevereiro!$H$23</f>
        <v>20.88</v>
      </c>
      <c r="U18" s="3">
        <f>[14]Fevereiro!$H$24</f>
        <v>22.68</v>
      </c>
      <c r="V18" s="3">
        <f>[14]Fevereiro!$H$25</f>
        <v>15.120000000000001</v>
      </c>
      <c r="W18" s="3">
        <f>[14]Fevereiro!$H$26</f>
        <v>13.68</v>
      </c>
      <c r="X18" s="3">
        <f>[14]Fevereiro!$H$27</f>
        <v>7.9200000000000008</v>
      </c>
      <c r="Y18" s="3">
        <f>[14]Fevereiro!$H$28</f>
        <v>6.48</v>
      </c>
      <c r="Z18" s="3">
        <f>[14]Fevereiro!$H$29</f>
        <v>11.16</v>
      </c>
      <c r="AA18" s="3">
        <f>[14]Fevereiro!$H$30</f>
        <v>7.5600000000000005</v>
      </c>
      <c r="AB18" s="3">
        <f>[14]Fevereiro!$H$31</f>
        <v>15.840000000000002</v>
      </c>
      <c r="AC18" s="3">
        <f>[14]Fevereiro!$H$32</f>
        <v>14.04</v>
      </c>
      <c r="AD18" s="3">
        <f>[14]Fevereiro!$H$33</f>
        <v>24.840000000000003</v>
      </c>
      <c r="AE18" s="44">
        <f t="shared" si="1"/>
        <v>22.68</v>
      </c>
    </row>
    <row r="19" spans="1:31" ht="17.100000000000001" customHeight="1" x14ac:dyDescent="0.2">
      <c r="A19" s="8" t="s">
        <v>11</v>
      </c>
      <c r="B19" s="3" t="str">
        <f>[15]Fevereiro!$H$5</f>
        <v>**</v>
      </c>
      <c r="C19" s="3" t="str">
        <f>[15]Fevereiro!$H$6</f>
        <v>**</v>
      </c>
      <c r="D19" s="3" t="str">
        <f>[15]Fevereiro!$H$7</f>
        <v>**</v>
      </c>
      <c r="E19" s="3" t="str">
        <f>[15]Fevereiro!$H$8</f>
        <v>**</v>
      </c>
      <c r="F19" s="3" t="str">
        <f>[15]Fevereiro!$H$9</f>
        <v>**</v>
      </c>
      <c r="G19" s="3" t="str">
        <f>[15]Fevereiro!$H$10</f>
        <v>**</v>
      </c>
      <c r="H19" s="3" t="str">
        <f>[15]Fevereiro!$H$11</f>
        <v>**</v>
      </c>
      <c r="I19" s="3" t="str">
        <f>[15]Fevereiro!$H$12</f>
        <v>**</v>
      </c>
      <c r="J19" s="3" t="str">
        <f>[15]Fevereiro!$H$13</f>
        <v>**</v>
      </c>
      <c r="K19" s="3" t="str">
        <f>[15]Fevereiro!$H$14</f>
        <v>**</v>
      </c>
      <c r="L19" s="3">
        <f>[15]Fevereiro!$H$15</f>
        <v>6.84</v>
      </c>
      <c r="M19" s="3">
        <f>[15]Fevereiro!$H$16</f>
        <v>7.5600000000000005</v>
      </c>
      <c r="N19" s="3">
        <f>[15]Fevereiro!$H$17</f>
        <v>6.84</v>
      </c>
      <c r="O19" s="3">
        <f>[15]Fevereiro!$H$18</f>
        <v>16.2</v>
      </c>
      <c r="P19" s="3">
        <f>[15]Fevereiro!$H$19</f>
        <v>10.8</v>
      </c>
      <c r="Q19" s="3">
        <f>[15]Fevereiro!$H$20</f>
        <v>16.2</v>
      </c>
      <c r="R19" s="3">
        <f>[15]Fevereiro!$H$21</f>
        <v>8.64</v>
      </c>
      <c r="S19" s="3">
        <f>[15]Fevereiro!$H$22</f>
        <v>7.5600000000000005</v>
      </c>
      <c r="T19" s="3">
        <f>[15]Fevereiro!$H$23</f>
        <v>10.8</v>
      </c>
      <c r="U19" s="3">
        <f>[15]Fevereiro!$H$24</f>
        <v>10.44</v>
      </c>
      <c r="V19" s="3">
        <f>[15]Fevereiro!$H$25</f>
        <v>20.88</v>
      </c>
      <c r="W19" s="3">
        <f>[15]Fevereiro!$H$26</f>
        <v>20.52</v>
      </c>
      <c r="X19" s="3">
        <f>[15]Fevereiro!$H$27</f>
        <v>7.9200000000000008</v>
      </c>
      <c r="Y19" s="3">
        <f>[15]Fevereiro!$H$28</f>
        <v>6.48</v>
      </c>
      <c r="Z19" s="3">
        <f>[15]Fevereiro!$H$29</f>
        <v>9.7200000000000006</v>
      </c>
      <c r="AA19" s="3">
        <f>[15]Fevereiro!$H$30</f>
        <v>11.16</v>
      </c>
      <c r="AB19" s="3">
        <f>[15]Fevereiro!$H$31</f>
        <v>10.44</v>
      </c>
      <c r="AC19" s="3">
        <f>[15]Fevereiro!$H$32</f>
        <v>9</v>
      </c>
      <c r="AD19" s="3">
        <f>[15]Fevereiro!$H$33</f>
        <v>14.4</v>
      </c>
      <c r="AE19" s="44">
        <f t="shared" si="1"/>
        <v>20.88</v>
      </c>
    </row>
    <row r="20" spans="1:31" ht="17.100000000000001" customHeight="1" x14ac:dyDescent="0.2">
      <c r="A20" s="8" t="s">
        <v>12</v>
      </c>
      <c r="B20" s="3">
        <f>[16]Fevereiro!$H$5</f>
        <v>11.879999999999999</v>
      </c>
      <c r="C20" s="3">
        <f>[16]Fevereiro!$H$6</f>
        <v>9.3600000000000012</v>
      </c>
      <c r="D20" s="3">
        <f>[16]Fevereiro!$H$7</f>
        <v>14.4</v>
      </c>
      <c r="E20" s="3">
        <f>[16]Fevereiro!$H$8</f>
        <v>9.3600000000000012</v>
      </c>
      <c r="F20" s="3">
        <f>[16]Fevereiro!$H$9</f>
        <v>14.04</v>
      </c>
      <c r="G20" s="3">
        <f>[16]Fevereiro!$H$10</f>
        <v>10.8</v>
      </c>
      <c r="H20" s="3">
        <f>[16]Fevereiro!$H$11</f>
        <v>11.520000000000001</v>
      </c>
      <c r="I20" s="3">
        <f>[16]Fevereiro!$H$12</f>
        <v>14.4</v>
      </c>
      <c r="J20" s="3">
        <f>[16]Fevereiro!$H$13</f>
        <v>9.3600000000000012</v>
      </c>
      <c r="K20" s="3">
        <f>[16]Fevereiro!$H$14</f>
        <v>10.8</v>
      </c>
      <c r="L20" s="3">
        <f>[16]Fevereiro!$H$15</f>
        <v>5.7600000000000007</v>
      </c>
      <c r="M20" s="3">
        <f>[16]Fevereiro!$H$16</f>
        <v>15.120000000000001</v>
      </c>
      <c r="N20" s="3">
        <f>[16]Fevereiro!$H$17</f>
        <v>15.120000000000001</v>
      </c>
      <c r="O20" s="3">
        <f>[16]Fevereiro!$H$18</f>
        <v>16.2</v>
      </c>
      <c r="P20" s="3">
        <f>[16]Fevereiro!$H$19</f>
        <v>14.4</v>
      </c>
      <c r="Q20" s="3">
        <f>[16]Fevereiro!$H$20</f>
        <v>17.28</v>
      </c>
      <c r="R20" s="3">
        <f>[16]Fevereiro!$H$21</f>
        <v>7.9200000000000008</v>
      </c>
      <c r="S20" s="3">
        <f>[16]Fevereiro!$H$22</f>
        <v>10.44</v>
      </c>
      <c r="T20" s="3">
        <f>[16]Fevereiro!$H$23</f>
        <v>11.520000000000001</v>
      </c>
      <c r="U20" s="3">
        <f>[16]Fevereiro!$H$24</f>
        <v>11.520000000000001</v>
      </c>
      <c r="V20" s="3">
        <f>[16]Fevereiro!$H$25</f>
        <v>9.3600000000000012</v>
      </c>
      <c r="W20" s="3">
        <f>[16]Fevereiro!$H$26</f>
        <v>11.16</v>
      </c>
      <c r="X20" s="3">
        <f>[16]Fevereiro!$H$27</f>
        <v>9</v>
      </c>
      <c r="Y20" s="3">
        <f>[16]Fevereiro!$H$28</f>
        <v>9</v>
      </c>
      <c r="Z20" s="3">
        <f>[16]Fevereiro!$H$29</f>
        <v>14.04</v>
      </c>
      <c r="AA20" s="3">
        <f>[16]Fevereiro!$H$30</f>
        <v>9.3600000000000012</v>
      </c>
      <c r="AB20" s="3">
        <f>[16]Fevereiro!$H$31</f>
        <v>11.16</v>
      </c>
      <c r="AC20" s="3">
        <f>[16]Fevereiro!$H$32</f>
        <v>12.24</v>
      </c>
      <c r="AD20" s="3">
        <f>[16]Fevereiro!$H$33</f>
        <v>30.6</v>
      </c>
      <c r="AE20" s="44">
        <f t="shared" si="1"/>
        <v>17.28</v>
      </c>
    </row>
    <row r="21" spans="1:31" ht="17.100000000000001" customHeight="1" x14ac:dyDescent="0.2">
      <c r="A21" s="8" t="s">
        <v>13</v>
      </c>
      <c r="B21" s="3">
        <f>[17]Fevereiro!$H$5</f>
        <v>21.240000000000002</v>
      </c>
      <c r="C21" s="3">
        <f>[17]Fevereiro!$H$6</f>
        <v>14.04</v>
      </c>
      <c r="D21" s="3">
        <f>[17]Fevereiro!$H$7</f>
        <v>19.8</v>
      </c>
      <c r="E21" s="3">
        <f>[17]Fevereiro!$H$8</f>
        <v>28.8</v>
      </c>
      <c r="F21" s="3">
        <f>[17]Fevereiro!$H$9</f>
        <v>10.8</v>
      </c>
      <c r="G21" s="3">
        <f>[17]Fevereiro!$H$10</f>
        <v>14.04</v>
      </c>
      <c r="H21" s="3">
        <f>[17]Fevereiro!$H$11</f>
        <v>14.4</v>
      </c>
      <c r="I21" s="3">
        <f>[17]Fevereiro!$H$12</f>
        <v>14.4</v>
      </c>
      <c r="J21" s="3">
        <f>[17]Fevereiro!$H$13</f>
        <v>20.16</v>
      </c>
      <c r="K21" s="3">
        <f>[17]Fevereiro!$H$14</f>
        <v>28.44</v>
      </c>
      <c r="L21" s="3">
        <f>[17]Fevereiro!$H$15</f>
        <v>10.44</v>
      </c>
      <c r="M21" s="3">
        <f>[17]Fevereiro!$H$16</f>
        <v>22.68</v>
      </c>
      <c r="N21" s="3">
        <f>[17]Fevereiro!$H$17</f>
        <v>16.920000000000002</v>
      </c>
      <c r="O21" s="3">
        <f>[17]Fevereiro!$H$18</f>
        <v>16.559999999999999</v>
      </c>
      <c r="P21" s="3">
        <f>[17]Fevereiro!$H$19</f>
        <v>16.920000000000002</v>
      </c>
      <c r="Q21" s="3">
        <f>[17]Fevereiro!$H$20</f>
        <v>23.400000000000002</v>
      </c>
      <c r="R21" s="3">
        <f>[17]Fevereiro!$H$21</f>
        <v>15.48</v>
      </c>
      <c r="S21" s="3">
        <f>[17]Fevereiro!$H$22</f>
        <v>18.720000000000002</v>
      </c>
      <c r="T21" s="3">
        <f>[17]Fevereiro!$H$23</f>
        <v>14.76</v>
      </c>
      <c r="U21" s="3">
        <f>[17]Fevereiro!$H$24</f>
        <v>17.28</v>
      </c>
      <c r="V21" s="3">
        <f>[17]Fevereiro!$H$25</f>
        <v>12.24</v>
      </c>
      <c r="W21" s="3">
        <f>[17]Fevereiro!$H$26</f>
        <v>16.2</v>
      </c>
      <c r="X21" s="3">
        <f>[17]Fevereiro!$H$27</f>
        <v>14.4</v>
      </c>
      <c r="Y21" s="3">
        <f>[17]Fevereiro!$H$28</f>
        <v>18.720000000000002</v>
      </c>
      <c r="Z21" s="3">
        <f>[17]Fevereiro!$H$29</f>
        <v>18.36</v>
      </c>
      <c r="AA21" s="3">
        <f>[17]Fevereiro!$H$30</f>
        <v>16.559999999999999</v>
      </c>
      <c r="AB21" s="3">
        <f>[17]Fevereiro!$H$31</f>
        <v>1.08</v>
      </c>
      <c r="AC21" s="3">
        <f>[17]Fevereiro!$H$32</f>
        <v>19.8</v>
      </c>
      <c r="AD21" s="3">
        <f>[17]Fevereiro!$H$33</f>
        <v>9.9200000000000017</v>
      </c>
      <c r="AE21" s="44">
        <f t="shared" si="1"/>
        <v>28.8</v>
      </c>
    </row>
    <row r="22" spans="1:31" ht="17.100000000000001" customHeight="1" x14ac:dyDescent="0.2">
      <c r="A22" s="8" t="s">
        <v>14</v>
      </c>
      <c r="B22" s="3">
        <f>[18]Fevereiro!$H$5</f>
        <v>8.9599999999999991</v>
      </c>
      <c r="C22" s="3">
        <f>[18]Fevereiro!$H$6</f>
        <v>15.040000000000001</v>
      </c>
      <c r="D22" s="3">
        <f>[18]Fevereiro!$H$7</f>
        <v>13.76</v>
      </c>
      <c r="E22" s="3">
        <f>[18]Fevereiro!$H$8</f>
        <v>6.4</v>
      </c>
      <c r="F22" s="3">
        <f>[18]Fevereiro!$H$9</f>
        <v>9.2799999999999994</v>
      </c>
      <c r="G22" s="3">
        <f>[18]Fevereiro!$H$10</f>
        <v>8</v>
      </c>
      <c r="H22" s="3">
        <f>[18]Fevereiro!$H$11</f>
        <v>7.3599999999999994</v>
      </c>
      <c r="I22" s="3">
        <f>[18]Fevereiro!$H$12</f>
        <v>6.7200000000000006</v>
      </c>
      <c r="J22" s="3">
        <f>[18]Fevereiro!$H$13</f>
        <v>7.68</v>
      </c>
      <c r="K22" s="3">
        <f>[18]Fevereiro!$H$14</f>
        <v>16.96</v>
      </c>
      <c r="L22" s="3">
        <f>[18]Fevereiro!$H$15</f>
        <v>12.8</v>
      </c>
      <c r="M22" s="3">
        <f>[18]Fevereiro!$H$16</f>
        <v>10.56</v>
      </c>
      <c r="N22" s="3">
        <f>[18]Fevereiro!$H$17</f>
        <v>10.56</v>
      </c>
      <c r="O22" s="3">
        <f>[18]Fevereiro!$H$18</f>
        <v>18.240000000000002</v>
      </c>
      <c r="P22" s="3">
        <f>[18]Fevereiro!$H$19</f>
        <v>8.9599999999999991</v>
      </c>
      <c r="Q22" s="3">
        <f>[18]Fevereiro!$H$20</f>
        <v>4.8000000000000007</v>
      </c>
      <c r="R22" s="3">
        <f>[18]Fevereiro!$H$21</f>
        <v>14.080000000000002</v>
      </c>
      <c r="S22" s="3">
        <f>[18]Fevereiro!$H$22</f>
        <v>8.32</v>
      </c>
      <c r="T22" s="3">
        <f>[18]Fevereiro!$H$23</f>
        <v>18.240000000000002</v>
      </c>
      <c r="U22" s="3">
        <f>[18]Fevereiro!$H$24</f>
        <v>12.8</v>
      </c>
      <c r="V22" s="3">
        <f>[18]Fevereiro!$H$25</f>
        <v>14.080000000000002</v>
      </c>
      <c r="W22" s="3">
        <f>[18]Fevereiro!$H$26</f>
        <v>16.96</v>
      </c>
      <c r="X22" s="3">
        <f>[18]Fevereiro!$H$27</f>
        <v>15.040000000000001</v>
      </c>
      <c r="Y22" s="3">
        <f>[18]Fevereiro!$H$28</f>
        <v>12.8</v>
      </c>
      <c r="Z22" s="3">
        <f>[18]Fevereiro!$H$29</f>
        <v>7.0400000000000009</v>
      </c>
      <c r="AA22" s="3">
        <f>[18]Fevereiro!$H$30</f>
        <v>18.559999999999999</v>
      </c>
      <c r="AB22" s="3">
        <f>[18]Fevereiro!$H$31</f>
        <v>3.84</v>
      </c>
      <c r="AC22" s="3">
        <f>[18]Fevereiro!$H$32</f>
        <v>12.8</v>
      </c>
      <c r="AD22" s="3">
        <f>[18]Fevereiro!$H$33</f>
        <v>9.9200000000000017</v>
      </c>
      <c r="AE22" s="44">
        <f t="shared" si="1"/>
        <v>18.559999999999999</v>
      </c>
    </row>
    <row r="23" spans="1:31" ht="17.100000000000001" customHeight="1" x14ac:dyDescent="0.2">
      <c r="A23" s="8" t="s">
        <v>15</v>
      </c>
      <c r="B23" s="3">
        <f>[19]Fevereiro!$H$5</f>
        <v>15.48</v>
      </c>
      <c r="C23" s="3">
        <f>[19]Fevereiro!$H$6</f>
        <v>16.2</v>
      </c>
      <c r="D23" s="3">
        <f>[19]Fevereiro!$H$7</f>
        <v>13.68</v>
      </c>
      <c r="E23" s="3">
        <f>[19]Fevereiro!$H$8</f>
        <v>13.68</v>
      </c>
      <c r="F23" s="3">
        <f>[19]Fevereiro!$H$9</f>
        <v>13.68</v>
      </c>
      <c r="G23" s="3">
        <f>[19]Fevereiro!$H$10</f>
        <v>9.7200000000000006</v>
      </c>
      <c r="H23" s="3">
        <f>[19]Fevereiro!$H$11</f>
        <v>9.7200000000000006</v>
      </c>
      <c r="I23" s="3">
        <f>[19]Fevereiro!$H$12</f>
        <v>14.76</v>
      </c>
      <c r="J23" s="3">
        <f>[19]Fevereiro!$H$13</f>
        <v>16.2</v>
      </c>
      <c r="K23" s="3">
        <f>[19]Fevereiro!$H$14</f>
        <v>14.04</v>
      </c>
      <c r="L23" s="3">
        <f>[19]Fevereiro!$H$15</f>
        <v>14.04</v>
      </c>
      <c r="M23" s="3">
        <f>[19]Fevereiro!$H$16</f>
        <v>15.120000000000001</v>
      </c>
      <c r="N23" s="3">
        <f>[19]Fevereiro!$H$17</f>
        <v>11.16</v>
      </c>
      <c r="O23" s="3">
        <f>[19]Fevereiro!$H$18</f>
        <v>17.28</v>
      </c>
      <c r="P23" s="3">
        <f>[19]Fevereiro!$H$19</f>
        <v>21.240000000000002</v>
      </c>
      <c r="Q23" s="3">
        <f>[19]Fevereiro!$H$20</f>
        <v>14.4</v>
      </c>
      <c r="R23" s="3">
        <f>[19]Fevereiro!$H$21</f>
        <v>17.28</v>
      </c>
      <c r="S23" s="3">
        <f>[19]Fevereiro!$H$22</f>
        <v>15.120000000000001</v>
      </c>
      <c r="T23" s="3">
        <f>[19]Fevereiro!$H$23</f>
        <v>19.440000000000001</v>
      </c>
      <c r="U23" s="3">
        <f>[19]Fevereiro!$H$24</f>
        <v>14.4</v>
      </c>
      <c r="V23" s="3">
        <f>[19]Fevereiro!$H$25</f>
        <v>18</v>
      </c>
      <c r="W23" s="3">
        <f>[19]Fevereiro!$H$26</f>
        <v>15.840000000000002</v>
      </c>
      <c r="X23" s="3">
        <f>[19]Fevereiro!$H$27</f>
        <v>6.84</v>
      </c>
      <c r="Y23" s="3">
        <f>[19]Fevereiro!$H$28</f>
        <v>14.04</v>
      </c>
      <c r="Z23" s="3">
        <f>[19]Fevereiro!$H$29</f>
        <v>15.48</v>
      </c>
      <c r="AA23" s="3">
        <f>[19]Fevereiro!$H$30</f>
        <v>19.079999999999998</v>
      </c>
      <c r="AB23" s="3">
        <f>[19]Fevereiro!$H$31</f>
        <v>3.84</v>
      </c>
      <c r="AC23" s="3">
        <f>[19]Fevereiro!$H$32</f>
        <v>12.8</v>
      </c>
      <c r="AD23" s="3">
        <f>[19]Fevereiro!$H$33</f>
        <v>20.88</v>
      </c>
      <c r="AE23" s="44">
        <f t="shared" si="1"/>
        <v>21.240000000000002</v>
      </c>
    </row>
    <row r="24" spans="1:31" ht="17.100000000000001" customHeight="1" x14ac:dyDescent="0.2">
      <c r="A24" s="8" t="s">
        <v>16</v>
      </c>
      <c r="B24" s="3">
        <f>[20]Fevereiro!$H$5</f>
        <v>15.48</v>
      </c>
      <c r="C24" s="3">
        <f>[20]Fevereiro!$H$6</f>
        <v>10.44</v>
      </c>
      <c r="D24" s="3">
        <f>[20]Fevereiro!$H$7</f>
        <v>15.840000000000002</v>
      </c>
      <c r="E24" s="3">
        <f>[20]Fevereiro!$H$8</f>
        <v>14.04</v>
      </c>
      <c r="F24" s="3">
        <f>[20]Fevereiro!$H$9</f>
        <v>13.32</v>
      </c>
      <c r="G24" s="3">
        <f>[20]Fevereiro!$H$10</f>
        <v>10.8</v>
      </c>
      <c r="H24" s="3">
        <f>[20]Fevereiro!$H$11</f>
        <v>13.32</v>
      </c>
      <c r="I24" s="3">
        <f>[20]Fevereiro!$H$12</f>
        <v>14.04</v>
      </c>
      <c r="J24" s="3">
        <f>[20]Fevereiro!$H$13</f>
        <v>20.88</v>
      </c>
      <c r="K24" s="3">
        <f>[20]Fevereiro!$H$14</f>
        <v>18</v>
      </c>
      <c r="L24" s="3">
        <f>[20]Fevereiro!$H$15</f>
        <v>13.32</v>
      </c>
      <c r="M24" s="3">
        <f>[20]Fevereiro!$H$16</f>
        <v>13.68</v>
      </c>
      <c r="N24" s="3">
        <f>[20]Fevereiro!$H$17</f>
        <v>11.520000000000001</v>
      </c>
      <c r="O24" s="3">
        <f>[20]Fevereiro!$H$18</f>
        <v>12.6</v>
      </c>
      <c r="P24" s="3">
        <f>[20]Fevereiro!$H$19</f>
        <v>15.120000000000001</v>
      </c>
      <c r="Q24" s="3">
        <f>[20]Fevereiro!$H$20</f>
        <v>14.76</v>
      </c>
      <c r="R24" s="3">
        <f>[20]Fevereiro!$H$21</f>
        <v>10.08</v>
      </c>
      <c r="S24" s="3">
        <f>[20]Fevereiro!$H$22</f>
        <v>13.68</v>
      </c>
      <c r="T24" s="3">
        <f>[20]Fevereiro!$H$23</f>
        <v>13.68</v>
      </c>
      <c r="U24" s="3">
        <f>[20]Fevereiro!$H$24</f>
        <v>13.68</v>
      </c>
      <c r="V24" s="3">
        <f>[20]Fevereiro!$H$25</f>
        <v>15.120000000000001</v>
      </c>
      <c r="W24" s="3">
        <f>[20]Fevereiro!$H$26</f>
        <v>10.08</v>
      </c>
      <c r="X24" s="3">
        <f>[20]Fevereiro!$H$27</f>
        <v>13.32</v>
      </c>
      <c r="Y24" s="3">
        <f>[20]Fevereiro!$H$28</f>
        <v>11.520000000000001</v>
      </c>
      <c r="Z24" s="3">
        <f>[20]Fevereiro!$H$29</f>
        <v>16.2</v>
      </c>
      <c r="AA24" s="3">
        <f>[20]Fevereiro!$H$30</f>
        <v>10.8</v>
      </c>
      <c r="AB24" s="3">
        <f>[20]Fevereiro!$H$31</f>
        <v>6.84</v>
      </c>
      <c r="AC24" s="3">
        <f>[20]Fevereiro!$H$32</f>
        <v>15.840000000000002</v>
      </c>
      <c r="AD24" s="3">
        <f>[20]Fevereiro!$H$33</f>
        <v>17.64</v>
      </c>
      <c r="AE24" s="44">
        <f t="shared" si="1"/>
        <v>20.88</v>
      </c>
    </row>
    <row r="25" spans="1:31" ht="17.100000000000001" customHeight="1" x14ac:dyDescent="0.2">
      <c r="A25" s="8" t="s">
        <v>17</v>
      </c>
      <c r="B25" s="3">
        <f>[21]Fevereiro!$H$5</f>
        <v>13.68</v>
      </c>
      <c r="C25" s="3">
        <f>[21]Fevereiro!$H$6</f>
        <v>12.96</v>
      </c>
      <c r="D25" s="3">
        <f>[21]Fevereiro!$H$7</f>
        <v>16.559999999999999</v>
      </c>
      <c r="E25" s="3">
        <f>[21]Fevereiro!$H$8</f>
        <v>14.76</v>
      </c>
      <c r="F25" s="3">
        <f>[21]Fevereiro!$H$9</f>
        <v>18</v>
      </c>
      <c r="G25" s="3">
        <f>[21]Fevereiro!$H$10</f>
        <v>9.7200000000000006</v>
      </c>
      <c r="H25" s="3">
        <f>[21]Fevereiro!$H$11</f>
        <v>9.7200000000000006</v>
      </c>
      <c r="I25" s="3">
        <f>[21]Fevereiro!$H$12</f>
        <v>13.32</v>
      </c>
      <c r="J25" s="3">
        <f>[21]Fevereiro!$H$13</f>
        <v>20.88</v>
      </c>
      <c r="K25" s="3">
        <f>[21]Fevereiro!$H$14</f>
        <v>20.16</v>
      </c>
      <c r="L25" s="3">
        <f>[21]Fevereiro!$H$15</f>
        <v>20.88</v>
      </c>
      <c r="M25" s="3">
        <f>[21]Fevereiro!$H$16</f>
        <v>9.7200000000000006</v>
      </c>
      <c r="N25" s="3">
        <f>[21]Fevereiro!$H$17</f>
        <v>10.44</v>
      </c>
      <c r="O25" s="3">
        <f>[21]Fevereiro!$H$18</f>
        <v>10.08</v>
      </c>
      <c r="P25" s="3">
        <f>[21]Fevereiro!$H$19</f>
        <v>14.4</v>
      </c>
      <c r="Q25" s="3">
        <f>[21]Fevereiro!$H$20</f>
        <v>10.08</v>
      </c>
      <c r="R25" s="3">
        <f>[21]Fevereiro!$H$21</f>
        <v>27.36</v>
      </c>
      <c r="S25" s="3">
        <f>[21]Fevereiro!$H$22</f>
        <v>17.64</v>
      </c>
      <c r="T25" s="3">
        <f>[21]Fevereiro!$H$23</f>
        <v>13.68</v>
      </c>
      <c r="U25" s="3">
        <f>[21]Fevereiro!$H$24</f>
        <v>13.68</v>
      </c>
      <c r="V25" s="3">
        <f>[21]Fevereiro!$H$25</f>
        <v>15.48</v>
      </c>
      <c r="W25" s="3">
        <f>[21]Fevereiro!$H$26</f>
        <v>27.720000000000002</v>
      </c>
      <c r="X25" s="3">
        <f>[21]Fevereiro!$H$27</f>
        <v>21.6</v>
      </c>
      <c r="Y25" s="3">
        <f>[21]Fevereiro!$H$28</f>
        <v>10.08</v>
      </c>
      <c r="Z25" s="3">
        <f>[21]Fevereiro!$H$29</f>
        <v>18.36</v>
      </c>
      <c r="AA25" s="3">
        <f>[21]Fevereiro!$H$30</f>
        <v>16.2</v>
      </c>
      <c r="AB25" s="3">
        <f>[21]Fevereiro!$H$31</f>
        <v>10.44</v>
      </c>
      <c r="AC25" s="3">
        <f>[21]Fevereiro!$H$32</f>
        <v>26.64</v>
      </c>
      <c r="AD25" s="3">
        <f>[21]Fevereiro!$H$33</f>
        <v>20.16</v>
      </c>
      <c r="AE25" s="44">
        <f t="shared" si="1"/>
        <v>27.720000000000002</v>
      </c>
    </row>
    <row r="26" spans="1:31" ht="17.100000000000001" customHeight="1" x14ac:dyDescent="0.2">
      <c r="A26" s="8" t="s">
        <v>18</v>
      </c>
      <c r="B26" s="3">
        <f>[22]Fevereiro!$H$5</f>
        <v>20.16</v>
      </c>
      <c r="C26" s="3">
        <f>[22]Fevereiro!$H$6</f>
        <v>19.440000000000001</v>
      </c>
      <c r="D26" s="3">
        <f>[22]Fevereiro!$H$7</f>
        <v>10.44</v>
      </c>
      <c r="E26" s="3">
        <f>[22]Fevereiro!$H$8</f>
        <v>6.12</v>
      </c>
      <c r="F26" s="3">
        <f>[22]Fevereiro!$H$9</f>
        <v>4.6800000000000006</v>
      </c>
      <c r="G26" s="3">
        <f>[22]Fevereiro!$H$10</f>
        <v>0.72000000000000008</v>
      </c>
      <c r="H26" s="3" t="str">
        <f>[22]Fevereiro!$H$11</f>
        <v>**</v>
      </c>
      <c r="I26" s="3">
        <f>[22]Fevereiro!$H$12</f>
        <v>20.52</v>
      </c>
      <c r="J26" s="3">
        <f>[22]Fevereiro!$H$13</f>
        <v>11.520000000000001</v>
      </c>
      <c r="K26" s="3">
        <f>[22]Fevereiro!$H$14</f>
        <v>14.4</v>
      </c>
      <c r="L26" s="3">
        <f>[22]Fevereiro!$H$15</f>
        <v>16.2</v>
      </c>
      <c r="M26" s="3">
        <f>[22]Fevereiro!$H$16</f>
        <v>10.08</v>
      </c>
      <c r="N26" s="3">
        <f>[22]Fevereiro!$H$17</f>
        <v>20.16</v>
      </c>
      <c r="O26" s="3">
        <f>[22]Fevereiro!$H$18</f>
        <v>13.32</v>
      </c>
      <c r="P26" s="3">
        <f>[22]Fevereiro!$H$19</f>
        <v>19.440000000000001</v>
      </c>
      <c r="Q26" s="3">
        <f>[22]Fevereiro!$H$20</f>
        <v>24.12</v>
      </c>
      <c r="R26" s="3">
        <f>[22]Fevereiro!$H$21</f>
        <v>12.24</v>
      </c>
      <c r="S26" s="3">
        <f>[22]Fevereiro!$H$22</f>
        <v>22.68</v>
      </c>
      <c r="T26" s="3">
        <f>[22]Fevereiro!$H$23</f>
        <v>20.52</v>
      </c>
      <c r="U26" s="3">
        <f>[22]Fevereiro!$H$24</f>
        <v>18.720000000000002</v>
      </c>
      <c r="V26" s="3">
        <f>[22]Fevereiro!$H$25</f>
        <v>17.28</v>
      </c>
      <c r="W26" s="3">
        <f>[22]Fevereiro!$H$26</f>
        <v>19.440000000000001</v>
      </c>
      <c r="X26" s="3">
        <f>[22]Fevereiro!$H$27</f>
        <v>17.64</v>
      </c>
      <c r="Y26" s="3">
        <f>[22]Fevereiro!$H$28</f>
        <v>14.4</v>
      </c>
      <c r="Z26" s="3">
        <f>[22]Fevereiro!$H$29</f>
        <v>15.48</v>
      </c>
      <c r="AA26" s="3">
        <f>[22]Fevereiro!$H$30</f>
        <v>19.079999999999998</v>
      </c>
      <c r="AB26" s="3">
        <f>[22]Fevereiro!$H$31</f>
        <v>18.720000000000002</v>
      </c>
      <c r="AC26" s="3">
        <f>[22]Fevereiro!$H$32</f>
        <v>9</v>
      </c>
      <c r="AD26" s="3">
        <f>[22]Fevereiro!$H$33</f>
        <v>6.84</v>
      </c>
      <c r="AE26" s="44">
        <f t="shared" si="1"/>
        <v>24.12</v>
      </c>
    </row>
    <row r="27" spans="1:31" ht="17.100000000000001" customHeight="1" x14ac:dyDescent="0.2">
      <c r="A27" s="8" t="s">
        <v>19</v>
      </c>
      <c r="B27" s="3">
        <f>[23]Fevereiro!$H$5</f>
        <v>20.16</v>
      </c>
      <c r="C27" s="3">
        <f>[23]Fevereiro!$H$6</f>
        <v>19.440000000000001</v>
      </c>
      <c r="D27" s="3">
        <f>[23]Fevereiro!$H$7</f>
        <v>20.88</v>
      </c>
      <c r="E27" s="3">
        <f>[23]Fevereiro!$H$8</f>
        <v>21.240000000000002</v>
      </c>
      <c r="F27" s="3">
        <f>[23]Fevereiro!$H$9</f>
        <v>19.079999999999998</v>
      </c>
      <c r="G27" s="3">
        <f>[23]Fevereiro!$H$10</f>
        <v>21.240000000000002</v>
      </c>
      <c r="H27" s="3">
        <f>[23]Fevereiro!$H$11</f>
        <v>10.08</v>
      </c>
      <c r="I27" s="3">
        <f>[23]Fevereiro!$H$12</f>
        <v>18.36</v>
      </c>
      <c r="J27" s="3">
        <f>[23]Fevereiro!$H$13</f>
        <v>25.2</v>
      </c>
      <c r="K27" s="3">
        <f>[23]Fevereiro!$H$14</f>
        <v>15.840000000000002</v>
      </c>
      <c r="L27" s="3">
        <f>[23]Fevereiro!$H$15</f>
        <v>15.48</v>
      </c>
      <c r="M27" s="3">
        <f>[23]Fevereiro!$H$16</f>
        <v>10.44</v>
      </c>
      <c r="N27" s="3">
        <f>[23]Fevereiro!$H$17</f>
        <v>21.240000000000002</v>
      </c>
      <c r="O27" s="3">
        <f>[23]Fevereiro!$H$18</f>
        <v>17.28</v>
      </c>
      <c r="P27" s="3">
        <f>[23]Fevereiro!$H$19</f>
        <v>22.68</v>
      </c>
      <c r="Q27" s="3">
        <f>[23]Fevereiro!$H$20</f>
        <v>16.559999999999999</v>
      </c>
      <c r="R27" s="3">
        <f>[23]Fevereiro!$H$21</f>
        <v>13.68</v>
      </c>
      <c r="S27" s="3">
        <f>[23]Fevereiro!$H$22</f>
        <v>18.720000000000002</v>
      </c>
      <c r="T27" s="3">
        <f>[23]Fevereiro!$H$23</f>
        <v>14.4</v>
      </c>
      <c r="U27" s="3">
        <f>[23]Fevereiro!$H$24</f>
        <v>20.88</v>
      </c>
      <c r="V27" s="3">
        <f>[23]Fevereiro!$H$25</f>
        <v>18</v>
      </c>
      <c r="W27" s="3">
        <f>[23]Fevereiro!$H$26</f>
        <v>22.32</v>
      </c>
      <c r="X27" s="3">
        <f>[23]Fevereiro!$H$27</f>
        <v>15.120000000000001</v>
      </c>
      <c r="Y27" s="3">
        <f>[23]Fevereiro!$H$28</f>
        <v>16.559999999999999</v>
      </c>
      <c r="Z27" s="3">
        <f>[23]Fevereiro!$H$29</f>
        <v>17.28</v>
      </c>
      <c r="AA27" s="3">
        <f>[23]Fevereiro!$H$30</f>
        <v>15.120000000000001</v>
      </c>
      <c r="AB27" s="3">
        <f>[23]Fevereiro!$H$31</f>
        <v>11.879999999999999</v>
      </c>
      <c r="AC27" s="3">
        <f>[23]Fevereiro!$H$32</f>
        <v>16.2</v>
      </c>
      <c r="AD27" s="3">
        <f>[23]Fevereiro!$H$33</f>
        <v>19.440000000000001</v>
      </c>
      <c r="AE27" s="44">
        <f t="shared" si="1"/>
        <v>25.2</v>
      </c>
    </row>
    <row r="28" spans="1:31" ht="17.100000000000001" customHeight="1" x14ac:dyDescent="0.2">
      <c r="A28" s="8" t="s">
        <v>31</v>
      </c>
      <c r="B28" s="3">
        <f>[24]Fevereiro!$H$5</f>
        <v>12.16</v>
      </c>
      <c r="C28" s="3">
        <f>[24]Fevereiro!$H$6</f>
        <v>11.520000000000001</v>
      </c>
      <c r="D28" s="3">
        <f>[24]Fevereiro!$H$7</f>
        <v>13.12</v>
      </c>
      <c r="E28" s="3">
        <f>[24]Fevereiro!$H$8</f>
        <v>13.440000000000001</v>
      </c>
      <c r="F28" s="3">
        <f>[24]Fevereiro!$H$9</f>
        <v>12.16</v>
      </c>
      <c r="G28" s="3">
        <f>[24]Fevereiro!$H$10</f>
        <v>11.200000000000001</v>
      </c>
      <c r="H28" s="3">
        <f>[24]Fevereiro!$H$11</f>
        <v>10.88</v>
      </c>
      <c r="I28" s="3">
        <f>[24]Fevereiro!$H$12</f>
        <v>18.240000000000002</v>
      </c>
      <c r="J28" s="3">
        <f>[24]Fevereiro!$H$13</f>
        <v>17.600000000000001</v>
      </c>
      <c r="K28" s="3">
        <f>[24]Fevereiro!$H$14</f>
        <v>15.040000000000001</v>
      </c>
      <c r="L28" s="3">
        <f>[24]Fevereiro!$H$15</f>
        <v>15.36</v>
      </c>
      <c r="M28" s="3">
        <f>[24]Fevereiro!$H$16</f>
        <v>10.88</v>
      </c>
      <c r="N28" s="3">
        <f>[24]Fevereiro!$H$17</f>
        <v>9.2799999999999994</v>
      </c>
      <c r="O28" s="3">
        <f>[24]Fevereiro!$H$18</f>
        <v>12.8</v>
      </c>
      <c r="P28" s="3">
        <f>[24]Fevereiro!$H$19</f>
        <v>12.16</v>
      </c>
      <c r="Q28" s="3">
        <f>[24]Fevereiro!$H$20</f>
        <v>21.12</v>
      </c>
      <c r="R28" s="3">
        <f>[24]Fevereiro!$H$21</f>
        <v>21.76</v>
      </c>
      <c r="S28" s="3">
        <f>[24]Fevereiro!$H$22</f>
        <v>15.36</v>
      </c>
      <c r="T28" s="3">
        <f>[24]Fevereiro!$H$23</f>
        <v>19.840000000000003</v>
      </c>
      <c r="U28" s="3">
        <f>[24]Fevereiro!$H$24</f>
        <v>9.9200000000000017</v>
      </c>
      <c r="V28" s="3">
        <f>[24]Fevereiro!$H$25</f>
        <v>14.080000000000002</v>
      </c>
      <c r="W28" s="3">
        <f>[24]Fevereiro!$H$26</f>
        <v>14.719999999999999</v>
      </c>
      <c r="X28" s="3">
        <f>[24]Fevereiro!$H$27</f>
        <v>14.080000000000002</v>
      </c>
      <c r="Y28" s="3">
        <f>[24]Fevereiro!$H$28</f>
        <v>12.8</v>
      </c>
      <c r="Z28" s="3">
        <f>[24]Fevereiro!$H$29</f>
        <v>13.76</v>
      </c>
      <c r="AA28" s="3">
        <f>[24]Fevereiro!$H$30</f>
        <v>16.96</v>
      </c>
      <c r="AB28" s="3">
        <f>[24]Fevereiro!$H$31</f>
        <v>13.440000000000001</v>
      </c>
      <c r="AC28" s="3">
        <f>[24]Fevereiro!$H$32</f>
        <v>13.76</v>
      </c>
      <c r="AD28" s="3">
        <f>[24]Fevereiro!$H$33</f>
        <v>21.44</v>
      </c>
      <c r="AE28" s="44">
        <f t="shared" si="1"/>
        <v>21.76</v>
      </c>
    </row>
    <row r="29" spans="1:31" ht="17.100000000000001" customHeight="1" x14ac:dyDescent="0.2">
      <c r="A29" s="8" t="s">
        <v>20</v>
      </c>
      <c r="B29" s="3">
        <f>[25]Fevereiro!$H$5</f>
        <v>8</v>
      </c>
      <c r="C29" s="3">
        <f>[25]Fevereiro!$H$6</f>
        <v>14.080000000000002</v>
      </c>
      <c r="D29" s="3">
        <f>[25]Fevereiro!$H$7</f>
        <v>9.9200000000000017</v>
      </c>
      <c r="E29" s="3">
        <f>[25]Fevereiro!$H$8</f>
        <v>10.240000000000002</v>
      </c>
      <c r="F29" s="3">
        <f>[25]Fevereiro!$H$9</f>
        <v>13.12</v>
      </c>
      <c r="G29" s="3">
        <f>[25]Fevereiro!$H$10</f>
        <v>8.9599999999999991</v>
      </c>
      <c r="H29" s="3">
        <f>[25]Fevereiro!$H$11</f>
        <v>6.7200000000000006</v>
      </c>
      <c r="I29" s="3">
        <f>[25]Fevereiro!$H$12</f>
        <v>8.32</v>
      </c>
      <c r="J29" s="3">
        <f>[25]Fevereiro!$H$13</f>
        <v>10.88</v>
      </c>
      <c r="K29" s="3">
        <f>[25]Fevereiro!$H$14</f>
        <v>10.88</v>
      </c>
      <c r="L29" s="3">
        <f>[25]Fevereiro!$H$15</f>
        <v>16</v>
      </c>
      <c r="M29" s="3">
        <f>[25]Fevereiro!$H$16</f>
        <v>9.6000000000000014</v>
      </c>
      <c r="N29" s="3">
        <f>[25]Fevereiro!$H$17</f>
        <v>10.240000000000002</v>
      </c>
      <c r="O29" s="3">
        <f>[25]Fevereiro!$H$18</f>
        <v>15.040000000000001</v>
      </c>
      <c r="P29" s="3">
        <f>[25]Fevereiro!$H$19</f>
        <v>8</v>
      </c>
      <c r="Q29" s="3">
        <f>[25]Fevereiro!$H$20</f>
        <v>8.64</v>
      </c>
      <c r="R29" s="3">
        <f>[25]Fevereiro!$H$21</f>
        <v>8.9599999999999991</v>
      </c>
      <c r="S29" s="3">
        <f>[25]Fevereiro!$H$22</f>
        <v>11.200000000000001</v>
      </c>
      <c r="T29" s="3">
        <f>[25]Fevereiro!$H$23</f>
        <v>11.840000000000002</v>
      </c>
      <c r="U29" s="3">
        <f>[25]Fevereiro!$H$24</f>
        <v>7.3599999999999994</v>
      </c>
      <c r="V29" s="3">
        <f>[25]Fevereiro!$H$25</f>
        <v>13.12</v>
      </c>
      <c r="W29" s="3">
        <f>[25]Fevereiro!$H$26</f>
        <v>12.48</v>
      </c>
      <c r="X29" s="3">
        <f>[25]Fevereiro!$H$27</f>
        <v>13.440000000000001</v>
      </c>
      <c r="Y29" s="3">
        <f>[25]Fevereiro!$H$28</f>
        <v>8.9599999999999991</v>
      </c>
      <c r="Z29" s="3">
        <f>[25]Fevereiro!$H$29</f>
        <v>10.56</v>
      </c>
      <c r="AA29" s="3">
        <f>[25]Fevereiro!$H$30</f>
        <v>17.28</v>
      </c>
      <c r="AB29" s="3">
        <f>[25]Fevereiro!$H$31</f>
        <v>7.68</v>
      </c>
      <c r="AC29" s="3">
        <f>[25]Fevereiro!$H$32</f>
        <v>9.2799999999999994</v>
      </c>
      <c r="AD29" s="3">
        <f>[25]Fevereiro!$H$33</f>
        <v>17.919999999999998</v>
      </c>
      <c r="AE29" s="44">
        <f t="shared" si="1"/>
        <v>17.28</v>
      </c>
    </row>
    <row r="30" spans="1:31" s="5" customFormat="1" ht="17.100000000000001" customHeight="1" x14ac:dyDescent="0.2">
      <c r="A30" s="12" t="s">
        <v>34</v>
      </c>
      <c r="B30" s="20">
        <f>MAX(B5:B29)</f>
        <v>23.400000000000002</v>
      </c>
      <c r="C30" s="20">
        <f>MAX(C5:C29)</f>
        <v>20.16</v>
      </c>
      <c r="D30" s="20">
        <f t="shared" ref="D30:AE30" si="2">MAX(D5:D29)</f>
        <v>21.240000000000002</v>
      </c>
      <c r="E30" s="20">
        <f t="shared" si="2"/>
        <v>28.8</v>
      </c>
      <c r="F30" s="20">
        <f t="shared" si="2"/>
        <v>23.400000000000002</v>
      </c>
      <c r="G30" s="20">
        <f t="shared" si="2"/>
        <v>21.240000000000002</v>
      </c>
      <c r="H30" s="20">
        <f t="shared" si="2"/>
        <v>14.4</v>
      </c>
      <c r="I30" s="20">
        <f t="shared" si="2"/>
        <v>22.32</v>
      </c>
      <c r="J30" s="20">
        <f t="shared" si="2"/>
        <v>27.36</v>
      </c>
      <c r="K30" s="20">
        <f t="shared" si="2"/>
        <v>28.44</v>
      </c>
      <c r="L30" s="20">
        <f t="shared" si="2"/>
        <v>20.88</v>
      </c>
      <c r="M30" s="20">
        <f t="shared" si="2"/>
        <v>22.68</v>
      </c>
      <c r="N30" s="20">
        <f t="shared" si="2"/>
        <v>26.64</v>
      </c>
      <c r="O30" s="20">
        <f t="shared" si="2"/>
        <v>20.88</v>
      </c>
      <c r="P30" s="20">
        <f t="shared" si="2"/>
        <v>26.28</v>
      </c>
      <c r="Q30" s="20">
        <f t="shared" si="2"/>
        <v>25.92</v>
      </c>
      <c r="R30" s="20">
        <f t="shared" si="2"/>
        <v>28.44</v>
      </c>
      <c r="S30" s="20">
        <f t="shared" si="2"/>
        <v>25.92</v>
      </c>
      <c r="T30" s="20">
        <f t="shared" si="2"/>
        <v>37.800000000000004</v>
      </c>
      <c r="U30" s="20">
        <f t="shared" si="2"/>
        <v>22.68</v>
      </c>
      <c r="V30" s="20">
        <f t="shared" si="2"/>
        <v>20.88</v>
      </c>
      <c r="W30" s="20">
        <f t="shared" si="2"/>
        <v>27.720000000000002</v>
      </c>
      <c r="X30" s="20">
        <f t="shared" si="2"/>
        <v>30.240000000000002</v>
      </c>
      <c r="Y30" s="20">
        <f t="shared" si="2"/>
        <v>20.52</v>
      </c>
      <c r="Z30" s="20">
        <f t="shared" si="2"/>
        <v>28.08</v>
      </c>
      <c r="AA30" s="20">
        <f t="shared" si="2"/>
        <v>29.880000000000003</v>
      </c>
      <c r="AB30" s="20">
        <f t="shared" si="2"/>
        <v>24.840000000000003</v>
      </c>
      <c r="AC30" s="20">
        <f t="shared" si="2"/>
        <v>26.64</v>
      </c>
      <c r="AD30" s="20">
        <f t="shared" si="2"/>
        <v>30.6</v>
      </c>
      <c r="AE30" s="20">
        <f t="shared" si="2"/>
        <v>37.800000000000004</v>
      </c>
    </row>
  </sheetData>
  <mergeCells count="32">
    <mergeCell ref="W3:W4"/>
    <mergeCell ref="X3:X4"/>
    <mergeCell ref="AB3:AB4"/>
    <mergeCell ref="AC3:AC4"/>
    <mergeCell ref="Y3:Y4"/>
    <mergeCell ref="Z3:Z4"/>
    <mergeCell ref="AA3:AA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D3:AD4"/>
    <mergeCell ref="B2:AE2"/>
    <mergeCell ref="A1:AE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5"/>
  <sheetViews>
    <sheetView workbookViewId="0">
      <selection activeCell="U30" sqref="U30"/>
    </sheetView>
  </sheetViews>
  <sheetFormatPr defaultRowHeight="12.75" x14ac:dyDescent="0.2"/>
  <cols>
    <col min="1" max="1" width="20.7109375" style="2" bestFit="1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29" width="3.5703125" style="2" bestFit="1" customWidth="1"/>
    <col min="30" max="30" width="3.5703125" style="2" customWidth="1"/>
    <col min="31" max="31" width="15.28515625" style="6" bestFit="1" customWidth="1"/>
    <col min="32" max="32" width="9.140625" style="1"/>
  </cols>
  <sheetData>
    <row r="1" spans="1:32" ht="20.100000000000001" customHeight="1" thickBot="1" x14ac:dyDescent="0.25">
      <c r="A1" s="62" t="s">
        <v>29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</row>
    <row r="2" spans="1:32" s="4" customFormat="1" ht="20.100000000000001" customHeight="1" x14ac:dyDescent="0.2">
      <c r="A2" s="63" t="s">
        <v>21</v>
      </c>
      <c r="B2" s="60" t="s">
        <v>53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10"/>
    </row>
    <row r="3" spans="1:32" s="5" customFormat="1" ht="20.100000000000001" customHeight="1" x14ac:dyDescent="0.2">
      <c r="A3" s="64"/>
      <c r="B3" s="58">
        <v>1</v>
      </c>
      <c r="C3" s="58">
        <f>SUM(B3+1)</f>
        <v>2</v>
      </c>
      <c r="D3" s="58">
        <f t="shared" ref="D3:AB3" si="0">SUM(C3+1)</f>
        <v>3</v>
      </c>
      <c r="E3" s="58">
        <f t="shared" si="0"/>
        <v>4</v>
      </c>
      <c r="F3" s="58">
        <f t="shared" si="0"/>
        <v>5</v>
      </c>
      <c r="G3" s="58">
        <f t="shared" si="0"/>
        <v>6</v>
      </c>
      <c r="H3" s="58">
        <f t="shared" si="0"/>
        <v>7</v>
      </c>
      <c r="I3" s="58">
        <f t="shared" si="0"/>
        <v>8</v>
      </c>
      <c r="J3" s="58">
        <f t="shared" si="0"/>
        <v>9</v>
      </c>
      <c r="K3" s="58">
        <f t="shared" si="0"/>
        <v>10</v>
      </c>
      <c r="L3" s="58">
        <f t="shared" si="0"/>
        <v>11</v>
      </c>
      <c r="M3" s="58">
        <f t="shared" si="0"/>
        <v>12</v>
      </c>
      <c r="N3" s="58">
        <f t="shared" si="0"/>
        <v>13</v>
      </c>
      <c r="O3" s="58">
        <f t="shared" si="0"/>
        <v>14</v>
      </c>
      <c r="P3" s="58">
        <f t="shared" si="0"/>
        <v>15</v>
      </c>
      <c r="Q3" s="58">
        <f t="shared" si="0"/>
        <v>16</v>
      </c>
      <c r="R3" s="58">
        <f t="shared" si="0"/>
        <v>17</v>
      </c>
      <c r="S3" s="58">
        <f t="shared" si="0"/>
        <v>18</v>
      </c>
      <c r="T3" s="58">
        <f t="shared" si="0"/>
        <v>19</v>
      </c>
      <c r="U3" s="58">
        <f t="shared" si="0"/>
        <v>20</v>
      </c>
      <c r="V3" s="58">
        <f t="shared" si="0"/>
        <v>21</v>
      </c>
      <c r="W3" s="58">
        <f t="shared" si="0"/>
        <v>22</v>
      </c>
      <c r="X3" s="58">
        <f t="shared" si="0"/>
        <v>23</v>
      </c>
      <c r="Y3" s="58">
        <f t="shared" si="0"/>
        <v>24</v>
      </c>
      <c r="Z3" s="58">
        <f t="shared" si="0"/>
        <v>25</v>
      </c>
      <c r="AA3" s="58">
        <f t="shared" si="0"/>
        <v>26</v>
      </c>
      <c r="AB3" s="58">
        <f t="shared" si="0"/>
        <v>27</v>
      </c>
      <c r="AC3" s="58">
        <f>SUM(AB3+1)</f>
        <v>28</v>
      </c>
      <c r="AD3" s="58">
        <v>29</v>
      </c>
      <c r="AE3" s="29" t="s">
        <v>44</v>
      </c>
      <c r="AF3" s="18"/>
    </row>
    <row r="4" spans="1:32" s="5" customFormat="1" ht="20.100000000000001" customHeight="1" thickBot="1" x14ac:dyDescent="0.25">
      <c r="A4" s="65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28" t="s">
        <v>39</v>
      </c>
      <c r="AF4" s="18"/>
    </row>
    <row r="5" spans="1:32" s="5" customFormat="1" ht="20.100000000000001" customHeight="1" thickTop="1" x14ac:dyDescent="0.2">
      <c r="A5" s="7" t="s">
        <v>48</v>
      </c>
      <c r="B5" s="42" t="str">
        <f>[1]Fevereiro!$I$5</f>
        <v>SE</v>
      </c>
      <c r="C5" s="42" t="str">
        <f>[1]Fevereiro!$I$6</f>
        <v>SE</v>
      </c>
      <c r="D5" s="42" t="str">
        <f>[1]Fevereiro!$I$7</f>
        <v>SE</v>
      </c>
      <c r="E5" s="42" t="str">
        <f>[1]Fevereiro!$I$8</f>
        <v>SE</v>
      </c>
      <c r="F5" s="42" t="str">
        <f>[1]Fevereiro!$I$9</f>
        <v>S</v>
      </c>
      <c r="G5" s="42" t="str">
        <f>[1]Fevereiro!$I$10</f>
        <v>O</v>
      </c>
      <c r="H5" s="42" t="str">
        <f>[1]Fevereiro!$I$11</f>
        <v>SE</v>
      </c>
      <c r="I5" s="42" t="str">
        <f>[1]Fevereiro!$I$12</f>
        <v>L</v>
      </c>
      <c r="J5" s="42" t="str">
        <f>[1]Fevereiro!$I$13</f>
        <v>NE</v>
      </c>
      <c r="K5" s="42" t="str">
        <f>[1]Fevereiro!$I$14</f>
        <v>NE</v>
      </c>
      <c r="L5" s="42" t="str">
        <f>[1]Fevereiro!$I$15</f>
        <v>NE</v>
      </c>
      <c r="M5" s="42" t="str">
        <f>[1]Fevereiro!$I$16</f>
        <v>O</v>
      </c>
      <c r="N5" s="42" t="str">
        <f>[1]Fevereiro!$I$17</f>
        <v>O</v>
      </c>
      <c r="O5" s="42" t="str">
        <f>[1]Fevereiro!$I$18</f>
        <v>SE</v>
      </c>
      <c r="P5" s="42" t="str">
        <f>[1]Fevereiro!$I$19</f>
        <v>SE</v>
      </c>
      <c r="Q5" s="42" t="str">
        <f>[1]Fevereiro!$I$20</f>
        <v>SO</v>
      </c>
      <c r="R5" s="42" t="str">
        <f>[1]Fevereiro!$I$21</f>
        <v>SO</v>
      </c>
      <c r="S5" s="42" t="str">
        <f>[1]Fevereiro!$I$22</f>
        <v>O</v>
      </c>
      <c r="T5" s="42" t="str">
        <f>[1]Fevereiro!$I$23</f>
        <v>SE</v>
      </c>
      <c r="U5" s="42" t="str">
        <f>[1]Fevereiro!$I$24</f>
        <v>SE</v>
      </c>
      <c r="V5" s="42" t="str">
        <f>[1]Fevereiro!$I$25</f>
        <v>S</v>
      </c>
      <c r="W5" s="42" t="str">
        <f>[1]Fevereiro!$I$26</f>
        <v>L</v>
      </c>
      <c r="X5" s="42" t="str">
        <f>[1]Fevereiro!$I$27</f>
        <v>NE</v>
      </c>
      <c r="Y5" s="42" t="str">
        <f>[1]Fevereiro!$I$28</f>
        <v>O</v>
      </c>
      <c r="Z5" s="42" t="str">
        <f>[1]Fevereiro!$I$29</f>
        <v>NE</v>
      </c>
      <c r="AA5" s="42" t="str">
        <f>[1]Fevereiro!$I$30</f>
        <v>NO</v>
      </c>
      <c r="AB5" s="42" t="str">
        <f>[1]Fevereiro!$I$31</f>
        <v>SE</v>
      </c>
      <c r="AC5" s="42" t="str">
        <f>[1]Fevereiro!$I$32</f>
        <v>S</v>
      </c>
      <c r="AD5" s="42" t="str">
        <f>[1]Fevereiro!$I$33</f>
        <v>NE</v>
      </c>
      <c r="AE5" s="50" t="str">
        <f>[1]Fevereiro!$I$34</f>
        <v>SE</v>
      </c>
      <c r="AF5" s="18"/>
    </row>
    <row r="6" spans="1:32" s="1" customFormat="1" ht="17.100000000000001" customHeight="1" x14ac:dyDescent="0.2">
      <c r="A6" s="8" t="s">
        <v>0</v>
      </c>
      <c r="B6" s="3" t="str">
        <f>[2]Fevereiro!$I$5</f>
        <v>L</v>
      </c>
      <c r="C6" s="3" t="str">
        <f>[2]Fevereiro!$I$6</f>
        <v>NE</v>
      </c>
      <c r="D6" s="3" t="str">
        <f>[2]Fevereiro!$I$7</f>
        <v>N</v>
      </c>
      <c r="E6" s="3" t="str">
        <f>[2]Fevereiro!$I$8</f>
        <v>L</v>
      </c>
      <c r="F6" s="3" t="str">
        <f>[2]Fevereiro!$I$9</f>
        <v>NE</v>
      </c>
      <c r="G6" s="3" t="str">
        <f>[2]Fevereiro!$I$10</f>
        <v>L</v>
      </c>
      <c r="H6" s="3" t="str">
        <f>[2]Fevereiro!$I$11</f>
        <v>O</v>
      </c>
      <c r="I6" s="3" t="str">
        <f>[2]Fevereiro!$I$12</f>
        <v>O</v>
      </c>
      <c r="J6" s="3" t="str">
        <f>[2]Fevereiro!$I$13</f>
        <v>SO</v>
      </c>
      <c r="K6" s="3" t="str">
        <f>[2]Fevereiro!$I$14</f>
        <v>SO</v>
      </c>
      <c r="L6" s="3" t="str">
        <f>[2]Fevereiro!$I$15</f>
        <v>SO</v>
      </c>
      <c r="M6" s="3" t="str">
        <f>[2]Fevereiro!$I$16</f>
        <v>SO</v>
      </c>
      <c r="N6" s="3" t="str">
        <f>[2]Fevereiro!$I$17</f>
        <v>SO</v>
      </c>
      <c r="O6" s="3" t="str">
        <f>[2]Fevereiro!$I$18</f>
        <v>L</v>
      </c>
      <c r="P6" s="3" t="str">
        <f>[2]Fevereiro!$I$19</f>
        <v>NE</v>
      </c>
      <c r="Q6" s="3" t="str">
        <f>[2]Fevereiro!$I$20</f>
        <v>L</v>
      </c>
      <c r="R6" s="3" t="str">
        <f>[2]Fevereiro!$I$21</f>
        <v>SO</v>
      </c>
      <c r="S6" s="3" t="str">
        <f>[2]Fevereiro!$I$22</f>
        <v>NE</v>
      </c>
      <c r="T6" s="19" t="str">
        <f>[2]Fevereiro!$I$23</f>
        <v>N</v>
      </c>
      <c r="U6" s="19" t="str">
        <f>[2]Fevereiro!$I$24</f>
        <v>L</v>
      </c>
      <c r="V6" s="19" t="str">
        <f>[2]Fevereiro!$I$25</f>
        <v>NO</v>
      </c>
      <c r="W6" s="19" t="str">
        <f>[2]Fevereiro!$I$26</f>
        <v>SO</v>
      </c>
      <c r="X6" s="19" t="str">
        <f>[2]Fevereiro!$I$27</f>
        <v>NE</v>
      </c>
      <c r="Y6" s="19" t="str">
        <f>[2]Fevereiro!$I$28</f>
        <v>NE</v>
      </c>
      <c r="Z6" s="19" t="str">
        <f>[2]Fevereiro!$I$29</f>
        <v>O</v>
      </c>
      <c r="AA6" s="19" t="str">
        <f>[2]Fevereiro!$I$30</f>
        <v>L</v>
      </c>
      <c r="AB6" s="19" t="str">
        <f>[2]Fevereiro!$I$31</f>
        <v>NE</v>
      </c>
      <c r="AC6" s="19" t="str">
        <f>[2]Fevereiro!$I$32</f>
        <v>L</v>
      </c>
      <c r="AD6" s="19" t="str">
        <f>[2]Fevereiro!$I$33</f>
        <v>L</v>
      </c>
      <c r="AE6" s="51" t="str">
        <f>[2]Fevereiro!$I$34</f>
        <v>L</v>
      </c>
      <c r="AF6" s="2"/>
    </row>
    <row r="7" spans="1:32" ht="17.100000000000001" customHeight="1" x14ac:dyDescent="0.2">
      <c r="A7" s="8" t="s">
        <v>1</v>
      </c>
      <c r="B7" s="14" t="str">
        <f>[3]Fevereiro!$I$5</f>
        <v>N</v>
      </c>
      <c r="C7" s="14" t="str">
        <f>[3]Fevereiro!$I$6</f>
        <v>N</v>
      </c>
      <c r="D7" s="14" t="str">
        <f>[3]Fevereiro!$I$7</f>
        <v>NO</v>
      </c>
      <c r="E7" s="14" t="str">
        <f>[3]Fevereiro!$I$8</f>
        <v>L</v>
      </c>
      <c r="F7" s="14" t="str">
        <f>[3]Fevereiro!$I$9</f>
        <v>SE</v>
      </c>
      <c r="G7" s="14" t="str">
        <f>[3]Fevereiro!$I$10</f>
        <v>SE</v>
      </c>
      <c r="H7" s="14" t="str">
        <f>[3]Fevereiro!$I$11</f>
        <v>NO</v>
      </c>
      <c r="I7" s="14" t="str">
        <f>[3]Fevereiro!$I$12</f>
        <v>SE</v>
      </c>
      <c r="J7" s="14" t="str">
        <f>[3]Fevereiro!$I$13</f>
        <v>N</v>
      </c>
      <c r="K7" s="14" t="str">
        <f>[3]Fevereiro!$I$14</f>
        <v>S</v>
      </c>
      <c r="L7" s="14" t="str">
        <f>[3]Fevereiro!$I$15</f>
        <v>S</v>
      </c>
      <c r="M7" s="14" t="str">
        <f>[3]Fevereiro!$I$16</f>
        <v>N</v>
      </c>
      <c r="N7" s="14" t="str">
        <f>[3]Fevereiro!$I$17</f>
        <v>SE</v>
      </c>
      <c r="O7" s="14" t="str">
        <f>[3]Fevereiro!$I$18</f>
        <v>SE</v>
      </c>
      <c r="P7" s="14" t="str">
        <f>[3]Fevereiro!$I$19</f>
        <v>N</v>
      </c>
      <c r="Q7" s="14" t="str">
        <f>[3]Fevereiro!$I$20</f>
        <v>SE</v>
      </c>
      <c r="R7" s="14" t="str">
        <f>[3]Fevereiro!$I$21</f>
        <v>SE</v>
      </c>
      <c r="S7" s="14" t="str">
        <f>[3]Fevereiro!$I$22</f>
        <v>SE</v>
      </c>
      <c r="T7" s="23" t="str">
        <f>[3]Fevereiro!$I$23</f>
        <v>N</v>
      </c>
      <c r="U7" s="23" t="str">
        <f>[3]Fevereiro!$I$24</f>
        <v>N</v>
      </c>
      <c r="V7" s="23" t="str">
        <f>[3]Fevereiro!$I$25</f>
        <v>NE</v>
      </c>
      <c r="W7" s="23" t="str">
        <f>[3]Fevereiro!$I$26</f>
        <v>**</v>
      </c>
      <c r="X7" s="23" t="str">
        <f>[3]Fevereiro!$I$27</f>
        <v>**</v>
      </c>
      <c r="Y7" s="23" t="str">
        <f>[3]Fevereiro!$I$28</f>
        <v>**</v>
      </c>
      <c r="Z7" s="23" t="str">
        <f>[3]Fevereiro!$I$29</f>
        <v>**</v>
      </c>
      <c r="AA7" s="23" t="str">
        <f>[3]Fevereiro!$I$30</f>
        <v>**</v>
      </c>
      <c r="AB7" s="23" t="str">
        <f>[3]Fevereiro!$I$31</f>
        <v>SE</v>
      </c>
      <c r="AC7" s="23" t="str">
        <f>[3]Fevereiro!$I$32</f>
        <v>L</v>
      </c>
      <c r="AD7" s="23" t="str">
        <f>[3]Fevereiro!$I$33</f>
        <v>N</v>
      </c>
      <c r="AE7" s="51" t="str">
        <f>[3]Fevereiro!$I$34</f>
        <v>SE</v>
      </c>
      <c r="AF7" s="2"/>
    </row>
    <row r="8" spans="1:32" ht="17.100000000000001" customHeight="1" x14ac:dyDescent="0.2">
      <c r="A8" s="8" t="s">
        <v>51</v>
      </c>
      <c r="B8" s="14" t="str">
        <f>[4]Fevereiro!$I$5</f>
        <v>NE</v>
      </c>
      <c r="C8" s="14" t="str">
        <f>[4]Fevereiro!$I$6</f>
        <v>NE</v>
      </c>
      <c r="D8" s="14" t="str">
        <f>[4]Fevereiro!$I$7</f>
        <v>N</v>
      </c>
      <c r="E8" s="14" t="str">
        <f>[4]Fevereiro!$I$8</f>
        <v>NE</v>
      </c>
      <c r="F8" s="14" t="str">
        <f>[4]Fevereiro!$I$9</f>
        <v>NE</v>
      </c>
      <c r="G8" s="14" t="str">
        <f>[4]Fevereiro!$I$10</f>
        <v>NE</v>
      </c>
      <c r="H8" s="14" t="str">
        <f>[4]Fevereiro!$I$11</f>
        <v>NE</v>
      </c>
      <c r="I8" s="14" t="str">
        <f>[4]Fevereiro!$I$12</f>
        <v>NE</v>
      </c>
      <c r="J8" s="14" t="str">
        <f>[4]Fevereiro!$I$13</f>
        <v>NE</v>
      </c>
      <c r="K8" s="14" t="str">
        <f>[4]Fevereiro!$I$14</f>
        <v>SO</v>
      </c>
      <c r="L8" s="14" t="str">
        <f>[4]Fevereiro!$I$15</f>
        <v>S</v>
      </c>
      <c r="M8" s="14" t="str">
        <f>[4]Fevereiro!$I$16</f>
        <v>SO</v>
      </c>
      <c r="N8" s="14" t="str">
        <f>[4]Fevereiro!$I$17</f>
        <v>NE</v>
      </c>
      <c r="O8" s="14" t="str">
        <f>[4]Fevereiro!$I$18</f>
        <v>NE</v>
      </c>
      <c r="P8" s="14" t="str">
        <f>[4]Fevereiro!$I$19</f>
        <v>NE</v>
      </c>
      <c r="Q8" s="14" t="str">
        <f>[4]Fevereiro!$I$20</f>
        <v>NE</v>
      </c>
      <c r="R8" s="14" t="str">
        <f>[4]Fevereiro!$I$21</f>
        <v>NE</v>
      </c>
      <c r="S8" s="14" t="str">
        <f>[4]Fevereiro!$I$22</f>
        <v>N</v>
      </c>
      <c r="T8" s="23" t="str">
        <f>[4]Fevereiro!$I$23</f>
        <v>N</v>
      </c>
      <c r="U8" s="23" t="str">
        <f>[4]Fevereiro!$I$24</f>
        <v>N</v>
      </c>
      <c r="V8" s="23" t="str">
        <f>[4]Fevereiro!$I$25</f>
        <v>NE</v>
      </c>
      <c r="W8" s="23" t="str">
        <f>[4]Fevereiro!$I$26</f>
        <v>NE</v>
      </c>
      <c r="X8" s="23" t="str">
        <f>[4]Fevereiro!$I$27</f>
        <v>NE</v>
      </c>
      <c r="Y8" s="23" t="str">
        <f>[4]Fevereiro!$I$28</f>
        <v>N</v>
      </c>
      <c r="Z8" s="23" t="str">
        <f>[4]Fevereiro!$I$29</f>
        <v>NE</v>
      </c>
      <c r="AA8" s="23" t="str">
        <f>[4]Fevereiro!$I$30</f>
        <v>NE</v>
      </c>
      <c r="AB8" s="23" t="str">
        <f>[4]Fevereiro!$I$31</f>
        <v>SE</v>
      </c>
      <c r="AC8" s="23" t="str">
        <f>[4]Fevereiro!$I$32</f>
        <v>L</v>
      </c>
      <c r="AD8" s="23" t="str">
        <f>[4]Fevereiro!$I$33</f>
        <v>N</v>
      </c>
      <c r="AE8" s="51" t="str">
        <f>[4]Fevereiro!$I$34</f>
        <v>NE</v>
      </c>
      <c r="AF8" s="2"/>
    </row>
    <row r="9" spans="1:32" ht="17.100000000000001" customHeight="1" x14ac:dyDescent="0.2">
      <c r="A9" s="8" t="s">
        <v>2</v>
      </c>
      <c r="B9" s="2" t="str">
        <f>[5]Fevereiro!$I$5</f>
        <v>N</v>
      </c>
      <c r="C9" s="2" t="str">
        <f>[5]Fevereiro!$I$6</f>
        <v>N</v>
      </c>
      <c r="D9" s="2" t="str">
        <f>[5]Fevereiro!$I$7</f>
        <v>N</v>
      </c>
      <c r="E9" s="2" t="str">
        <f>[5]Fevereiro!$I$8</f>
        <v>N</v>
      </c>
      <c r="F9" s="2" t="str">
        <f>[5]Fevereiro!$I$9</f>
        <v>L</v>
      </c>
      <c r="G9" s="2" t="str">
        <f>[5]Fevereiro!$I$10</f>
        <v>L</v>
      </c>
      <c r="H9" s="2" t="str">
        <f>[5]Fevereiro!$I$11</f>
        <v>N</v>
      </c>
      <c r="I9" s="2" t="str">
        <f>[5]Fevereiro!$I$12</f>
        <v>N</v>
      </c>
      <c r="J9" s="2" t="str">
        <f>[5]Fevereiro!$I$13</f>
        <v>N</v>
      </c>
      <c r="K9" s="2" t="str">
        <f>[5]Fevereiro!$I$14</f>
        <v>N</v>
      </c>
      <c r="L9" s="2" t="str">
        <f>[5]Fevereiro!$I$15</f>
        <v>N</v>
      </c>
      <c r="M9" s="2" t="str">
        <f>[5]Fevereiro!$I$16</f>
        <v>N</v>
      </c>
      <c r="N9" s="2" t="str">
        <f>[5]Fevereiro!$I$17</f>
        <v>NE</v>
      </c>
      <c r="O9" s="2" t="str">
        <f>[5]Fevereiro!$I$18</f>
        <v>N</v>
      </c>
      <c r="P9" s="2" t="str">
        <f>[5]Fevereiro!$I$19</f>
        <v>N</v>
      </c>
      <c r="Q9" s="2" t="str">
        <f>[5]Fevereiro!$I$20</f>
        <v>N</v>
      </c>
      <c r="R9" s="2" t="str">
        <f>[5]Fevereiro!$I$21</f>
        <v>N</v>
      </c>
      <c r="S9" s="2" t="str">
        <f>[5]Fevereiro!$I$22</f>
        <v>L</v>
      </c>
      <c r="T9" s="19" t="str">
        <f>[5]Fevereiro!$I$23</f>
        <v>N</v>
      </c>
      <c r="U9" s="19" t="str">
        <f>[5]Fevereiro!$I$24</f>
        <v>NE</v>
      </c>
      <c r="V9" s="2" t="str">
        <f>[5]Fevereiro!$I$25</f>
        <v>N</v>
      </c>
      <c r="W9" s="19" t="str">
        <f>[5]Fevereiro!$I$26</f>
        <v>N</v>
      </c>
      <c r="X9" s="19" t="str">
        <f>[5]Fevereiro!$I$27</f>
        <v>NE</v>
      </c>
      <c r="Y9" s="19" t="str">
        <f>[5]Fevereiro!$I$28</f>
        <v>N</v>
      </c>
      <c r="Z9" s="19" t="str">
        <f>[5]Fevereiro!$I$29</f>
        <v>N</v>
      </c>
      <c r="AA9" s="19" t="str">
        <f>[5]Fevereiro!$I$30</f>
        <v>N</v>
      </c>
      <c r="AB9" s="19" t="str">
        <f>[5]Fevereiro!$I$31</f>
        <v>N</v>
      </c>
      <c r="AC9" s="19" t="str">
        <f>[5]Fevereiro!$I$32</f>
        <v>N</v>
      </c>
      <c r="AD9" s="19" t="str">
        <f>[5]Fevereiro!$I$33</f>
        <v>N</v>
      </c>
      <c r="AE9" s="51" t="str">
        <f>[5]Fevereiro!$I$34</f>
        <v>N</v>
      </c>
      <c r="AF9" s="2"/>
    </row>
    <row r="10" spans="1:32" ht="17.100000000000001" customHeight="1" x14ac:dyDescent="0.2">
      <c r="A10" s="8" t="s">
        <v>3</v>
      </c>
      <c r="B10" s="2" t="str">
        <f>[6]Fevereiro!$I$5</f>
        <v>NO</v>
      </c>
      <c r="C10" s="2" t="str">
        <f>[6]Fevereiro!$I$6</f>
        <v>L</v>
      </c>
      <c r="D10" s="2" t="str">
        <f>[6]Fevereiro!$I$7</f>
        <v>NE</v>
      </c>
      <c r="E10" s="2" t="str">
        <f>[6]Fevereiro!$I$8</f>
        <v>O</v>
      </c>
      <c r="F10" s="2" t="str">
        <f>[6]Fevereiro!$I$9</f>
        <v>NE</v>
      </c>
      <c r="G10" s="2" t="str">
        <f>[6]Fevereiro!$I$10</f>
        <v>O</v>
      </c>
      <c r="H10" s="2" t="str">
        <f>[6]Fevereiro!$I$11</f>
        <v>O</v>
      </c>
      <c r="I10" s="2" t="str">
        <f>[6]Fevereiro!$I$12</f>
        <v>O</v>
      </c>
      <c r="J10" s="2" t="str">
        <f>[6]Fevereiro!$I$13</f>
        <v>O</v>
      </c>
      <c r="K10" s="2" t="str">
        <f>[6]Fevereiro!$I$14</f>
        <v>NO</v>
      </c>
      <c r="L10" s="2" t="str">
        <f>[6]Fevereiro!$I$15</f>
        <v>O</v>
      </c>
      <c r="M10" s="2" t="str">
        <f>[6]Fevereiro!$I$16</f>
        <v>NO</v>
      </c>
      <c r="N10" s="2" t="str">
        <f>[6]Fevereiro!$I$17</f>
        <v>L</v>
      </c>
      <c r="O10" s="2" t="str">
        <f>[6]Fevereiro!$I$18</f>
        <v>N</v>
      </c>
      <c r="P10" s="2" t="str">
        <f>[6]Fevereiro!$I$19</f>
        <v>L</v>
      </c>
      <c r="Q10" s="2" t="str">
        <f>[6]Fevereiro!$I$20</f>
        <v>L</v>
      </c>
      <c r="R10" s="2" t="str">
        <f>[6]Fevereiro!$I$21</f>
        <v>L</v>
      </c>
      <c r="S10" s="2" t="str">
        <f>[6]Fevereiro!$I$22</f>
        <v>L</v>
      </c>
      <c r="T10" s="19" t="str">
        <f>[6]Fevereiro!$I$23</f>
        <v>NE</v>
      </c>
      <c r="U10" s="19" t="str">
        <f>[6]Fevereiro!$I$24</f>
        <v>L</v>
      </c>
      <c r="V10" s="19" t="str">
        <f>[6]Fevereiro!$I$25</f>
        <v>N</v>
      </c>
      <c r="W10" s="19" t="str">
        <f>[6]Fevereiro!$I$26</f>
        <v>O</v>
      </c>
      <c r="X10" s="19" t="str">
        <f>[6]Fevereiro!$I$27</f>
        <v>NO</v>
      </c>
      <c r="Y10" s="19" t="str">
        <f>[6]Fevereiro!$I$28</f>
        <v>NE</v>
      </c>
      <c r="Z10" s="19" t="str">
        <f>[6]Fevereiro!$I$29</f>
        <v>NO</v>
      </c>
      <c r="AA10" s="19" t="str">
        <f>[6]Fevereiro!$I$30</f>
        <v>O</v>
      </c>
      <c r="AB10" s="19" t="str">
        <f>[6]Fevereiro!$I$31</f>
        <v>L</v>
      </c>
      <c r="AC10" s="19" t="str">
        <f>[6]Fevereiro!$I$32</f>
        <v>O</v>
      </c>
      <c r="AD10" s="19" t="str">
        <f>[6]Fevereiro!$I$33</f>
        <v>O</v>
      </c>
      <c r="AE10" s="51" t="str">
        <f>[6]Fevereiro!$I$34</f>
        <v>O</v>
      </c>
      <c r="AF10" s="2"/>
    </row>
    <row r="11" spans="1:32" ht="17.100000000000001" customHeight="1" x14ac:dyDescent="0.2">
      <c r="A11" s="8" t="s">
        <v>4</v>
      </c>
      <c r="B11" s="2" t="str">
        <f>[7]Fevereiro!$I$5</f>
        <v>NO</v>
      </c>
      <c r="C11" s="2" t="str">
        <f>[7]Fevereiro!$I$6</f>
        <v>NE</v>
      </c>
      <c r="D11" s="2" t="str">
        <f>[7]Fevereiro!$I$7</f>
        <v>NE</v>
      </c>
      <c r="E11" s="2" t="str">
        <f>[7]Fevereiro!$I$8</f>
        <v>L</v>
      </c>
      <c r="F11" s="2" t="str">
        <f>[7]Fevereiro!$I$9</f>
        <v>L</v>
      </c>
      <c r="G11" s="2" t="str">
        <f>[7]Fevereiro!$I$10</f>
        <v>NE</v>
      </c>
      <c r="H11" s="2" t="str">
        <f>[7]Fevereiro!$I$11</f>
        <v>L</v>
      </c>
      <c r="I11" s="2" t="str">
        <f>[7]Fevereiro!$I$12</f>
        <v>N</v>
      </c>
      <c r="J11" s="2" t="str">
        <f>[7]Fevereiro!$I$13</f>
        <v>NO</v>
      </c>
      <c r="K11" s="2" t="str">
        <f>[7]Fevereiro!$I$14</f>
        <v>O</v>
      </c>
      <c r="L11" s="2" t="str">
        <f>[7]Fevereiro!$I$15</f>
        <v>O</v>
      </c>
      <c r="M11" s="2" t="str">
        <f>[7]Fevereiro!$I$16</f>
        <v>N</v>
      </c>
      <c r="N11" s="2" t="str">
        <f>[7]Fevereiro!$I$17</f>
        <v>N</v>
      </c>
      <c r="O11" s="2" t="str">
        <f>[7]Fevereiro!$I$18</f>
        <v>N</v>
      </c>
      <c r="P11" s="2" t="str">
        <f>[7]Fevereiro!$I$19</f>
        <v>NE</v>
      </c>
      <c r="Q11" s="2" t="str">
        <f>[7]Fevereiro!$I$20</f>
        <v>L</v>
      </c>
      <c r="R11" s="2" t="str">
        <f>[7]Fevereiro!$I$21</f>
        <v>SE</v>
      </c>
      <c r="S11" s="2" t="str">
        <f>[7]Fevereiro!$I$22</f>
        <v>L</v>
      </c>
      <c r="T11" s="19" t="str">
        <f>[7]Fevereiro!$I$23</f>
        <v>N</v>
      </c>
      <c r="U11" s="19" t="str">
        <f>[7]Fevereiro!$I$24</f>
        <v>NE</v>
      </c>
      <c r="V11" s="19" t="str">
        <f>[7]Fevereiro!$I$25</f>
        <v>N</v>
      </c>
      <c r="W11" s="19" t="str">
        <f>[7]Fevereiro!$I$26</f>
        <v>O</v>
      </c>
      <c r="X11" s="19" t="str">
        <f>[7]Fevereiro!$I$27</f>
        <v>N</v>
      </c>
      <c r="Y11" s="19" t="str">
        <f>[7]Fevereiro!$I$28</f>
        <v>NE</v>
      </c>
      <c r="Z11" s="19" t="str">
        <f>[7]Fevereiro!$I$29</f>
        <v>NO</v>
      </c>
      <c r="AA11" s="19" t="str">
        <f>[7]Fevereiro!$I$30</f>
        <v>NO</v>
      </c>
      <c r="AB11" s="19" t="str">
        <f>[7]Fevereiro!$I$31</f>
        <v>NE</v>
      </c>
      <c r="AC11" s="19" t="str">
        <f>[7]Fevereiro!$I$32</f>
        <v>NO</v>
      </c>
      <c r="AD11" s="19" t="str">
        <f>[7]Fevereiro!$I$33</f>
        <v>N</v>
      </c>
      <c r="AE11" s="51" t="str">
        <f>[7]Fevereiro!$I$34</f>
        <v>N</v>
      </c>
      <c r="AF11" s="2"/>
    </row>
    <row r="12" spans="1:32" ht="17.100000000000001" customHeight="1" x14ac:dyDescent="0.2">
      <c r="A12" s="8" t="s">
        <v>5</v>
      </c>
      <c r="B12" s="19" t="str">
        <f>[8]Fevereiro!$I$5</f>
        <v>L</v>
      </c>
      <c r="C12" s="19" t="str">
        <f>[8]Fevereiro!$I$6</f>
        <v>L</v>
      </c>
      <c r="D12" s="19" t="str">
        <f>[8]Fevereiro!$I$7</f>
        <v>SE</v>
      </c>
      <c r="E12" s="19" t="str">
        <f>[8]Fevereiro!$I$8</f>
        <v>NO</v>
      </c>
      <c r="F12" s="19" t="str">
        <f>[8]Fevereiro!$I$9</f>
        <v>N</v>
      </c>
      <c r="G12" s="19" t="str">
        <f>[8]Fevereiro!$I$10</f>
        <v>N</v>
      </c>
      <c r="H12" s="19" t="str">
        <f>[8]Fevereiro!$I$11</f>
        <v>NO</v>
      </c>
      <c r="I12" s="19" t="str">
        <f>[8]Fevereiro!$I$12</f>
        <v>L</v>
      </c>
      <c r="J12" s="19" t="str">
        <f>[8]Fevereiro!$I$13</f>
        <v>L</v>
      </c>
      <c r="K12" s="19" t="str">
        <f>[8]Fevereiro!$I$14</f>
        <v>SO</v>
      </c>
      <c r="L12" s="19" t="str">
        <f>[8]Fevereiro!$I$15</f>
        <v>O</v>
      </c>
      <c r="M12" s="19" t="str">
        <f>[8]Fevereiro!$I$16</f>
        <v>SO</v>
      </c>
      <c r="N12" s="19" t="str">
        <f>[8]Fevereiro!$I$17</f>
        <v>L</v>
      </c>
      <c r="O12" s="19" t="str">
        <f>[8]Fevereiro!$I$18</f>
        <v>L</v>
      </c>
      <c r="P12" s="19" t="str">
        <f>[8]Fevereiro!$I$19</f>
        <v>L</v>
      </c>
      <c r="Q12" s="19" t="str">
        <f>[8]Fevereiro!$I$20</f>
        <v>L</v>
      </c>
      <c r="R12" s="19" t="str">
        <f>[8]Fevereiro!$I$21</f>
        <v>L</v>
      </c>
      <c r="S12" s="19" t="str">
        <f>[8]Fevereiro!$I$22</f>
        <v>NE</v>
      </c>
      <c r="T12" s="19" t="str">
        <f>[8]Fevereiro!$I$23</f>
        <v>NE</v>
      </c>
      <c r="U12" s="19" t="str">
        <f>[8]Fevereiro!$I$24</f>
        <v>N</v>
      </c>
      <c r="V12" s="19" t="str">
        <f>[8]Fevereiro!$I$25</f>
        <v>L</v>
      </c>
      <c r="W12" s="19" t="str">
        <f>[8]Fevereiro!$I$26</f>
        <v>NO</v>
      </c>
      <c r="X12" s="19" t="str">
        <f>[8]Fevereiro!$I$27</f>
        <v>NE</v>
      </c>
      <c r="Y12" s="19" t="str">
        <f>[8]Fevereiro!$I$28</f>
        <v>L</v>
      </c>
      <c r="Z12" s="19" t="str">
        <f>[8]Fevereiro!$I$29</f>
        <v>L</v>
      </c>
      <c r="AA12" s="19" t="str">
        <f>[8]Fevereiro!$I$30</f>
        <v>L</v>
      </c>
      <c r="AB12" s="19" t="str">
        <f>[8]Fevereiro!$I$31</f>
        <v>L</v>
      </c>
      <c r="AC12" s="19" t="str">
        <f>[8]Fevereiro!$I$32</f>
        <v>L</v>
      </c>
      <c r="AD12" s="19" t="str">
        <f>[8]Fevereiro!$I$33</f>
        <v>N</v>
      </c>
      <c r="AE12" s="51" t="str">
        <f>[8]Fevereiro!$I$34</f>
        <v>L</v>
      </c>
      <c r="AF12" s="2"/>
    </row>
    <row r="13" spans="1:32" ht="17.100000000000001" customHeight="1" x14ac:dyDescent="0.2">
      <c r="A13" s="8" t="s">
        <v>6</v>
      </c>
      <c r="B13" s="19" t="str">
        <f>[9]Fevereiro!$I$5</f>
        <v>L</v>
      </c>
      <c r="C13" s="19" t="str">
        <f>[9]Fevereiro!$I$6</f>
        <v>NE</v>
      </c>
      <c r="D13" s="19" t="str">
        <f>[9]Fevereiro!$I$7</f>
        <v>L</v>
      </c>
      <c r="E13" s="19" t="str">
        <f>[9]Fevereiro!$I$8</f>
        <v>SE</v>
      </c>
      <c r="F13" s="19" t="str">
        <f>[9]Fevereiro!$I$9</f>
        <v>L</v>
      </c>
      <c r="G13" s="19" t="str">
        <f>[9]Fevereiro!$I$10</f>
        <v>O</v>
      </c>
      <c r="H13" s="19" t="str">
        <f>[9]Fevereiro!$I$11</f>
        <v>SE</v>
      </c>
      <c r="I13" s="19" t="str">
        <f>[9]Fevereiro!$I$12</f>
        <v>NO</v>
      </c>
      <c r="J13" s="19" t="str">
        <f>[9]Fevereiro!$I$13</f>
        <v>O</v>
      </c>
      <c r="K13" s="19" t="str">
        <f>[9]Fevereiro!$I$14</f>
        <v>L</v>
      </c>
      <c r="L13" s="19" t="str">
        <f>[9]Fevereiro!$I$15</f>
        <v>NO</v>
      </c>
      <c r="M13" s="19" t="str">
        <f>[9]Fevereiro!$I$16</f>
        <v>NO</v>
      </c>
      <c r="N13" s="19" t="str">
        <f>[9]Fevereiro!$I$17</f>
        <v>SE</v>
      </c>
      <c r="O13" s="19" t="str">
        <f>[9]Fevereiro!$I$18</f>
        <v>SE</v>
      </c>
      <c r="P13" s="19" t="str">
        <f>[9]Fevereiro!$I$19</f>
        <v>L</v>
      </c>
      <c r="Q13" s="19" t="str">
        <f>[9]Fevereiro!$I$20</f>
        <v>SE</v>
      </c>
      <c r="R13" s="19" t="str">
        <f>[9]Fevereiro!$I$21</f>
        <v>L</v>
      </c>
      <c r="S13" s="19" t="str">
        <f>[9]Fevereiro!$I$22</f>
        <v>L</v>
      </c>
      <c r="T13" s="19" t="str">
        <f>[9]Fevereiro!$I$23</f>
        <v>L</v>
      </c>
      <c r="U13" s="19" t="str">
        <f>[9]Fevereiro!$I$24</f>
        <v>NO</v>
      </c>
      <c r="V13" s="19" t="str">
        <f>[9]Fevereiro!$I$25</f>
        <v>N</v>
      </c>
      <c r="W13" s="19" t="str">
        <f>[9]Fevereiro!$I$26</f>
        <v>NE</v>
      </c>
      <c r="X13" s="19" t="str">
        <f>[9]Fevereiro!$I$27</f>
        <v>L</v>
      </c>
      <c r="Y13" s="19" t="str">
        <f>[9]Fevereiro!$I$28</f>
        <v>NO</v>
      </c>
      <c r="Z13" s="19" t="str">
        <f>[9]Fevereiro!$I$29</f>
        <v>NO</v>
      </c>
      <c r="AA13" s="19" t="str">
        <f>[9]Fevereiro!$I$30</f>
        <v>NO</v>
      </c>
      <c r="AB13" s="19" t="str">
        <f>[9]Fevereiro!$I$31</f>
        <v>O</v>
      </c>
      <c r="AC13" s="19" t="str">
        <f>[9]Fevereiro!$I$32</f>
        <v>S</v>
      </c>
      <c r="AD13" s="19" t="str">
        <f>[9]Fevereiro!$I$33</f>
        <v>NO</v>
      </c>
      <c r="AE13" s="51" t="str">
        <f>[9]Fevereiro!$I$34</f>
        <v>L</v>
      </c>
      <c r="AF13" s="2"/>
    </row>
    <row r="14" spans="1:32" ht="17.100000000000001" customHeight="1" x14ac:dyDescent="0.2">
      <c r="A14" s="8" t="s">
        <v>7</v>
      </c>
      <c r="B14" s="2" t="str">
        <f>[10]Fevereiro!$I$5</f>
        <v>NE</v>
      </c>
      <c r="C14" s="2" t="str">
        <f>[10]Fevereiro!$I$6</f>
        <v>N</v>
      </c>
      <c r="D14" s="2" t="str">
        <f>[10]Fevereiro!$I$7</f>
        <v>N</v>
      </c>
      <c r="E14" s="2" t="str">
        <f>[10]Fevereiro!$I$8</f>
        <v>N</v>
      </c>
      <c r="F14" s="2" t="str">
        <f>[10]Fevereiro!$I$9</f>
        <v>NE</v>
      </c>
      <c r="G14" s="2" t="str">
        <f>[10]Fevereiro!$I$10</f>
        <v>NE</v>
      </c>
      <c r="H14" s="2" t="str">
        <f>[10]Fevereiro!$I$11</f>
        <v>O</v>
      </c>
      <c r="I14" s="2" t="str">
        <f>[10]Fevereiro!$I$12</f>
        <v>N</v>
      </c>
      <c r="J14" s="2" t="str">
        <f>[10]Fevereiro!$I$13</f>
        <v>O</v>
      </c>
      <c r="K14" s="2" t="str">
        <f>[10]Fevereiro!$I$14</f>
        <v>SO</v>
      </c>
      <c r="L14" s="2" t="str">
        <f>[10]Fevereiro!$I$15</f>
        <v>SO</v>
      </c>
      <c r="M14" s="2" t="str">
        <f>[10]Fevereiro!$I$16</f>
        <v>SO</v>
      </c>
      <c r="N14" s="2" t="str">
        <f>[10]Fevereiro!$I$17</f>
        <v>NE</v>
      </c>
      <c r="O14" s="2" t="str">
        <f>[10]Fevereiro!$I$18</f>
        <v>SE</v>
      </c>
      <c r="P14" s="2" t="str">
        <f>[10]Fevereiro!$I$19</f>
        <v>N</v>
      </c>
      <c r="Q14" s="2" t="str">
        <f>[10]Fevereiro!$I$20</f>
        <v>NE</v>
      </c>
      <c r="R14" s="2" t="str">
        <f>[10]Fevereiro!$I$21</f>
        <v>SO</v>
      </c>
      <c r="S14" s="2" t="str">
        <f>[10]Fevereiro!$I$22</f>
        <v>NE</v>
      </c>
      <c r="T14" s="19" t="str">
        <f>[10]Fevereiro!$I$23</f>
        <v>N</v>
      </c>
      <c r="U14" s="19" t="str">
        <f>[10]Fevereiro!$I$24</f>
        <v>NE</v>
      </c>
      <c r="V14" s="19" t="str">
        <f>[10]Fevereiro!$I$25</f>
        <v>N</v>
      </c>
      <c r="W14" s="19" t="str">
        <f>[10]Fevereiro!$I$26</f>
        <v>N</v>
      </c>
      <c r="X14" s="19" t="str">
        <f>[10]Fevereiro!$I$27</f>
        <v>N</v>
      </c>
      <c r="Y14" s="19" t="str">
        <f>[10]Fevereiro!$I$28</f>
        <v>N</v>
      </c>
      <c r="Z14" s="19" t="str">
        <f>[10]Fevereiro!$I$29</f>
        <v>NE</v>
      </c>
      <c r="AA14" s="19" t="str">
        <f>[10]Fevereiro!$I$30</f>
        <v>NE</v>
      </c>
      <c r="AB14" s="19" t="str">
        <f>[10]Fevereiro!$I$31</f>
        <v>NE</v>
      </c>
      <c r="AC14" s="19" t="str">
        <f>[10]Fevereiro!$I$32</f>
        <v>NE</v>
      </c>
      <c r="AD14" s="19" t="str">
        <f>[10]Fevereiro!$I$33</f>
        <v>NE</v>
      </c>
      <c r="AE14" s="51" t="str">
        <f>[10]Fevereiro!$I$34</f>
        <v>NE</v>
      </c>
      <c r="AF14" s="2"/>
    </row>
    <row r="15" spans="1:32" ht="17.100000000000001" customHeight="1" x14ac:dyDescent="0.2">
      <c r="A15" s="8" t="s">
        <v>8</v>
      </c>
      <c r="B15" s="2" t="str">
        <f>[11]Fevereiro!$I$5</f>
        <v>NE</v>
      </c>
      <c r="C15" s="2" t="str">
        <f>[11]Fevereiro!$I$6</f>
        <v>NE</v>
      </c>
      <c r="D15" s="2" t="str">
        <f>[11]Fevereiro!$I$7</f>
        <v>NE</v>
      </c>
      <c r="E15" s="2" t="str">
        <f>[11]Fevereiro!$I$8</f>
        <v>N</v>
      </c>
      <c r="F15" s="2" t="str">
        <f>[11]Fevereiro!$I$9</f>
        <v>NE</v>
      </c>
      <c r="G15" s="2" t="str">
        <f>[11]Fevereiro!$I$10</f>
        <v>NE</v>
      </c>
      <c r="H15" s="2" t="str">
        <f>[11]Fevereiro!$I$11</f>
        <v>NO</v>
      </c>
      <c r="I15" s="2" t="str">
        <f>[11]Fevereiro!$I$12</f>
        <v>NO</v>
      </c>
      <c r="J15" s="2" t="str">
        <f>[11]Fevereiro!$I$13</f>
        <v>NO</v>
      </c>
      <c r="K15" s="2" t="str">
        <f>[11]Fevereiro!$I$14</f>
        <v>SO</v>
      </c>
      <c r="L15" s="2" t="str">
        <f>[11]Fevereiro!$I$15</f>
        <v>SO</v>
      </c>
      <c r="M15" s="2" t="str">
        <f>[11]Fevereiro!$I$16</f>
        <v>S</v>
      </c>
      <c r="N15" s="2" t="str">
        <f>[11]Fevereiro!$I$17</f>
        <v>L</v>
      </c>
      <c r="O15" s="2" t="str">
        <f>[11]Fevereiro!$I$18</f>
        <v>NE</v>
      </c>
      <c r="P15" s="2" t="str">
        <f>[11]Fevereiro!$I$19</f>
        <v>NE</v>
      </c>
      <c r="Q15" s="19" t="str">
        <f>[11]Fevereiro!$I$20</f>
        <v>L</v>
      </c>
      <c r="R15" s="19" t="str">
        <f>[11]Fevereiro!$I$21</f>
        <v>L</v>
      </c>
      <c r="S15" s="19" t="str">
        <f>[11]Fevereiro!$I$22</f>
        <v>L</v>
      </c>
      <c r="T15" s="19" t="str">
        <f>[11]Fevereiro!$I$23</f>
        <v>NO</v>
      </c>
      <c r="U15" s="19" t="str">
        <f>[11]Fevereiro!$I$24</f>
        <v>NE</v>
      </c>
      <c r="V15" s="19" t="str">
        <f>[11]Fevereiro!$I$25</f>
        <v>NO</v>
      </c>
      <c r="W15" s="19" t="str">
        <f>[11]Fevereiro!$I$26</f>
        <v>NO</v>
      </c>
      <c r="X15" s="19" t="str">
        <f>[11]Fevereiro!$I$27</f>
        <v>N</v>
      </c>
      <c r="Y15" s="19" t="str">
        <f>[11]Fevereiro!$I$28</f>
        <v>N</v>
      </c>
      <c r="Z15" s="19" t="str">
        <f>[11]Fevereiro!$I$29</f>
        <v>NE</v>
      </c>
      <c r="AA15" s="19" t="str">
        <f>[11]Fevereiro!$I$30</f>
        <v>NE</v>
      </c>
      <c r="AB15" s="19" t="str">
        <f>[11]Fevereiro!$I$31</f>
        <v>O</v>
      </c>
      <c r="AC15" s="19" t="str">
        <f>[11]Fevereiro!$I$32</f>
        <v>NE</v>
      </c>
      <c r="AD15" s="19" t="str">
        <f>[11]Fevereiro!$I$33</f>
        <v>NE</v>
      </c>
      <c r="AE15" s="51" t="str">
        <f>[11]Fevereiro!$I$34</f>
        <v>NE</v>
      </c>
      <c r="AF15" s="2"/>
    </row>
    <row r="16" spans="1:32" ht="17.100000000000001" customHeight="1" x14ac:dyDescent="0.2">
      <c r="A16" s="8" t="s">
        <v>9</v>
      </c>
      <c r="B16" s="2" t="str">
        <f>[12]Fevereiro!$I$5</f>
        <v>L</v>
      </c>
      <c r="C16" s="2" t="str">
        <f>[12]Fevereiro!$I$6</f>
        <v>N</v>
      </c>
      <c r="D16" s="2" t="str">
        <f>[12]Fevereiro!$I$7</f>
        <v>N</v>
      </c>
      <c r="E16" s="2" t="str">
        <f>[12]Fevereiro!$I$8</f>
        <v>N</v>
      </c>
      <c r="F16" s="2" t="str">
        <f>[12]Fevereiro!$I$9</f>
        <v>NE</v>
      </c>
      <c r="G16" s="2" t="str">
        <f>[12]Fevereiro!$I$10</f>
        <v>L</v>
      </c>
      <c r="H16" s="2" t="str">
        <f>[12]Fevereiro!$I$11</f>
        <v>N</v>
      </c>
      <c r="I16" s="2" t="str">
        <f>[12]Fevereiro!$I$12</f>
        <v>NO</v>
      </c>
      <c r="J16" s="2" t="str">
        <f>[12]Fevereiro!$I$13</f>
        <v>SO</v>
      </c>
      <c r="K16" s="2" t="str">
        <f>[12]Fevereiro!$I$14</f>
        <v>SO</v>
      </c>
      <c r="L16" s="2" t="str">
        <f>[12]Fevereiro!$I$15</f>
        <v>S</v>
      </c>
      <c r="M16" s="2" t="str">
        <f>[12]Fevereiro!$I$16</f>
        <v>S</v>
      </c>
      <c r="N16" s="2" t="str">
        <f>[12]Fevereiro!$I$17</f>
        <v>SE</v>
      </c>
      <c r="O16" s="2" t="str">
        <f>[12]Fevereiro!$I$18</f>
        <v>L</v>
      </c>
      <c r="P16" s="2" t="str">
        <f>[12]Fevereiro!$I$19</f>
        <v>NE</v>
      </c>
      <c r="Q16" s="2" t="str">
        <f>[12]Fevereiro!$I$20</f>
        <v>L</v>
      </c>
      <c r="R16" s="2" t="str">
        <f>[12]Fevereiro!$I$21</f>
        <v>NE</v>
      </c>
      <c r="S16" s="2" t="str">
        <f>[12]Fevereiro!$I$22</f>
        <v>NE</v>
      </c>
      <c r="T16" s="19" t="str">
        <f>[12]Fevereiro!$I$23</f>
        <v>O</v>
      </c>
      <c r="U16" s="19" t="str">
        <f>[12]Fevereiro!$I$24</f>
        <v>L</v>
      </c>
      <c r="V16" s="19" t="str">
        <f>[12]Fevereiro!$I$25</f>
        <v>NE</v>
      </c>
      <c r="W16" s="19" t="str">
        <f>[12]Fevereiro!$I$26</f>
        <v>NO</v>
      </c>
      <c r="X16" s="19" t="str">
        <f>[12]Fevereiro!$I$27</f>
        <v>NE</v>
      </c>
      <c r="Y16" s="19" t="str">
        <f>[12]Fevereiro!$I$28</f>
        <v>N</v>
      </c>
      <c r="Z16" s="19" t="str">
        <f>[12]Fevereiro!$I$29</f>
        <v>N</v>
      </c>
      <c r="AA16" s="19" t="str">
        <f>[12]Fevereiro!$I$30</f>
        <v>N</v>
      </c>
      <c r="AB16" s="19" t="str">
        <f>[12]Fevereiro!$I$31</f>
        <v>N</v>
      </c>
      <c r="AC16" s="19" t="str">
        <f>[12]Fevereiro!$I$32</f>
        <v>N</v>
      </c>
      <c r="AD16" s="19" t="str">
        <f>[12]Fevereiro!$I$33</f>
        <v>NE</v>
      </c>
      <c r="AE16" s="51" t="str">
        <f>[12]Fevereiro!$I$34</f>
        <v>N</v>
      </c>
      <c r="AF16" s="2"/>
    </row>
    <row r="17" spans="1:32" ht="17.100000000000001" customHeight="1" x14ac:dyDescent="0.2">
      <c r="A17" s="8" t="s">
        <v>50</v>
      </c>
      <c r="B17" s="2" t="str">
        <f>[13]Fevereiro!$I$5</f>
        <v>N</v>
      </c>
      <c r="C17" s="2" t="str">
        <f>[13]Fevereiro!$I$6</f>
        <v>N</v>
      </c>
      <c r="D17" s="2" t="str">
        <f>[13]Fevereiro!$I$7</f>
        <v>N</v>
      </c>
      <c r="E17" s="2" t="str">
        <f>[13]Fevereiro!$I$8</f>
        <v>N</v>
      </c>
      <c r="F17" s="2" t="str">
        <f>[13]Fevereiro!$I$9</f>
        <v>N</v>
      </c>
      <c r="G17" s="2" t="str">
        <f>[13]Fevereiro!$I$10</f>
        <v>SE</v>
      </c>
      <c r="H17" s="2" t="str">
        <f>[13]Fevereiro!$I$11</f>
        <v>SE</v>
      </c>
      <c r="I17" s="2" t="str">
        <f>[13]Fevereiro!$I$12</f>
        <v>N</v>
      </c>
      <c r="J17" s="2" t="str">
        <f>[13]Fevereiro!$I$13</f>
        <v>SE</v>
      </c>
      <c r="K17" s="2" t="str">
        <f>[13]Fevereiro!$I$14</f>
        <v>SO</v>
      </c>
      <c r="L17" s="2" t="str">
        <f>[13]Fevereiro!$I$15</f>
        <v>SO</v>
      </c>
      <c r="M17" s="2" t="str">
        <f>[13]Fevereiro!$I$16</f>
        <v>S</v>
      </c>
      <c r="N17" s="2" t="str">
        <f>[13]Fevereiro!$I$17</f>
        <v>S</v>
      </c>
      <c r="O17" s="2" t="str">
        <f>[13]Fevereiro!$I$18</f>
        <v>N</v>
      </c>
      <c r="P17" s="2" t="str">
        <f>[13]Fevereiro!$I$19</f>
        <v>N</v>
      </c>
      <c r="Q17" s="2" t="str">
        <f>[13]Fevereiro!$I$20</f>
        <v>L</v>
      </c>
      <c r="R17" s="2" t="str">
        <f>[13]Fevereiro!$I$21</f>
        <v>N</v>
      </c>
      <c r="S17" s="2" t="str">
        <f>[13]Fevereiro!$I$22</f>
        <v>NE</v>
      </c>
      <c r="T17" s="19" t="str">
        <f>[13]Fevereiro!$I$23</f>
        <v>N</v>
      </c>
      <c r="U17" s="19" t="str">
        <f>[13]Fevereiro!$I$24</f>
        <v>N</v>
      </c>
      <c r="V17" s="19" t="str">
        <f>[13]Fevereiro!$I$25</f>
        <v>L</v>
      </c>
      <c r="W17" s="19" t="str">
        <f>[13]Fevereiro!$I$26</f>
        <v>NE</v>
      </c>
      <c r="X17" s="19" t="str">
        <f>[13]Fevereiro!$I$27</f>
        <v>L</v>
      </c>
      <c r="Y17" s="19" t="str">
        <f>[13]Fevereiro!$I$28</f>
        <v>N</v>
      </c>
      <c r="Z17" s="19" t="str">
        <f>[13]Fevereiro!$I$29</f>
        <v>L</v>
      </c>
      <c r="AA17" s="19" t="str">
        <f>[13]Fevereiro!$I$30</f>
        <v>NE</v>
      </c>
      <c r="AB17" s="19" t="str">
        <f>[13]Fevereiro!$I$31</f>
        <v>N</v>
      </c>
      <c r="AC17" s="19" t="str">
        <f>[13]Fevereiro!$I$32</f>
        <v>N</v>
      </c>
      <c r="AD17" s="19" t="str">
        <f>[13]Fevereiro!$I$33</f>
        <v>N</v>
      </c>
      <c r="AE17" s="51" t="str">
        <f>[13]Fevereiro!$I$34</f>
        <v>N</v>
      </c>
      <c r="AF17" s="2"/>
    </row>
    <row r="18" spans="1:32" ht="17.100000000000001" customHeight="1" x14ac:dyDescent="0.2">
      <c r="A18" s="8" t="s">
        <v>10</v>
      </c>
      <c r="B18" s="3" t="str">
        <f>[14]Fevereiro!$I$5</f>
        <v>NE</v>
      </c>
      <c r="C18" s="3" t="str">
        <f>[14]Fevereiro!$I$6</f>
        <v>NE</v>
      </c>
      <c r="D18" s="3" t="str">
        <f>[14]Fevereiro!$I$7</f>
        <v>N</v>
      </c>
      <c r="E18" s="3" t="str">
        <f>[14]Fevereiro!$I$8</f>
        <v>N</v>
      </c>
      <c r="F18" s="3" t="str">
        <f>[14]Fevereiro!$I$9</f>
        <v>N</v>
      </c>
      <c r="G18" s="3" t="str">
        <f>[14]Fevereiro!$I$10</f>
        <v>NE</v>
      </c>
      <c r="H18" s="3" t="str">
        <f>[14]Fevereiro!$I$11</f>
        <v>NE</v>
      </c>
      <c r="I18" s="3" t="str">
        <f>[14]Fevereiro!$I$12</f>
        <v>N</v>
      </c>
      <c r="J18" s="3" t="str">
        <f>[14]Fevereiro!$I$13</f>
        <v>N</v>
      </c>
      <c r="K18" s="3" t="str">
        <f>[14]Fevereiro!$I$14</f>
        <v>SO</v>
      </c>
      <c r="L18" s="3" t="str">
        <f>[14]Fevereiro!$I$15</f>
        <v>O</v>
      </c>
      <c r="M18" s="3" t="str">
        <f>[14]Fevereiro!$I$16</f>
        <v>O</v>
      </c>
      <c r="N18" s="3" t="str">
        <f>[14]Fevereiro!$I$17</f>
        <v>SE</v>
      </c>
      <c r="O18" s="3" t="str">
        <f>[14]Fevereiro!$I$18</f>
        <v>L</v>
      </c>
      <c r="P18" s="3" t="str">
        <f>[14]Fevereiro!$I$19</f>
        <v>N</v>
      </c>
      <c r="Q18" s="3" t="str">
        <f>[14]Fevereiro!$I$20</f>
        <v>L</v>
      </c>
      <c r="R18" s="3" t="str">
        <f>[14]Fevereiro!$I$21</f>
        <v>L</v>
      </c>
      <c r="S18" s="3" t="str">
        <f>[14]Fevereiro!$I$22</f>
        <v>L</v>
      </c>
      <c r="T18" s="19" t="str">
        <f>[14]Fevereiro!$I$23</f>
        <v>L</v>
      </c>
      <c r="U18" s="19" t="str">
        <f>[14]Fevereiro!$I$24</f>
        <v>NE</v>
      </c>
      <c r="V18" s="19" t="str">
        <f>[14]Fevereiro!$I$25</f>
        <v>N</v>
      </c>
      <c r="W18" s="19" t="str">
        <f>[14]Fevereiro!$I$26</f>
        <v>N</v>
      </c>
      <c r="X18" s="19" t="str">
        <f>[14]Fevereiro!$I$27</f>
        <v>N</v>
      </c>
      <c r="Y18" s="19" t="str">
        <f>[14]Fevereiro!$I$28</f>
        <v>N</v>
      </c>
      <c r="Z18" s="19" t="str">
        <f>[14]Fevereiro!$I$29</f>
        <v>NE</v>
      </c>
      <c r="AA18" s="19" t="str">
        <f>[14]Fevereiro!$I$30</f>
        <v>N</v>
      </c>
      <c r="AB18" s="19" t="str">
        <f>[14]Fevereiro!$I$31</f>
        <v>N</v>
      </c>
      <c r="AC18" s="19" t="str">
        <f>[14]Fevereiro!$I$32</f>
        <v>NE</v>
      </c>
      <c r="AD18" s="19" t="str">
        <f>[14]Fevereiro!$I$33</f>
        <v>N</v>
      </c>
      <c r="AE18" s="51" t="str">
        <f>[14]Fevereiro!$I$34</f>
        <v>N</v>
      </c>
      <c r="AF18" s="2"/>
    </row>
    <row r="19" spans="1:32" ht="17.100000000000001" customHeight="1" x14ac:dyDescent="0.2">
      <c r="A19" s="8" t="s">
        <v>11</v>
      </c>
      <c r="B19" s="2" t="str">
        <f>[15]Fevereiro!$I$5</f>
        <v>**</v>
      </c>
      <c r="C19" s="2" t="str">
        <f>[15]Fevereiro!$I$6</f>
        <v>**</v>
      </c>
      <c r="D19" s="2" t="str">
        <f>[15]Fevereiro!$I$7</f>
        <v>**</v>
      </c>
      <c r="E19" s="2" t="str">
        <f>[15]Fevereiro!$I$8</f>
        <v>**</v>
      </c>
      <c r="F19" s="2" t="str">
        <f>[15]Fevereiro!$I$9</f>
        <v>**</v>
      </c>
      <c r="G19" s="2" t="str">
        <f>[15]Fevereiro!$I$10</f>
        <v>**</v>
      </c>
      <c r="H19" s="2" t="str">
        <f>[15]Fevereiro!$I$11</f>
        <v>**</v>
      </c>
      <c r="I19" s="2" t="str">
        <f>[15]Fevereiro!$I$12</f>
        <v>**</v>
      </c>
      <c r="J19" s="2" t="str">
        <f>[15]Fevereiro!$I$13</f>
        <v>**</v>
      </c>
      <c r="K19" s="2" t="str">
        <f>[15]Fevereiro!$I$14</f>
        <v>**</v>
      </c>
      <c r="L19" s="2" t="str">
        <f>[15]Fevereiro!$I$15</f>
        <v>O</v>
      </c>
      <c r="M19" s="2" t="str">
        <f>[15]Fevereiro!$I$16</f>
        <v>O</v>
      </c>
      <c r="N19" s="2" t="str">
        <f>[15]Fevereiro!$I$17</f>
        <v>O</v>
      </c>
      <c r="O19" s="2" t="str">
        <f>[15]Fevereiro!$I$18</f>
        <v>L</v>
      </c>
      <c r="P19" s="2" t="str">
        <f>[15]Fevereiro!$I$19</f>
        <v>N</v>
      </c>
      <c r="Q19" s="2" t="str">
        <f>[15]Fevereiro!$I$20</f>
        <v>NO</v>
      </c>
      <c r="R19" s="2" t="str">
        <f>[15]Fevereiro!$I$21</f>
        <v>NO</v>
      </c>
      <c r="S19" s="2" t="str">
        <f>[15]Fevereiro!$I$22</f>
        <v>O</v>
      </c>
      <c r="T19" s="19" t="str">
        <f>[15]Fevereiro!$I$23</f>
        <v>NE</v>
      </c>
      <c r="U19" s="19" t="str">
        <f>[15]Fevereiro!$I$24</f>
        <v>N</v>
      </c>
      <c r="V19" s="19" t="str">
        <f>[15]Fevereiro!$I$25</f>
        <v>O</v>
      </c>
      <c r="W19" s="19" t="str">
        <f>[15]Fevereiro!$I$26</f>
        <v>NO</v>
      </c>
      <c r="X19" s="19" t="str">
        <f>[15]Fevereiro!$I$27</f>
        <v>L</v>
      </c>
      <c r="Y19" s="19" t="str">
        <f>[15]Fevereiro!$I$28</f>
        <v>NO</v>
      </c>
      <c r="Z19" s="19" t="str">
        <f>[15]Fevereiro!$I$29</f>
        <v>NO</v>
      </c>
      <c r="AA19" s="19" t="str">
        <f>[15]Fevereiro!$I$30</f>
        <v>NO</v>
      </c>
      <c r="AB19" s="19" t="str">
        <f>[15]Fevereiro!$I$31</f>
        <v>NE</v>
      </c>
      <c r="AC19" s="19" t="str">
        <f>[15]Fevereiro!$I$32</f>
        <v>L</v>
      </c>
      <c r="AD19" s="19" t="str">
        <f>[15]Fevereiro!$I$33</f>
        <v>NO</v>
      </c>
      <c r="AE19" s="51" t="str">
        <f>[15]Fevereiro!$I$34</f>
        <v>NO</v>
      </c>
      <c r="AF19" s="2"/>
    </row>
    <row r="20" spans="1:32" ht="17.100000000000001" customHeight="1" x14ac:dyDescent="0.2">
      <c r="A20" s="8" t="s">
        <v>12</v>
      </c>
      <c r="B20" s="2" t="str">
        <f>[16]Fevereiro!$I$5</f>
        <v>SE</v>
      </c>
      <c r="C20" s="2" t="str">
        <f>[16]Fevereiro!$I$6</f>
        <v>O</v>
      </c>
      <c r="D20" s="2" t="str">
        <f>[16]Fevereiro!$I$7</f>
        <v>N</v>
      </c>
      <c r="E20" s="2" t="str">
        <f>[16]Fevereiro!$I$8</f>
        <v>NO</v>
      </c>
      <c r="F20" s="2" t="str">
        <f>[16]Fevereiro!$I$9</f>
        <v>N</v>
      </c>
      <c r="G20" s="2" t="str">
        <f>[16]Fevereiro!$I$10</f>
        <v>S</v>
      </c>
      <c r="H20" s="2" t="str">
        <f>[16]Fevereiro!$I$11</f>
        <v>S</v>
      </c>
      <c r="I20" s="2" t="str">
        <f>[16]Fevereiro!$I$12</f>
        <v>NE</v>
      </c>
      <c r="J20" s="2" t="str">
        <f>[16]Fevereiro!$I$13</f>
        <v>O</v>
      </c>
      <c r="K20" s="2" t="str">
        <f>[16]Fevereiro!$I$14</f>
        <v>S</v>
      </c>
      <c r="L20" s="2" t="str">
        <f>[16]Fevereiro!$I$15</f>
        <v>SO</v>
      </c>
      <c r="M20" s="2" t="str">
        <f>[16]Fevereiro!$I$16</f>
        <v>N</v>
      </c>
      <c r="N20" s="2" t="str">
        <f>[16]Fevereiro!$I$17</f>
        <v>NE</v>
      </c>
      <c r="O20" s="2" t="str">
        <f>[16]Fevereiro!$I$18</f>
        <v>NE</v>
      </c>
      <c r="P20" s="2" t="str">
        <f>[16]Fevereiro!$I$19</f>
        <v>N</v>
      </c>
      <c r="Q20" s="2" t="str">
        <f>[16]Fevereiro!$I$20</f>
        <v>NE</v>
      </c>
      <c r="R20" s="2" t="str">
        <f>[16]Fevereiro!$I$21</f>
        <v>NE</v>
      </c>
      <c r="S20" s="2" t="str">
        <f>[16]Fevereiro!$I$22</f>
        <v>S</v>
      </c>
      <c r="T20" s="2" t="str">
        <f>[16]Fevereiro!$I$23</f>
        <v>NE</v>
      </c>
      <c r="U20" s="2" t="str">
        <f>[16]Fevereiro!$I$24</f>
        <v>N</v>
      </c>
      <c r="V20" s="2" t="str">
        <f>[16]Fevereiro!$I$25</f>
        <v>O</v>
      </c>
      <c r="W20" s="2" t="str">
        <f>[16]Fevereiro!$I$26</f>
        <v>N</v>
      </c>
      <c r="X20" s="2" t="str">
        <f>[16]Fevereiro!$I$27</f>
        <v>O</v>
      </c>
      <c r="Y20" s="2" t="str">
        <f>[16]Fevereiro!$I$28</f>
        <v>N</v>
      </c>
      <c r="Z20" s="2" t="str">
        <f>[16]Fevereiro!$I$29</f>
        <v>O</v>
      </c>
      <c r="AA20" s="2" t="str">
        <f>[16]Fevereiro!$I$30</f>
        <v>NE</v>
      </c>
      <c r="AB20" s="2" t="str">
        <f>[16]Fevereiro!$I$31</f>
        <v>S</v>
      </c>
      <c r="AC20" s="2" t="str">
        <f>[16]Fevereiro!$I$32</f>
        <v>N</v>
      </c>
      <c r="AD20" s="2" t="str">
        <f>[16]Fevereiro!$I$33</f>
        <v>N</v>
      </c>
      <c r="AE20" s="52" t="str">
        <f>[16]Fevereiro!$I$34</f>
        <v>N</v>
      </c>
      <c r="AF20" s="2"/>
    </row>
    <row r="21" spans="1:32" ht="17.100000000000001" customHeight="1" x14ac:dyDescent="0.2">
      <c r="A21" s="8" t="s">
        <v>13</v>
      </c>
      <c r="B21" s="19" t="str">
        <f>[17]Fevereiro!$I$5</f>
        <v>NE</v>
      </c>
      <c r="C21" s="19" t="str">
        <f>[17]Fevereiro!$I$6</f>
        <v>NE</v>
      </c>
      <c r="D21" s="19" t="str">
        <f>[17]Fevereiro!$I$7</f>
        <v>N</v>
      </c>
      <c r="E21" s="19" t="str">
        <f>[17]Fevereiro!$I$8</f>
        <v>NE</v>
      </c>
      <c r="F21" s="19" t="str">
        <f>[17]Fevereiro!$I$9</f>
        <v>NO</v>
      </c>
      <c r="G21" s="19" t="str">
        <f>[17]Fevereiro!$I$10</f>
        <v>N</v>
      </c>
      <c r="H21" s="19" t="str">
        <f>[17]Fevereiro!$I$11</f>
        <v>O</v>
      </c>
      <c r="I21" s="19" t="str">
        <f>[17]Fevereiro!$I$12</f>
        <v>NE</v>
      </c>
      <c r="J21" s="19" t="str">
        <f>[17]Fevereiro!$I$13</f>
        <v>NE</v>
      </c>
      <c r="K21" s="19" t="str">
        <f>[17]Fevereiro!$I$14</f>
        <v>SO</v>
      </c>
      <c r="L21" s="19" t="str">
        <f>[17]Fevereiro!$I$15</f>
        <v>NO</v>
      </c>
      <c r="M21" s="19" t="str">
        <f>[17]Fevereiro!$I$16</f>
        <v>N</v>
      </c>
      <c r="N21" s="19" t="str">
        <f>[17]Fevereiro!$I$17</f>
        <v>NE</v>
      </c>
      <c r="O21" s="19" t="str">
        <f>[17]Fevereiro!$I$18</f>
        <v>NE</v>
      </c>
      <c r="P21" s="19" t="str">
        <f>[17]Fevereiro!$I$19</f>
        <v>L</v>
      </c>
      <c r="Q21" s="19" t="str">
        <f>[17]Fevereiro!$I$20</f>
        <v>L</v>
      </c>
      <c r="R21" s="19" t="str">
        <f>[17]Fevereiro!$I$21</f>
        <v>L</v>
      </c>
      <c r="S21" s="19" t="str">
        <f>[17]Fevereiro!$I$22</f>
        <v>NE</v>
      </c>
      <c r="T21" s="19" t="str">
        <f>[17]Fevereiro!$I$23</f>
        <v>NE</v>
      </c>
      <c r="U21" s="19" t="str">
        <f>[17]Fevereiro!$I$24</f>
        <v>N</v>
      </c>
      <c r="V21" s="19" t="str">
        <f>[17]Fevereiro!$I$25</f>
        <v>N</v>
      </c>
      <c r="W21" s="19" t="str">
        <f>[17]Fevereiro!$I$26</f>
        <v>N</v>
      </c>
      <c r="X21" s="19" t="str">
        <f>[17]Fevereiro!$I$27</f>
        <v>N</v>
      </c>
      <c r="Y21" s="19" t="str">
        <f>[17]Fevereiro!$I$28</f>
        <v>NE</v>
      </c>
      <c r="Z21" s="19" t="str">
        <f>[17]Fevereiro!$I$29</f>
        <v>NE</v>
      </c>
      <c r="AA21" s="19" t="str">
        <f>[17]Fevereiro!$I$30</f>
        <v>L</v>
      </c>
      <c r="AB21" s="19" t="str">
        <f>[17]Fevereiro!$I$31</f>
        <v>NE</v>
      </c>
      <c r="AC21" s="19" t="str">
        <f>[17]Fevereiro!$I$32</f>
        <v>NE</v>
      </c>
      <c r="AD21" s="19" t="str">
        <f>[17]Fevereiro!$I$33</f>
        <v>SO</v>
      </c>
      <c r="AE21" s="51" t="str">
        <f>[17]Fevereiro!$I$34</f>
        <v>NE</v>
      </c>
      <c r="AF21" s="2"/>
    </row>
    <row r="22" spans="1:32" ht="17.100000000000001" customHeight="1" x14ac:dyDescent="0.2">
      <c r="A22" s="8" t="s">
        <v>14</v>
      </c>
      <c r="B22" s="2" t="str">
        <f>[18]Fevereiro!$I$5</f>
        <v>NO</v>
      </c>
      <c r="C22" s="2" t="str">
        <f>[18]Fevereiro!$I$6</f>
        <v>NE</v>
      </c>
      <c r="D22" s="2" t="str">
        <f>[18]Fevereiro!$I$7</f>
        <v>NE</v>
      </c>
      <c r="E22" s="2" t="str">
        <f>[18]Fevereiro!$I$8</f>
        <v>O</v>
      </c>
      <c r="F22" s="2" t="str">
        <f>[18]Fevereiro!$I$9</f>
        <v>L</v>
      </c>
      <c r="G22" s="2" t="str">
        <f>[18]Fevereiro!$I$10</f>
        <v>NE</v>
      </c>
      <c r="H22" s="2" t="str">
        <f>[18]Fevereiro!$I$11</f>
        <v>O</v>
      </c>
      <c r="I22" s="2" t="str">
        <f>[18]Fevereiro!$I$12</f>
        <v>SE</v>
      </c>
      <c r="J22" s="2" t="str">
        <f>[18]Fevereiro!$I$13</f>
        <v>SO</v>
      </c>
      <c r="K22" s="2" t="str">
        <f>[18]Fevereiro!$I$14</f>
        <v>O</v>
      </c>
      <c r="L22" s="2" t="str">
        <f>[18]Fevereiro!$I$15</f>
        <v>O</v>
      </c>
      <c r="M22" s="2" t="str">
        <f>[18]Fevereiro!$I$16</f>
        <v>N</v>
      </c>
      <c r="N22" s="2" t="str">
        <f>[18]Fevereiro!$I$17</f>
        <v>NE</v>
      </c>
      <c r="O22" s="2" t="str">
        <f>[18]Fevereiro!$I$18</f>
        <v>NE</v>
      </c>
      <c r="P22" s="2" t="str">
        <f>[18]Fevereiro!$I$19</f>
        <v>NE</v>
      </c>
      <c r="Q22" s="2" t="str">
        <f>[18]Fevereiro!$I$20</f>
        <v>SO</v>
      </c>
      <c r="R22" s="2" t="str">
        <f>[18]Fevereiro!$I$21</f>
        <v>S</v>
      </c>
      <c r="S22" s="2" t="str">
        <f>[18]Fevereiro!$I$22</f>
        <v>S</v>
      </c>
      <c r="T22" s="2" t="str">
        <f>[18]Fevereiro!$I$23</f>
        <v>NE</v>
      </c>
      <c r="U22" s="2" t="str">
        <f>[18]Fevereiro!$I$24</f>
        <v>NE</v>
      </c>
      <c r="V22" s="2" t="str">
        <f>[18]Fevereiro!$I$25</f>
        <v>NE</v>
      </c>
      <c r="W22" s="2" t="str">
        <f>[18]Fevereiro!$I$26</f>
        <v>NO</v>
      </c>
      <c r="X22" s="2" t="str">
        <f>[18]Fevereiro!$I$27</f>
        <v>N</v>
      </c>
      <c r="Y22" s="2" t="str">
        <f>[18]Fevereiro!$I$28</f>
        <v>O</v>
      </c>
      <c r="Z22" s="2" t="str">
        <f>[18]Fevereiro!$I$29</f>
        <v>N</v>
      </c>
      <c r="AA22" s="2" t="str">
        <f>[18]Fevereiro!$I$30</f>
        <v>N</v>
      </c>
      <c r="AB22" s="2" t="str">
        <f>[18]Fevereiro!$I$31</f>
        <v>N</v>
      </c>
      <c r="AC22" s="2" t="str">
        <f>[18]Fevereiro!$I$32</f>
        <v>SO</v>
      </c>
      <c r="AD22" s="2" t="str">
        <f>[18]Fevereiro!$I$33</f>
        <v>SO</v>
      </c>
      <c r="AE22" s="52" t="str">
        <f>[18]Fevereiro!$I$34</f>
        <v>NE</v>
      </c>
      <c r="AF22" s="2"/>
    </row>
    <row r="23" spans="1:32" ht="17.100000000000001" customHeight="1" x14ac:dyDescent="0.2">
      <c r="A23" s="8" t="s">
        <v>15</v>
      </c>
      <c r="B23" s="2" t="str">
        <f>[19]Fevereiro!$I$5</f>
        <v>NE</v>
      </c>
      <c r="C23" s="2" t="str">
        <f>[19]Fevereiro!$I$6</f>
        <v>NE</v>
      </c>
      <c r="D23" s="2" t="str">
        <f>[19]Fevereiro!$I$7</f>
        <v>NE</v>
      </c>
      <c r="E23" s="2" t="str">
        <f>[19]Fevereiro!$I$8</f>
        <v>NE</v>
      </c>
      <c r="F23" s="2" t="str">
        <f>[19]Fevereiro!$I$9</f>
        <v>NE</v>
      </c>
      <c r="G23" s="2" t="str">
        <f>[19]Fevereiro!$I$10</f>
        <v>NE</v>
      </c>
      <c r="H23" s="2" t="str">
        <f>[19]Fevereiro!$I$11</f>
        <v>NO</v>
      </c>
      <c r="I23" s="2" t="str">
        <f>[19]Fevereiro!$I$12</f>
        <v>NO</v>
      </c>
      <c r="J23" s="2" t="str">
        <f>[19]Fevereiro!$I$13</f>
        <v>NO</v>
      </c>
      <c r="K23" s="2" t="str">
        <f>[19]Fevereiro!$I$14</f>
        <v>SO</v>
      </c>
      <c r="L23" s="2" t="str">
        <f>[19]Fevereiro!$I$15</f>
        <v>SO</v>
      </c>
      <c r="M23" s="2" t="str">
        <f>[19]Fevereiro!$I$16</f>
        <v>S</v>
      </c>
      <c r="N23" s="2" t="str">
        <f>[19]Fevereiro!$I$17</f>
        <v>SE</v>
      </c>
      <c r="O23" s="2" t="str">
        <f>[19]Fevereiro!$I$18</f>
        <v>NE</v>
      </c>
      <c r="P23" s="2" t="str">
        <f>[19]Fevereiro!$I$19</f>
        <v>NE</v>
      </c>
      <c r="Q23" s="2" t="str">
        <f>[19]Fevereiro!$I$20</f>
        <v>NE</v>
      </c>
      <c r="R23" s="2" t="str">
        <f>[19]Fevereiro!$I$21</f>
        <v>N</v>
      </c>
      <c r="S23" s="2" t="str">
        <f>[19]Fevereiro!$I$22</f>
        <v>NE</v>
      </c>
      <c r="T23" s="2" t="str">
        <f>[19]Fevereiro!$I$23</f>
        <v>N</v>
      </c>
      <c r="U23" s="2" t="str">
        <f>[19]Fevereiro!$I$24</f>
        <v>NE</v>
      </c>
      <c r="V23" s="2" t="str">
        <f>[19]Fevereiro!$I$25</f>
        <v>NE</v>
      </c>
      <c r="W23" s="2" t="str">
        <f>[19]Fevereiro!$I$26</f>
        <v>N</v>
      </c>
      <c r="X23" s="2" t="str">
        <f>[19]Fevereiro!$I$27</f>
        <v>NE</v>
      </c>
      <c r="Y23" s="2" t="str">
        <f>[19]Fevereiro!$I$28</f>
        <v>NO</v>
      </c>
      <c r="Z23" s="2" t="str">
        <f>[19]Fevereiro!$I$29</f>
        <v>NE</v>
      </c>
      <c r="AA23" s="2" t="str">
        <f>[19]Fevereiro!$I$30</f>
        <v>NE</v>
      </c>
      <c r="AB23" s="2" t="str">
        <f>[19]Fevereiro!$I$31</f>
        <v>N</v>
      </c>
      <c r="AC23" s="2" t="str">
        <f>[19]Fevereiro!$I$32</f>
        <v>SO</v>
      </c>
      <c r="AD23" s="2" t="str">
        <f>[19]Fevereiro!$I$33</f>
        <v>NE</v>
      </c>
      <c r="AE23" s="52" t="str">
        <f>[19]Fevereiro!$I$34</f>
        <v>NE</v>
      </c>
      <c r="AF23" s="2"/>
    </row>
    <row r="24" spans="1:32" ht="17.100000000000001" customHeight="1" x14ac:dyDescent="0.2">
      <c r="A24" s="8" t="s">
        <v>16</v>
      </c>
      <c r="B24" s="22" t="str">
        <f>[20]Fevereiro!$I$5</f>
        <v>SE</v>
      </c>
      <c r="C24" s="22" t="str">
        <f>[20]Fevereiro!$I$6</f>
        <v>S</v>
      </c>
      <c r="D24" s="22" t="str">
        <f>[20]Fevereiro!$I$7</f>
        <v>S</v>
      </c>
      <c r="E24" s="22" t="str">
        <f>[20]Fevereiro!$I$8</f>
        <v>S</v>
      </c>
      <c r="F24" s="22" t="str">
        <f>[20]Fevereiro!$I$9</f>
        <v>S</v>
      </c>
      <c r="G24" s="22" t="str">
        <f>[20]Fevereiro!$I$10</f>
        <v>S</v>
      </c>
      <c r="H24" s="22" t="str">
        <f>[20]Fevereiro!$I$11</f>
        <v>S</v>
      </c>
      <c r="I24" s="22" t="str">
        <f>[20]Fevereiro!$I$12</f>
        <v>S</v>
      </c>
      <c r="J24" s="22" t="str">
        <f>[20]Fevereiro!$I$13</f>
        <v>SE</v>
      </c>
      <c r="K24" s="22" t="str">
        <f>[20]Fevereiro!$I$14</f>
        <v>S</v>
      </c>
      <c r="L24" s="22" t="str">
        <f>[20]Fevereiro!$I$15</f>
        <v>S</v>
      </c>
      <c r="M24" s="22" t="str">
        <f>[20]Fevereiro!$I$16</f>
        <v>S</v>
      </c>
      <c r="N24" s="22" t="str">
        <f>[20]Fevereiro!$I$17</f>
        <v>S</v>
      </c>
      <c r="O24" s="22" t="str">
        <f>[20]Fevereiro!$I$18</f>
        <v>SE</v>
      </c>
      <c r="P24" s="22" t="str">
        <f>[20]Fevereiro!$I$19</f>
        <v>SE</v>
      </c>
      <c r="Q24" s="22" t="str">
        <f>[20]Fevereiro!$I$20</f>
        <v>SE</v>
      </c>
      <c r="R24" s="22" t="str">
        <f>[20]Fevereiro!$I$21</f>
        <v>S</v>
      </c>
      <c r="S24" s="22" t="str">
        <f>[20]Fevereiro!$I$22</f>
        <v>S</v>
      </c>
      <c r="T24" s="22" t="str">
        <f>[20]Fevereiro!$I$23</f>
        <v>S</v>
      </c>
      <c r="U24" s="22" t="str">
        <f>[20]Fevereiro!$I$24</f>
        <v>S</v>
      </c>
      <c r="V24" s="22" t="str">
        <f>[20]Fevereiro!$I$25</f>
        <v>S</v>
      </c>
      <c r="W24" s="22" t="str">
        <f>[20]Fevereiro!$I$26</f>
        <v>SE</v>
      </c>
      <c r="X24" s="22" t="str">
        <f>[20]Fevereiro!$I$27</f>
        <v>S</v>
      </c>
      <c r="Y24" s="22" t="str">
        <f>[20]Fevereiro!$I$28</f>
        <v>S</v>
      </c>
      <c r="Z24" s="22" t="str">
        <f>[20]Fevereiro!$I$29</f>
        <v>SO</v>
      </c>
      <c r="AA24" s="22" t="str">
        <f>[20]Fevereiro!$I$30</f>
        <v>S</v>
      </c>
      <c r="AB24" s="22" t="str">
        <f>[20]Fevereiro!$I$31</f>
        <v>S</v>
      </c>
      <c r="AC24" s="22" t="str">
        <f>[20]Fevereiro!$I$32</f>
        <v>S</v>
      </c>
      <c r="AD24" s="22" t="str">
        <f>[20]Fevereiro!$I$33</f>
        <v>S</v>
      </c>
      <c r="AE24" s="53" t="str">
        <f>[20]Fevereiro!$I$34</f>
        <v>S</v>
      </c>
      <c r="AF24" s="2"/>
    </row>
    <row r="25" spans="1:32" ht="17.100000000000001" customHeight="1" x14ac:dyDescent="0.2">
      <c r="A25" s="8" t="s">
        <v>17</v>
      </c>
      <c r="B25" s="2" t="str">
        <f>[21]Fevereiro!$I$5</f>
        <v>NO</v>
      </c>
      <c r="C25" s="2" t="str">
        <f>[21]Fevereiro!$I$6</f>
        <v>NO</v>
      </c>
      <c r="D25" s="2" t="str">
        <f>[21]Fevereiro!$I$7</f>
        <v>NO</v>
      </c>
      <c r="E25" s="2" t="str">
        <f>[21]Fevereiro!$I$8</f>
        <v>NE</v>
      </c>
      <c r="F25" s="2" t="str">
        <f>[21]Fevereiro!$I$9</f>
        <v>NE</v>
      </c>
      <c r="G25" s="2" t="str">
        <f>[21]Fevereiro!$I$10</f>
        <v>NO</v>
      </c>
      <c r="H25" s="2" t="str">
        <f>[21]Fevereiro!$I$11</f>
        <v>NO</v>
      </c>
      <c r="I25" s="2" t="str">
        <f>[21]Fevereiro!$I$12</f>
        <v>NO</v>
      </c>
      <c r="J25" s="2" t="str">
        <f>[21]Fevereiro!$I$13</f>
        <v>SO</v>
      </c>
      <c r="K25" s="2" t="str">
        <f>[21]Fevereiro!$I$14</f>
        <v>O</v>
      </c>
      <c r="L25" s="2" t="str">
        <f>[21]Fevereiro!$I$15</f>
        <v>O</v>
      </c>
      <c r="M25" s="2" t="str">
        <f>[21]Fevereiro!$I$16</f>
        <v>S</v>
      </c>
      <c r="N25" s="2" t="str">
        <f>[21]Fevereiro!$I$17</f>
        <v>NO</v>
      </c>
      <c r="O25" s="2" t="str">
        <f>[21]Fevereiro!$I$18</f>
        <v>NE</v>
      </c>
      <c r="P25" s="2" t="str">
        <f>[21]Fevereiro!$I$19</f>
        <v>NE</v>
      </c>
      <c r="Q25" s="2" t="str">
        <f>[21]Fevereiro!$I$20</f>
        <v>L</v>
      </c>
      <c r="R25" s="2" t="str">
        <f>[21]Fevereiro!$I$21</f>
        <v>NO</v>
      </c>
      <c r="S25" s="2" t="str">
        <f>[21]Fevereiro!$I$22</f>
        <v>NE</v>
      </c>
      <c r="T25" s="2" t="str">
        <f>[21]Fevereiro!$I$23</f>
        <v>NO</v>
      </c>
      <c r="U25" s="2" t="str">
        <f>[21]Fevereiro!$I$24</f>
        <v>N</v>
      </c>
      <c r="V25" s="2" t="str">
        <f>[21]Fevereiro!$I$25</f>
        <v>NO</v>
      </c>
      <c r="W25" s="2" t="str">
        <f>[21]Fevereiro!$I$26</f>
        <v>NO</v>
      </c>
      <c r="X25" s="2" t="str">
        <f>[21]Fevereiro!$I$27</f>
        <v>NE</v>
      </c>
      <c r="Y25" s="2" t="str">
        <f>[21]Fevereiro!$I$28</f>
        <v>NE</v>
      </c>
      <c r="Z25" s="2" t="str">
        <f>[21]Fevereiro!$I$29</f>
        <v>NO</v>
      </c>
      <c r="AA25" s="2" t="str">
        <f>[21]Fevereiro!$I$30</f>
        <v>N</v>
      </c>
      <c r="AB25" s="2" t="str">
        <f>[21]Fevereiro!$I$31</f>
        <v>N</v>
      </c>
      <c r="AC25" s="2" t="str">
        <f>[21]Fevereiro!$I$32</f>
        <v>NE</v>
      </c>
      <c r="AD25" s="2" t="str">
        <f>[21]Fevereiro!$I$33</f>
        <v>NE</v>
      </c>
      <c r="AE25" s="52" t="str">
        <f>[21]Fevereiro!$I$34</f>
        <v>NO</v>
      </c>
      <c r="AF25" s="2"/>
    </row>
    <row r="26" spans="1:32" ht="17.100000000000001" customHeight="1" x14ac:dyDescent="0.2">
      <c r="A26" s="8" t="s">
        <v>18</v>
      </c>
      <c r="B26" s="2" t="str">
        <f>[22]Fevereiro!$I$5</f>
        <v>N</v>
      </c>
      <c r="C26" s="2" t="str">
        <f>[22]Fevereiro!$I$6</f>
        <v>NE</v>
      </c>
      <c r="D26" s="2" t="str">
        <f>[22]Fevereiro!$I$7</f>
        <v>L</v>
      </c>
      <c r="E26" s="2" t="str">
        <f>[22]Fevereiro!$I$8</f>
        <v>L</v>
      </c>
      <c r="F26" s="2" t="str">
        <f>[22]Fevereiro!$I$9</f>
        <v>NE</v>
      </c>
      <c r="G26" s="2" t="str">
        <f>[22]Fevereiro!$I$10</f>
        <v>SE</v>
      </c>
      <c r="H26" s="2" t="str">
        <f>[22]Fevereiro!$I$11</f>
        <v>L</v>
      </c>
      <c r="I26" s="2" t="str">
        <f>[22]Fevereiro!$I$12</f>
        <v>NO</v>
      </c>
      <c r="J26" s="2" t="str">
        <f>[22]Fevereiro!$I$13</f>
        <v>O</v>
      </c>
      <c r="K26" s="2" t="str">
        <f>[22]Fevereiro!$I$14</f>
        <v>O</v>
      </c>
      <c r="L26" s="2" t="str">
        <f>[22]Fevereiro!$I$15</f>
        <v>NO</v>
      </c>
      <c r="M26" s="2" t="str">
        <f>[22]Fevereiro!$I$16</f>
        <v>NO</v>
      </c>
      <c r="N26" s="2" t="str">
        <f>[22]Fevereiro!$I$17</f>
        <v>L</v>
      </c>
      <c r="O26" s="2" t="str">
        <f>[22]Fevereiro!$I$18</f>
        <v>N</v>
      </c>
      <c r="P26" s="2" t="str">
        <f>[22]Fevereiro!$I$19</f>
        <v>N</v>
      </c>
      <c r="Q26" s="2" t="str">
        <f>[22]Fevereiro!$I$20</f>
        <v>L</v>
      </c>
      <c r="R26" s="2" t="str">
        <f>[22]Fevereiro!$I$21</f>
        <v>L</v>
      </c>
      <c r="S26" s="2" t="str">
        <f>[22]Fevereiro!$I$22</f>
        <v>NE</v>
      </c>
      <c r="T26" s="2" t="str">
        <f>[22]Fevereiro!$I$23</f>
        <v>N</v>
      </c>
      <c r="U26" s="2" t="str">
        <f>[22]Fevereiro!$I$24</f>
        <v>L</v>
      </c>
      <c r="V26" s="2" t="str">
        <f>[22]Fevereiro!$I$25</f>
        <v>L</v>
      </c>
      <c r="W26" s="2" t="str">
        <f>[22]Fevereiro!$I$26</f>
        <v>NO</v>
      </c>
      <c r="X26" s="2" t="str">
        <f>[22]Fevereiro!$I$27</f>
        <v>L</v>
      </c>
      <c r="Y26" s="2" t="str">
        <f>[22]Fevereiro!$I$28</f>
        <v>NO</v>
      </c>
      <c r="Z26" s="2" t="str">
        <f>[22]Fevereiro!$I$29</f>
        <v>NO</v>
      </c>
      <c r="AA26" s="2" t="str">
        <f>[22]Fevereiro!$I$30</f>
        <v>NO</v>
      </c>
      <c r="AB26" s="2" t="str">
        <f>[22]Fevereiro!$I$31</f>
        <v>L</v>
      </c>
      <c r="AC26" s="2" t="str">
        <f>[22]Fevereiro!$I$32</f>
        <v>L</v>
      </c>
      <c r="AD26" s="2" t="str">
        <f>[22]Fevereiro!$I$33</f>
        <v>NO</v>
      </c>
      <c r="AE26" s="52" t="str">
        <f>[22]Fevereiro!$I$34</f>
        <v>L</v>
      </c>
      <c r="AF26" s="2"/>
    </row>
    <row r="27" spans="1:32" ht="17.100000000000001" customHeight="1" x14ac:dyDescent="0.2">
      <c r="A27" s="8" t="s">
        <v>19</v>
      </c>
      <c r="B27" s="2" t="str">
        <f>[23]Fevereiro!$I$5</f>
        <v>N</v>
      </c>
      <c r="C27" s="2" t="str">
        <f>[23]Fevereiro!$I$6</f>
        <v>NE</v>
      </c>
      <c r="D27" s="2" t="str">
        <f>[23]Fevereiro!$I$7</f>
        <v>N</v>
      </c>
      <c r="E27" s="2" t="str">
        <f>[23]Fevereiro!$I$8</f>
        <v>N</v>
      </c>
      <c r="F27" s="2" t="str">
        <f>[23]Fevereiro!$I$9</f>
        <v>N</v>
      </c>
      <c r="G27" s="2" t="str">
        <f>[23]Fevereiro!$I$10</f>
        <v>N</v>
      </c>
      <c r="H27" s="2" t="str">
        <f>[23]Fevereiro!$I$11</f>
        <v>NE</v>
      </c>
      <c r="I27" s="2" t="str">
        <f>[23]Fevereiro!$I$12</f>
        <v>N</v>
      </c>
      <c r="J27" s="2" t="str">
        <f>[23]Fevereiro!$I$13</f>
        <v>L</v>
      </c>
      <c r="K27" s="2" t="str">
        <f>[23]Fevereiro!$I$14</f>
        <v>SO</v>
      </c>
      <c r="L27" s="2" t="str">
        <f>[23]Fevereiro!$I$15</f>
        <v>S</v>
      </c>
      <c r="M27" s="2" t="str">
        <f>[23]Fevereiro!$I$16</f>
        <v>S</v>
      </c>
      <c r="N27" s="2" t="str">
        <f>[23]Fevereiro!$I$17</f>
        <v>NE</v>
      </c>
      <c r="O27" s="2" t="str">
        <f>[23]Fevereiro!$I$18</f>
        <v>L</v>
      </c>
      <c r="P27" s="2" t="str">
        <f>[23]Fevereiro!$I$19</f>
        <v>NE</v>
      </c>
      <c r="Q27" s="2" t="str">
        <f>[23]Fevereiro!$I$20</f>
        <v>N</v>
      </c>
      <c r="R27" s="2" t="str">
        <f>[23]Fevereiro!$I$21</f>
        <v>S</v>
      </c>
      <c r="S27" s="2" t="str">
        <f>[23]Fevereiro!$I$22</f>
        <v>NE</v>
      </c>
      <c r="T27" s="2" t="str">
        <f>[23]Fevereiro!$I$23</f>
        <v>N</v>
      </c>
      <c r="U27" s="2" t="str">
        <f>[23]Fevereiro!$I$24</f>
        <v>N</v>
      </c>
      <c r="V27" s="2" t="str">
        <f>[23]Fevereiro!$I$25</f>
        <v>N</v>
      </c>
      <c r="W27" s="2" t="str">
        <f>[23]Fevereiro!$I$26</f>
        <v>N</v>
      </c>
      <c r="X27" s="2" t="str">
        <f>[23]Fevereiro!$I$27</f>
        <v>N</v>
      </c>
      <c r="Y27" s="2" t="str">
        <f>[23]Fevereiro!$I$28</f>
        <v>N</v>
      </c>
      <c r="Z27" s="2" t="str">
        <f>[23]Fevereiro!$I$29</f>
        <v>NE</v>
      </c>
      <c r="AA27" s="2" t="str">
        <f>[23]Fevereiro!$I$30</f>
        <v>N</v>
      </c>
      <c r="AB27" s="2" t="str">
        <f>[23]Fevereiro!$I$31</f>
        <v>NE</v>
      </c>
      <c r="AC27" s="2" t="str">
        <f>[23]Fevereiro!$I$32</f>
        <v>NE</v>
      </c>
      <c r="AD27" s="2" t="str">
        <f>[23]Fevereiro!$I$33</f>
        <v>NE</v>
      </c>
      <c r="AE27" s="52" t="str">
        <f>[23]Fevereiro!$I$34</f>
        <v>N</v>
      </c>
      <c r="AF27" s="2"/>
    </row>
    <row r="28" spans="1:32" ht="17.100000000000001" customHeight="1" x14ac:dyDescent="0.2">
      <c r="A28" s="8" t="s">
        <v>31</v>
      </c>
      <c r="B28" s="2" t="str">
        <f>[24]Fevereiro!$I$5</f>
        <v>NO</v>
      </c>
      <c r="C28" s="2" t="str">
        <f>[24]Fevereiro!$I$6</f>
        <v>NO</v>
      </c>
      <c r="D28" s="2" t="str">
        <f>[24]Fevereiro!$I$7</f>
        <v>NO</v>
      </c>
      <c r="E28" s="2" t="str">
        <f>[24]Fevereiro!$I$8</f>
        <v>NO</v>
      </c>
      <c r="F28" s="2" t="str">
        <f>[24]Fevereiro!$I$9</f>
        <v>N</v>
      </c>
      <c r="G28" s="2" t="str">
        <f>[24]Fevereiro!$I$10</f>
        <v>N</v>
      </c>
      <c r="H28" s="2" t="str">
        <f>[24]Fevereiro!$I$11</f>
        <v>NO</v>
      </c>
      <c r="I28" s="2" t="str">
        <f>[24]Fevereiro!$I$12</f>
        <v>NO</v>
      </c>
      <c r="J28" s="2" t="str">
        <f>[24]Fevereiro!$I$13</f>
        <v>NO</v>
      </c>
      <c r="K28" s="2" t="str">
        <f>[24]Fevereiro!$I$14</f>
        <v>S</v>
      </c>
      <c r="L28" s="2" t="str">
        <f>[24]Fevereiro!$I$15</f>
        <v>SO</v>
      </c>
      <c r="M28" s="2" t="str">
        <f>[24]Fevereiro!$I$16</f>
        <v>NO</v>
      </c>
      <c r="N28" s="2" t="str">
        <f>[24]Fevereiro!$I$17</f>
        <v>N</v>
      </c>
      <c r="O28" s="2" t="str">
        <f>[24]Fevereiro!$I$18</f>
        <v>NO</v>
      </c>
      <c r="P28" s="2" t="str">
        <f>[24]Fevereiro!$I$19</f>
        <v>NO</v>
      </c>
      <c r="Q28" s="2" t="str">
        <f>[24]Fevereiro!$I$20</f>
        <v>NO</v>
      </c>
      <c r="R28" s="2" t="str">
        <f>[24]Fevereiro!$I$21</f>
        <v>SE</v>
      </c>
      <c r="S28" s="2" t="str">
        <f>[24]Fevereiro!$I$22</f>
        <v>SE</v>
      </c>
      <c r="T28" s="2" t="str">
        <f>[24]Fevereiro!$I$23</f>
        <v>NO</v>
      </c>
      <c r="U28" s="2" t="str">
        <f>[24]Fevereiro!$I$24</f>
        <v>NO</v>
      </c>
      <c r="V28" s="2" t="str">
        <f>[24]Fevereiro!$I$25</f>
        <v>NO</v>
      </c>
      <c r="W28" s="2" t="str">
        <f>[24]Fevereiro!$I$26</f>
        <v>NO</v>
      </c>
      <c r="X28" s="2" t="str">
        <f>[24]Fevereiro!$I$27</f>
        <v>NO</v>
      </c>
      <c r="Y28" s="2" t="str">
        <f>[24]Fevereiro!$I$28</f>
        <v>NO</v>
      </c>
      <c r="Z28" s="2" t="str">
        <f>[24]Fevereiro!$I$29</f>
        <v>NO</v>
      </c>
      <c r="AA28" s="2" t="str">
        <f>[24]Fevereiro!$I$30</f>
        <v>NO</v>
      </c>
      <c r="AB28" s="2" t="str">
        <f>[24]Fevereiro!$I$31</f>
        <v>NO</v>
      </c>
      <c r="AC28" s="2" t="str">
        <f>[24]Fevereiro!$I$32</f>
        <v>NE</v>
      </c>
      <c r="AD28" s="2" t="str">
        <f>[24]Fevereiro!$I$33</f>
        <v>NO</v>
      </c>
      <c r="AE28" s="52" t="str">
        <f>[24]Fevereiro!$I$34</f>
        <v>NO</v>
      </c>
      <c r="AF28" s="2"/>
    </row>
    <row r="29" spans="1:32" ht="17.100000000000001" customHeight="1" x14ac:dyDescent="0.2">
      <c r="A29" s="8" t="s">
        <v>20</v>
      </c>
      <c r="B29" s="19" t="str">
        <f>[25]Fevereiro!$I$5</f>
        <v>S</v>
      </c>
      <c r="C29" s="19" t="str">
        <f>[25]Fevereiro!$I$6</f>
        <v>NE</v>
      </c>
      <c r="D29" s="19" t="str">
        <f>[25]Fevereiro!$I$7</f>
        <v>NE</v>
      </c>
      <c r="E29" s="19" t="str">
        <f>[25]Fevereiro!$I$8</f>
        <v>NE</v>
      </c>
      <c r="F29" s="19" t="str">
        <f>[25]Fevereiro!$I$9</f>
        <v>NE</v>
      </c>
      <c r="G29" s="19" t="str">
        <f>[25]Fevereiro!$I$10</f>
        <v>N</v>
      </c>
      <c r="H29" s="19" t="str">
        <f>[25]Fevereiro!$I$11</f>
        <v>N</v>
      </c>
      <c r="I29" s="19" t="str">
        <f>[25]Fevereiro!$I$12</f>
        <v>NO</v>
      </c>
      <c r="J29" s="19" t="str">
        <f>[25]Fevereiro!$I$13</f>
        <v>NO</v>
      </c>
      <c r="K29" s="19" t="str">
        <f>[25]Fevereiro!$I$14</f>
        <v>SO</v>
      </c>
      <c r="L29" s="19" t="str">
        <f>[25]Fevereiro!$I$15</f>
        <v>NO</v>
      </c>
      <c r="M29" s="19" t="str">
        <f>[25]Fevereiro!$I$16</f>
        <v>N</v>
      </c>
      <c r="N29" s="19" t="str">
        <f>[25]Fevereiro!$I$17</f>
        <v>NE</v>
      </c>
      <c r="O29" s="19" t="str">
        <f>[25]Fevereiro!$I$18</f>
        <v>NE</v>
      </c>
      <c r="P29" s="19" t="str">
        <f>[25]Fevereiro!$I$19</f>
        <v>L</v>
      </c>
      <c r="Q29" s="19" t="str">
        <f>[25]Fevereiro!$I$20</f>
        <v>S</v>
      </c>
      <c r="R29" s="19" t="str">
        <f>[25]Fevereiro!$I$21</f>
        <v>NO</v>
      </c>
      <c r="S29" s="19" t="str">
        <f>[25]Fevereiro!$I$22</f>
        <v>NE</v>
      </c>
      <c r="T29" s="19" t="str">
        <f>[25]Fevereiro!$I$23</f>
        <v>N</v>
      </c>
      <c r="U29" s="19" t="str">
        <f>[25]Fevereiro!$I$24</f>
        <v>N</v>
      </c>
      <c r="V29" s="19" t="str">
        <f>[25]Fevereiro!$I$25</f>
        <v>N</v>
      </c>
      <c r="W29" s="19" t="str">
        <f>[25]Fevereiro!$I$26</f>
        <v>SO</v>
      </c>
      <c r="X29" s="19" t="str">
        <f>[25]Fevereiro!$I$27</f>
        <v>N</v>
      </c>
      <c r="Y29" s="19" t="str">
        <f>[25]Fevereiro!$I$28</f>
        <v>NO</v>
      </c>
      <c r="Z29" s="19" t="str">
        <f>[25]Fevereiro!$I$29</f>
        <v>N</v>
      </c>
      <c r="AA29" s="19" t="str">
        <f>[25]Fevereiro!$I$30</f>
        <v>N</v>
      </c>
      <c r="AB29" s="19" t="str">
        <f>[25]Fevereiro!$I$31</f>
        <v>N</v>
      </c>
      <c r="AC29" s="19" t="str">
        <f>[25]Fevereiro!$I$32</f>
        <v>S</v>
      </c>
      <c r="AD29" s="19" t="str">
        <f>[25]Fevereiro!$I$33</f>
        <v>O</v>
      </c>
      <c r="AE29" s="54" t="str">
        <f>[25]Fevereiro!$I$34</f>
        <v>N</v>
      </c>
      <c r="AF29" s="2"/>
    </row>
    <row r="30" spans="1:32" s="5" customFormat="1" ht="17.100000000000001" customHeight="1" x14ac:dyDescent="0.2">
      <c r="A30" s="12" t="s">
        <v>38</v>
      </c>
      <c r="B30" s="20" t="s">
        <v>49</v>
      </c>
      <c r="C30" s="20" t="s">
        <v>49</v>
      </c>
      <c r="D30" s="20" t="s">
        <v>55</v>
      </c>
      <c r="E30" s="20" t="s">
        <v>55</v>
      </c>
      <c r="F30" s="20" t="s">
        <v>49</v>
      </c>
      <c r="G30" s="20" t="s">
        <v>49</v>
      </c>
      <c r="H30" s="20" t="s">
        <v>56</v>
      </c>
      <c r="I30" s="20" t="s">
        <v>56</v>
      </c>
      <c r="J30" s="20" t="s">
        <v>56</v>
      </c>
      <c r="K30" s="20" t="s">
        <v>57</v>
      </c>
      <c r="L30" s="20" t="s">
        <v>57</v>
      </c>
      <c r="M30" s="20" t="s">
        <v>55</v>
      </c>
      <c r="N30" s="20" t="s">
        <v>49</v>
      </c>
      <c r="O30" s="20" t="s">
        <v>49</v>
      </c>
      <c r="P30" s="21" t="s">
        <v>49</v>
      </c>
      <c r="Q30" s="21" t="s">
        <v>58</v>
      </c>
      <c r="R30" s="21" t="s">
        <v>58</v>
      </c>
      <c r="S30" s="21" t="s">
        <v>49</v>
      </c>
      <c r="T30" s="21" t="s">
        <v>55</v>
      </c>
      <c r="U30" s="21" t="s">
        <v>55</v>
      </c>
      <c r="V30" s="21" t="s">
        <v>55</v>
      </c>
      <c r="W30" s="21" t="s">
        <v>55</v>
      </c>
      <c r="X30" s="21" t="s">
        <v>49</v>
      </c>
      <c r="Y30" s="21" t="s">
        <v>55</v>
      </c>
      <c r="Z30" s="21" t="s">
        <v>49</v>
      </c>
      <c r="AA30" s="21" t="s">
        <v>49</v>
      </c>
      <c r="AB30" s="21" t="s">
        <v>55</v>
      </c>
      <c r="AC30" s="21" t="s">
        <v>49</v>
      </c>
      <c r="AD30" s="21" t="s">
        <v>55</v>
      </c>
      <c r="AE30" s="48"/>
      <c r="AF30" s="18"/>
    </row>
    <row r="31" spans="1:32" x14ac:dyDescent="0.2">
      <c r="A31" s="67"/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49"/>
      <c r="AE31" s="16" t="s">
        <v>55</v>
      </c>
      <c r="AF31" s="2"/>
    </row>
    <row r="32" spans="1:32" x14ac:dyDescent="0.2">
      <c r="AE32" s="17"/>
      <c r="AF32" s="2"/>
    </row>
    <row r="33" spans="31:32" x14ac:dyDescent="0.2">
      <c r="AE33" s="17"/>
      <c r="AF33" s="2"/>
    </row>
    <row r="34" spans="31:32" x14ac:dyDescent="0.2">
      <c r="AE34" s="17"/>
      <c r="AF34" s="2"/>
    </row>
    <row r="35" spans="31:32" x14ac:dyDescent="0.2">
      <c r="AE35" s="17"/>
      <c r="AF35" s="2"/>
    </row>
  </sheetData>
  <mergeCells count="33">
    <mergeCell ref="AC3:AC4"/>
    <mergeCell ref="W3:W4"/>
    <mergeCell ref="Y3:Y4"/>
    <mergeCell ref="Z3:Z4"/>
    <mergeCell ref="AA3:AA4"/>
    <mergeCell ref="AB3:AB4"/>
    <mergeCell ref="X3:X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AD3:AD4"/>
    <mergeCell ref="L3:L4"/>
    <mergeCell ref="B2:AE2"/>
    <mergeCell ref="A1:AE1"/>
    <mergeCell ref="A31:AC3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5"/>
  <sheetViews>
    <sheetView workbookViewId="0">
      <selection activeCell="AD30" sqref="AD30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27" width="5.42578125" style="2" bestFit="1" customWidth="1"/>
    <col min="28" max="29" width="6.140625" style="2" bestFit="1" customWidth="1"/>
    <col min="30" max="30" width="6.140625" style="2" customWidth="1"/>
    <col min="31" max="31" width="7.42578125" style="6" bestFit="1" customWidth="1"/>
    <col min="32" max="32" width="9.140625" style="1"/>
  </cols>
  <sheetData>
    <row r="1" spans="1:32" ht="20.100000000000001" customHeight="1" thickBot="1" x14ac:dyDescent="0.25">
      <c r="A1" s="62" t="s">
        <v>33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</row>
    <row r="2" spans="1:32" s="4" customFormat="1" ht="20.100000000000001" customHeight="1" x14ac:dyDescent="0.2">
      <c r="A2" s="63" t="s">
        <v>21</v>
      </c>
      <c r="B2" s="60" t="s">
        <v>53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10"/>
    </row>
    <row r="3" spans="1:32" s="5" customFormat="1" ht="20.100000000000001" customHeight="1" x14ac:dyDescent="0.2">
      <c r="A3" s="64"/>
      <c r="B3" s="58">
        <v>1</v>
      </c>
      <c r="C3" s="58">
        <f>SUM(B3+1)</f>
        <v>2</v>
      </c>
      <c r="D3" s="58">
        <f t="shared" ref="D3:AC3" si="0">SUM(C3+1)</f>
        <v>3</v>
      </c>
      <c r="E3" s="58">
        <f t="shared" si="0"/>
        <v>4</v>
      </c>
      <c r="F3" s="58">
        <f t="shared" si="0"/>
        <v>5</v>
      </c>
      <c r="G3" s="58">
        <f t="shared" si="0"/>
        <v>6</v>
      </c>
      <c r="H3" s="58">
        <f t="shared" si="0"/>
        <v>7</v>
      </c>
      <c r="I3" s="58">
        <f t="shared" si="0"/>
        <v>8</v>
      </c>
      <c r="J3" s="58">
        <f t="shared" si="0"/>
        <v>9</v>
      </c>
      <c r="K3" s="58">
        <f t="shared" si="0"/>
        <v>10</v>
      </c>
      <c r="L3" s="58">
        <f t="shared" si="0"/>
        <v>11</v>
      </c>
      <c r="M3" s="58">
        <f t="shared" si="0"/>
        <v>12</v>
      </c>
      <c r="N3" s="58">
        <f t="shared" si="0"/>
        <v>13</v>
      </c>
      <c r="O3" s="58">
        <f t="shared" si="0"/>
        <v>14</v>
      </c>
      <c r="P3" s="58">
        <f t="shared" si="0"/>
        <v>15</v>
      </c>
      <c r="Q3" s="58">
        <f t="shared" si="0"/>
        <v>16</v>
      </c>
      <c r="R3" s="58">
        <f t="shared" si="0"/>
        <v>17</v>
      </c>
      <c r="S3" s="58">
        <f t="shared" si="0"/>
        <v>18</v>
      </c>
      <c r="T3" s="58">
        <f t="shared" si="0"/>
        <v>19</v>
      </c>
      <c r="U3" s="58">
        <f t="shared" si="0"/>
        <v>20</v>
      </c>
      <c r="V3" s="58">
        <f t="shared" si="0"/>
        <v>21</v>
      </c>
      <c r="W3" s="58">
        <f t="shared" si="0"/>
        <v>22</v>
      </c>
      <c r="X3" s="58">
        <f t="shared" si="0"/>
        <v>23</v>
      </c>
      <c r="Y3" s="58">
        <f t="shared" si="0"/>
        <v>24</v>
      </c>
      <c r="Z3" s="58">
        <f t="shared" si="0"/>
        <v>25</v>
      </c>
      <c r="AA3" s="58">
        <f t="shared" si="0"/>
        <v>26</v>
      </c>
      <c r="AB3" s="58">
        <f t="shared" si="0"/>
        <v>27</v>
      </c>
      <c r="AC3" s="58">
        <f t="shared" si="0"/>
        <v>28</v>
      </c>
      <c r="AD3" s="58">
        <v>29</v>
      </c>
      <c r="AE3" s="29" t="s">
        <v>41</v>
      </c>
      <c r="AF3" s="18"/>
    </row>
    <row r="4" spans="1:32" s="5" customFormat="1" ht="20.100000000000001" customHeight="1" thickBot="1" x14ac:dyDescent="0.25">
      <c r="A4" s="65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28" t="s">
        <v>39</v>
      </c>
      <c r="AF4" s="18"/>
    </row>
    <row r="5" spans="1:32" s="5" customFormat="1" ht="20.100000000000001" customHeight="1" thickTop="1" x14ac:dyDescent="0.2">
      <c r="A5" s="7" t="s">
        <v>48</v>
      </c>
      <c r="B5" s="43">
        <f>[1]Fevereiro!$J$5</f>
        <v>25.2</v>
      </c>
      <c r="C5" s="43">
        <f>[1]Fevereiro!$J$6</f>
        <v>31.319999999999997</v>
      </c>
      <c r="D5" s="43">
        <f>[1]Fevereiro!$J$7</f>
        <v>31.319999999999997</v>
      </c>
      <c r="E5" s="43">
        <f>[1]Fevereiro!$J$8</f>
        <v>24.840000000000003</v>
      </c>
      <c r="F5" s="43">
        <f>[1]Fevereiro!$J$9</f>
        <v>24.48</v>
      </c>
      <c r="G5" s="43">
        <f>[1]Fevereiro!$J$10</f>
        <v>23.040000000000003</v>
      </c>
      <c r="H5" s="43">
        <f>[1]Fevereiro!$J$11</f>
        <v>24.48</v>
      </c>
      <c r="I5" s="43">
        <f>[1]Fevereiro!$J$12</f>
        <v>27</v>
      </c>
      <c r="J5" s="43">
        <f>[1]Fevereiro!$J$13</f>
        <v>44.28</v>
      </c>
      <c r="K5" s="43">
        <f>[1]Fevereiro!$J$14</f>
        <v>33.119999999999997</v>
      </c>
      <c r="L5" s="43">
        <f>[1]Fevereiro!$J$15</f>
        <v>50.04</v>
      </c>
      <c r="M5" s="43">
        <f>[1]Fevereiro!$J$16</f>
        <v>19.440000000000001</v>
      </c>
      <c r="N5" s="43">
        <f>[1]Fevereiro!$J$17</f>
        <v>35.28</v>
      </c>
      <c r="O5" s="43">
        <f>[1]Fevereiro!$J$18</f>
        <v>36.72</v>
      </c>
      <c r="P5" s="43">
        <f>[1]Fevereiro!$J$19</f>
        <v>44.64</v>
      </c>
      <c r="Q5" s="43">
        <f>[1]Fevereiro!$J$20</f>
        <v>18.720000000000002</v>
      </c>
      <c r="R5" s="43">
        <f>[1]Fevereiro!$J$21</f>
        <v>39.96</v>
      </c>
      <c r="S5" s="43">
        <f>[1]Fevereiro!$J$22</f>
        <v>38.159999999999997</v>
      </c>
      <c r="T5" s="43">
        <f>[1]Fevereiro!$J$23</f>
        <v>35.64</v>
      </c>
      <c r="U5" s="43">
        <f>[1]Fevereiro!$J$24</f>
        <v>31.319999999999997</v>
      </c>
      <c r="V5" s="43">
        <f>[1]Fevereiro!$J$25</f>
        <v>56.88</v>
      </c>
      <c r="W5" s="43">
        <f>[1]Fevereiro!$J$26</f>
        <v>30.240000000000002</v>
      </c>
      <c r="X5" s="43">
        <f>[1]Fevereiro!$J$27</f>
        <v>45.72</v>
      </c>
      <c r="Y5" s="43">
        <f>[1]Fevereiro!$J$28</f>
        <v>36</v>
      </c>
      <c r="Z5" s="43">
        <f>[1]Fevereiro!$J$29</f>
        <v>23.759999999999998</v>
      </c>
      <c r="AA5" s="43">
        <f>[1]Fevereiro!$J$30</f>
        <v>47.16</v>
      </c>
      <c r="AB5" s="43">
        <f>[1]Fevereiro!$J$31</f>
        <v>35.28</v>
      </c>
      <c r="AC5" s="43">
        <f>[1]Fevereiro!$J$32</f>
        <v>25.2</v>
      </c>
      <c r="AD5" s="43">
        <f>[1]Fevereiro!$J$33</f>
        <v>63.72</v>
      </c>
      <c r="AE5" s="46">
        <f>MAX(B5:AC5)</f>
        <v>56.88</v>
      </c>
      <c r="AF5" s="18"/>
    </row>
    <row r="6" spans="1:32" s="1" customFormat="1" ht="17.100000000000001" customHeight="1" x14ac:dyDescent="0.2">
      <c r="A6" s="8" t="s">
        <v>0</v>
      </c>
      <c r="B6" s="3">
        <f>[2]Fevereiro!$J$5</f>
        <v>29.52</v>
      </c>
      <c r="C6" s="3">
        <f>[2]Fevereiro!$J$6</f>
        <v>41.04</v>
      </c>
      <c r="D6" s="3">
        <f>[2]Fevereiro!$J$7</f>
        <v>41.76</v>
      </c>
      <c r="E6" s="3">
        <f>[2]Fevereiro!$J$8</f>
        <v>39.6</v>
      </c>
      <c r="F6" s="3">
        <f>[2]Fevereiro!$J$9</f>
        <v>34.200000000000003</v>
      </c>
      <c r="G6" s="3">
        <f>[2]Fevereiro!$J$10</f>
        <v>24.12</v>
      </c>
      <c r="H6" s="3">
        <f>[2]Fevereiro!$J$11</f>
        <v>18.36</v>
      </c>
      <c r="I6" s="3">
        <f>[2]Fevereiro!$J$12</f>
        <v>32.76</v>
      </c>
      <c r="J6" s="3">
        <f>[2]Fevereiro!$J$13</f>
        <v>40.32</v>
      </c>
      <c r="K6" s="3">
        <f>[2]Fevereiro!$J$14</f>
        <v>34.200000000000003</v>
      </c>
      <c r="L6" s="3">
        <f>[2]Fevereiro!$J$15</f>
        <v>34.92</v>
      </c>
      <c r="M6" s="3">
        <f>[2]Fevereiro!$J$16</f>
        <v>33.119999999999997</v>
      </c>
      <c r="N6" s="3">
        <f>[2]Fevereiro!$J$17</f>
        <v>38.159999999999997</v>
      </c>
      <c r="O6" s="3">
        <f>[2]Fevereiro!$J$18</f>
        <v>51.480000000000004</v>
      </c>
      <c r="P6" s="3">
        <f>[2]Fevereiro!$J$19</f>
        <v>39.24</v>
      </c>
      <c r="Q6" s="3">
        <f>[2]Fevereiro!$J$20</f>
        <v>35.28</v>
      </c>
      <c r="R6" s="3">
        <f>[2]Fevereiro!$J$21</f>
        <v>38.519999999999996</v>
      </c>
      <c r="S6" s="3">
        <f>[2]Fevereiro!$J$22</f>
        <v>39.24</v>
      </c>
      <c r="T6" s="3">
        <f>[2]Fevereiro!$J$23</f>
        <v>50.4</v>
      </c>
      <c r="U6" s="3">
        <f>[2]Fevereiro!$J$24</f>
        <v>43.56</v>
      </c>
      <c r="V6" s="3">
        <f>[2]Fevereiro!$J$25</f>
        <v>39.6</v>
      </c>
      <c r="W6" s="3">
        <f>[2]Fevereiro!$J$26</f>
        <v>47.519999999999996</v>
      </c>
      <c r="X6" s="3">
        <f>[2]Fevereiro!$J$27</f>
        <v>29.880000000000003</v>
      </c>
      <c r="Y6" s="3">
        <f>[2]Fevereiro!$J$28</f>
        <v>25.2</v>
      </c>
      <c r="Z6" s="3">
        <f>[2]Fevereiro!$J$29</f>
        <v>32.04</v>
      </c>
      <c r="AA6" s="3">
        <f>[2]Fevereiro!$J$30</f>
        <v>25.2</v>
      </c>
      <c r="AB6" s="3">
        <f>[2]Fevereiro!$J$31</f>
        <v>55.440000000000005</v>
      </c>
      <c r="AC6" s="3">
        <f>[2]Fevereiro!$J$32</f>
        <v>43.92</v>
      </c>
      <c r="AD6" s="3">
        <f>[2]Fevereiro!$J$33</f>
        <v>51.480000000000004</v>
      </c>
      <c r="AE6" s="15">
        <f>MAX(B6:AC6)</f>
        <v>55.440000000000005</v>
      </c>
      <c r="AF6" s="2"/>
    </row>
    <row r="7" spans="1:32" ht="17.100000000000001" customHeight="1" x14ac:dyDescent="0.2">
      <c r="A7" s="8" t="s">
        <v>1</v>
      </c>
      <c r="B7" s="13">
        <f>[3]Fevereiro!$J$5</f>
        <v>30.240000000000002</v>
      </c>
      <c r="C7" s="13">
        <f>[3]Fevereiro!$J$6</f>
        <v>27.720000000000002</v>
      </c>
      <c r="D7" s="13">
        <f>[3]Fevereiro!$J$7</f>
        <v>27.720000000000002</v>
      </c>
      <c r="E7" s="13">
        <f>[3]Fevereiro!$J$8</f>
        <v>34.56</v>
      </c>
      <c r="F7" s="13">
        <f>[3]Fevereiro!$J$9</f>
        <v>22.68</v>
      </c>
      <c r="G7" s="13">
        <f>[3]Fevereiro!$J$10</f>
        <v>12.24</v>
      </c>
      <c r="H7" s="13">
        <f>[3]Fevereiro!$J$11</f>
        <v>28.8</v>
      </c>
      <c r="I7" s="13">
        <f>[3]Fevereiro!$J$12</f>
        <v>49.32</v>
      </c>
      <c r="J7" s="13">
        <f>[3]Fevereiro!$J$13</f>
        <v>40.680000000000007</v>
      </c>
      <c r="K7" s="13">
        <f>[3]Fevereiro!$J$14</f>
        <v>28.08</v>
      </c>
      <c r="L7" s="13">
        <f>[3]Fevereiro!$J$15</f>
        <v>19.440000000000001</v>
      </c>
      <c r="M7" s="13">
        <f>[3]Fevereiro!$J$16</f>
        <v>25.56</v>
      </c>
      <c r="N7" s="13">
        <f>[3]Fevereiro!$J$17</f>
        <v>49.32</v>
      </c>
      <c r="O7" s="13">
        <f>[3]Fevereiro!$J$18</f>
        <v>23.040000000000003</v>
      </c>
      <c r="P7" s="13">
        <f>[3]Fevereiro!$J$19</f>
        <v>31.680000000000003</v>
      </c>
      <c r="Q7" s="13">
        <f>[3]Fevereiro!$J$20</f>
        <v>45.36</v>
      </c>
      <c r="R7" s="13">
        <f>[3]Fevereiro!$J$21</f>
        <v>44.28</v>
      </c>
      <c r="S7" s="13">
        <f>[3]Fevereiro!$J$22</f>
        <v>37.440000000000005</v>
      </c>
      <c r="T7" s="13">
        <f>[3]Fevereiro!$J$23</f>
        <v>41.4</v>
      </c>
      <c r="U7" s="13">
        <f>[3]Fevereiro!$J$24</f>
        <v>30.240000000000002</v>
      </c>
      <c r="V7" s="13">
        <f>[3]Fevereiro!$J$25</f>
        <v>24.840000000000003</v>
      </c>
      <c r="W7" s="13" t="str">
        <f>[3]Fevereiro!$J$26</f>
        <v>**</v>
      </c>
      <c r="X7" s="13" t="str">
        <f>[3]Fevereiro!$J$27</f>
        <v>**</v>
      </c>
      <c r="Y7" s="13" t="str">
        <f>[3]Fevereiro!$J$28</f>
        <v>**</v>
      </c>
      <c r="Z7" s="13" t="str">
        <f>[3]Fevereiro!$J$29</f>
        <v>**</v>
      </c>
      <c r="AA7" s="13" t="str">
        <f>[3]Fevereiro!$J$30</f>
        <v>**</v>
      </c>
      <c r="AB7" s="13">
        <f>[3]Fevereiro!$J$31</f>
        <v>64.08</v>
      </c>
      <c r="AC7" s="13">
        <f>[3]Fevereiro!$J$32</f>
        <v>27.720000000000002</v>
      </c>
      <c r="AD7" s="13">
        <f>[3]Fevereiro!$J$33</f>
        <v>43.2</v>
      </c>
      <c r="AE7" s="15">
        <f t="shared" ref="AE7:AE8" si="1">MAX(B7:AC7)</f>
        <v>64.08</v>
      </c>
      <c r="AF7" s="2"/>
    </row>
    <row r="8" spans="1:32" ht="17.100000000000001" customHeight="1" x14ac:dyDescent="0.2">
      <c r="A8" s="8" t="s">
        <v>51</v>
      </c>
      <c r="B8" s="13">
        <f>[4]Fevereiro!$J$5</f>
        <v>33.28</v>
      </c>
      <c r="C8" s="13">
        <f>[4]Fevereiro!$J$6</f>
        <v>26.24</v>
      </c>
      <c r="D8" s="13">
        <f>[4]Fevereiro!$J$7</f>
        <v>30.400000000000002</v>
      </c>
      <c r="E8" s="13">
        <f>[4]Fevereiro!$J$8</f>
        <v>30.72</v>
      </c>
      <c r="F8" s="13">
        <f>[4]Fevereiro!$J$9</f>
        <v>24.96</v>
      </c>
      <c r="G8" s="13">
        <f>[4]Fevereiro!$J$10</f>
        <v>21.44</v>
      </c>
      <c r="H8" s="13">
        <f>[4]Fevereiro!$J$11</f>
        <v>21.12</v>
      </c>
      <c r="I8" s="13">
        <f>[4]Fevereiro!$J$12</f>
        <v>28.160000000000004</v>
      </c>
      <c r="J8" s="13">
        <f>[4]Fevereiro!$J$13</f>
        <v>50.56</v>
      </c>
      <c r="K8" s="13">
        <f>[4]Fevereiro!$J$14</f>
        <v>29.439999999999998</v>
      </c>
      <c r="L8" s="13">
        <f>[4]Fevereiro!$J$15</f>
        <v>25.6</v>
      </c>
      <c r="M8" s="13">
        <f>[4]Fevereiro!$J$16</f>
        <v>18.559999999999999</v>
      </c>
      <c r="N8" s="13">
        <f>[4]Fevereiro!$J$17</f>
        <v>18.559999999999999</v>
      </c>
      <c r="O8" s="13">
        <f>[4]Fevereiro!$J$18</f>
        <v>27.84</v>
      </c>
      <c r="P8" s="13">
        <f>[4]Fevereiro!$J$19</f>
        <v>36.480000000000004</v>
      </c>
      <c r="Q8" s="13">
        <f>[4]Fevereiro!$J$20</f>
        <v>40.960000000000008</v>
      </c>
      <c r="R8" s="13">
        <f>[4]Fevereiro!$J$21</f>
        <v>35.520000000000003</v>
      </c>
      <c r="S8" s="13">
        <f>[4]Fevereiro!$J$22</f>
        <v>31.680000000000003</v>
      </c>
      <c r="T8" s="13">
        <f>[4]Fevereiro!$J$23</f>
        <v>28.480000000000004</v>
      </c>
      <c r="U8" s="13">
        <f>[4]Fevereiro!$J$24</f>
        <v>34.880000000000003</v>
      </c>
      <c r="V8" s="13">
        <f>[4]Fevereiro!$J$25</f>
        <v>31.04</v>
      </c>
      <c r="W8" s="13">
        <f>[4]Fevereiro!$J$26</f>
        <v>28.160000000000004</v>
      </c>
      <c r="X8" s="13">
        <f>[4]Fevereiro!$J$27</f>
        <v>31.360000000000003</v>
      </c>
      <c r="Y8" s="13">
        <f>[4]Fevereiro!$J$28</f>
        <v>20.16</v>
      </c>
      <c r="Z8" s="13">
        <f>[4]Fevereiro!$J$29</f>
        <v>36.800000000000004</v>
      </c>
      <c r="AA8" s="13">
        <f>[4]Fevereiro!$J$30</f>
        <v>35.520000000000003</v>
      </c>
      <c r="AB8" s="13">
        <f>[4]Fevereiro!$J$31</f>
        <v>56.960000000000008</v>
      </c>
      <c r="AC8" s="13">
        <f>[4]Fevereiro!$J$32</f>
        <v>24.64</v>
      </c>
      <c r="AD8" s="13">
        <f>[4]Fevereiro!$J$33</f>
        <v>58.24</v>
      </c>
      <c r="AE8" s="15">
        <f t="shared" si="1"/>
        <v>56.960000000000008</v>
      </c>
      <c r="AF8" s="2"/>
    </row>
    <row r="9" spans="1:32" ht="17.100000000000001" customHeight="1" x14ac:dyDescent="0.2">
      <c r="A9" s="8" t="s">
        <v>2</v>
      </c>
      <c r="B9" s="3">
        <f>[5]Fevereiro!$J$5</f>
        <v>25.28</v>
      </c>
      <c r="C9" s="3">
        <f>[5]Fevereiro!$J$6</f>
        <v>33.6</v>
      </c>
      <c r="D9" s="3">
        <f>[5]Fevereiro!$J$7</f>
        <v>28.480000000000004</v>
      </c>
      <c r="E9" s="3">
        <f>[5]Fevereiro!$J$8</f>
        <v>43.84</v>
      </c>
      <c r="F9" s="3">
        <f>[5]Fevereiro!$J$9</f>
        <v>24.32</v>
      </c>
      <c r="G9" s="3">
        <f>[5]Fevereiro!$J$10</f>
        <v>23.040000000000003</v>
      </c>
      <c r="H9" s="3">
        <f>[5]Fevereiro!$J$11</f>
        <v>22.080000000000002</v>
      </c>
      <c r="I9" s="3">
        <f>[5]Fevereiro!$J$12</f>
        <v>36.160000000000004</v>
      </c>
      <c r="J9" s="3">
        <f>[5]Fevereiro!$J$13</f>
        <v>28.480000000000004</v>
      </c>
      <c r="K9" s="3">
        <f>[5]Fevereiro!$J$14</f>
        <v>28.480000000000004</v>
      </c>
      <c r="L9" s="3">
        <f>[5]Fevereiro!$J$15</f>
        <v>22.72</v>
      </c>
      <c r="M9" s="3">
        <f>[5]Fevereiro!$J$16</f>
        <v>28.160000000000004</v>
      </c>
      <c r="N9" s="3">
        <f>[5]Fevereiro!$J$17</f>
        <v>20.480000000000004</v>
      </c>
      <c r="O9" s="3">
        <f>[5]Fevereiro!$J$18</f>
        <v>26.880000000000003</v>
      </c>
      <c r="P9" s="3">
        <f>[5]Fevereiro!$J$19</f>
        <v>53.120000000000005</v>
      </c>
      <c r="Q9" s="3">
        <f>[5]Fevereiro!$J$20</f>
        <v>40</v>
      </c>
      <c r="R9" s="3">
        <f>[5]Fevereiro!$J$21</f>
        <v>48</v>
      </c>
      <c r="S9" s="3">
        <f>[5]Fevereiro!$J$22</f>
        <v>49.92</v>
      </c>
      <c r="T9" s="3">
        <f>[5]Fevereiro!$J$23</f>
        <v>36.160000000000004</v>
      </c>
      <c r="U9" s="3">
        <f>[5]Fevereiro!$J$24</f>
        <v>24.64</v>
      </c>
      <c r="V9" s="3">
        <f>[5]Fevereiro!$J$25</f>
        <v>29.12</v>
      </c>
      <c r="W9" s="3">
        <f>[5]Fevereiro!$J$26</f>
        <v>33.28</v>
      </c>
      <c r="X9" s="3">
        <f>[5]Fevereiro!$J$27</f>
        <v>42.56</v>
      </c>
      <c r="Y9" s="3">
        <f>[5]Fevereiro!$J$28</f>
        <v>18.880000000000003</v>
      </c>
      <c r="Z9" s="3">
        <f>[5]Fevereiro!$J$29</f>
        <v>27.200000000000003</v>
      </c>
      <c r="AA9" s="3">
        <f>[5]Fevereiro!$J$30</f>
        <v>37.44</v>
      </c>
      <c r="AB9" s="3">
        <f>[5]Fevereiro!$J$31</f>
        <v>34.880000000000003</v>
      </c>
      <c r="AC9" s="3">
        <f>[5]Fevereiro!$J$32</f>
        <v>43.2</v>
      </c>
      <c r="AD9" s="3">
        <f>[5]Fevereiro!$J$33</f>
        <v>40.960000000000008</v>
      </c>
      <c r="AE9" s="15">
        <f t="shared" ref="AE9:AE29" si="2">MAX(B9:AC9)</f>
        <v>53.120000000000005</v>
      </c>
      <c r="AF9" s="2"/>
    </row>
    <row r="10" spans="1:32" ht="17.100000000000001" customHeight="1" x14ac:dyDescent="0.2">
      <c r="A10" s="8" t="s">
        <v>3</v>
      </c>
      <c r="B10" s="3">
        <f>[6]Fevereiro!$J$5</f>
        <v>26.64</v>
      </c>
      <c r="C10" s="3">
        <f>[6]Fevereiro!$J$6</f>
        <v>42.12</v>
      </c>
      <c r="D10" s="3">
        <f>[6]Fevereiro!$J$7</f>
        <v>34.56</v>
      </c>
      <c r="E10" s="3">
        <f>[6]Fevereiro!$J$8</f>
        <v>24.840000000000003</v>
      </c>
      <c r="F10" s="3">
        <f>[6]Fevereiro!$J$9</f>
        <v>25.92</v>
      </c>
      <c r="G10" s="3">
        <f>[6]Fevereiro!$J$10</f>
        <v>18.720000000000002</v>
      </c>
      <c r="H10" s="3">
        <f>[6]Fevereiro!$J$11</f>
        <v>21.96</v>
      </c>
      <c r="I10" s="3">
        <f>[6]Fevereiro!$J$12</f>
        <v>20.88</v>
      </c>
      <c r="J10" s="3">
        <f>[6]Fevereiro!$J$13</f>
        <v>20.52</v>
      </c>
      <c r="K10" s="3">
        <f>[6]Fevereiro!$J$14</f>
        <v>53.28</v>
      </c>
      <c r="L10" s="3">
        <f>[6]Fevereiro!$J$15</f>
        <v>41.4</v>
      </c>
      <c r="M10" s="3">
        <f>[6]Fevereiro!$J$16</f>
        <v>23.040000000000003</v>
      </c>
      <c r="N10" s="3">
        <f>[6]Fevereiro!$J$17</f>
        <v>26.28</v>
      </c>
      <c r="O10" s="3">
        <f>[6]Fevereiro!$J$18</f>
        <v>37.800000000000004</v>
      </c>
      <c r="P10" s="3">
        <f>[6]Fevereiro!$J$19</f>
        <v>24.48</v>
      </c>
      <c r="Q10" s="3">
        <f>[6]Fevereiro!$J$20</f>
        <v>23.759999999999998</v>
      </c>
      <c r="R10" s="3">
        <f>[6]Fevereiro!$J$21</f>
        <v>46.080000000000005</v>
      </c>
      <c r="S10" s="3">
        <f>[6]Fevereiro!$J$22</f>
        <v>31.680000000000003</v>
      </c>
      <c r="T10" s="3">
        <f>[6]Fevereiro!$J$23</f>
        <v>35.64</v>
      </c>
      <c r="U10" s="3">
        <f>[6]Fevereiro!$J$24</f>
        <v>22.32</v>
      </c>
      <c r="V10" s="3">
        <f>[6]Fevereiro!$J$25</f>
        <v>36.72</v>
      </c>
      <c r="W10" s="3">
        <f>[6]Fevereiro!$J$26</f>
        <v>37.800000000000004</v>
      </c>
      <c r="X10" s="3">
        <f>[6]Fevereiro!$J$27</f>
        <v>39.96</v>
      </c>
      <c r="Y10" s="3">
        <f>[6]Fevereiro!$J$28</f>
        <v>20.16</v>
      </c>
      <c r="Z10" s="3">
        <f>[6]Fevereiro!$J$29</f>
        <v>20.16</v>
      </c>
      <c r="AA10" s="3">
        <f>[6]Fevereiro!$J$30</f>
        <v>50.76</v>
      </c>
      <c r="AB10" s="3">
        <f>[6]Fevereiro!$J$31</f>
        <v>27</v>
      </c>
      <c r="AC10" s="3">
        <f>[6]Fevereiro!$J$32</f>
        <v>25.92</v>
      </c>
      <c r="AD10" s="3">
        <f>[6]Fevereiro!$J$33</f>
        <v>32.76</v>
      </c>
      <c r="AE10" s="15">
        <f t="shared" si="2"/>
        <v>53.28</v>
      </c>
      <c r="AF10" s="2"/>
    </row>
    <row r="11" spans="1:32" ht="17.100000000000001" customHeight="1" x14ac:dyDescent="0.2">
      <c r="A11" s="8" t="s">
        <v>4</v>
      </c>
      <c r="B11" s="3">
        <f>[7]Fevereiro!$J$5</f>
        <v>25.56</v>
      </c>
      <c r="C11" s="3">
        <f>[7]Fevereiro!$J$6</f>
        <v>39.96</v>
      </c>
      <c r="D11" s="3">
        <f>[7]Fevereiro!$J$7</f>
        <v>32.04</v>
      </c>
      <c r="E11" s="3">
        <f>[7]Fevereiro!$J$8</f>
        <v>32.04</v>
      </c>
      <c r="F11" s="3">
        <f>[7]Fevereiro!$J$9</f>
        <v>28.44</v>
      </c>
      <c r="G11" s="3">
        <f>[7]Fevereiro!$J$10</f>
        <v>21.6</v>
      </c>
      <c r="H11" s="3">
        <f>[7]Fevereiro!$J$11</f>
        <v>20.16</v>
      </c>
      <c r="I11" s="3">
        <f>[7]Fevereiro!$J$12</f>
        <v>22.68</v>
      </c>
      <c r="J11" s="3">
        <f>[7]Fevereiro!$J$13</f>
        <v>41.4</v>
      </c>
      <c r="K11" s="3">
        <f>[7]Fevereiro!$J$14</f>
        <v>34.56</v>
      </c>
      <c r="L11" s="3">
        <f>[7]Fevereiro!$J$15</f>
        <v>63</v>
      </c>
      <c r="M11" s="3">
        <f>[7]Fevereiro!$J$16</f>
        <v>40.680000000000007</v>
      </c>
      <c r="N11" s="3">
        <f>[7]Fevereiro!$J$17</f>
        <v>28.08</v>
      </c>
      <c r="O11" s="3">
        <f>[7]Fevereiro!$J$18</f>
        <v>44.64</v>
      </c>
      <c r="P11" s="3">
        <f>[7]Fevereiro!$J$19</f>
        <v>49.32</v>
      </c>
      <c r="Q11" s="3">
        <f>[7]Fevereiro!$J$20</f>
        <v>33.840000000000003</v>
      </c>
      <c r="R11" s="3">
        <f>[7]Fevereiro!$J$21</f>
        <v>41.04</v>
      </c>
      <c r="S11" s="3">
        <f>[7]Fevereiro!$J$22</f>
        <v>45</v>
      </c>
      <c r="T11" s="3">
        <f>[7]Fevereiro!$J$23</f>
        <v>57.6</v>
      </c>
      <c r="U11" s="3">
        <f>[7]Fevereiro!$J$24</f>
        <v>27</v>
      </c>
      <c r="V11" s="3">
        <f>[7]Fevereiro!$J$25</f>
        <v>30.6</v>
      </c>
      <c r="W11" s="3">
        <f>[7]Fevereiro!$J$26</f>
        <v>34.92</v>
      </c>
      <c r="X11" s="3">
        <f>[7]Fevereiro!$J$27</f>
        <v>51.84</v>
      </c>
      <c r="Y11" s="3">
        <f>[7]Fevereiro!$J$28</f>
        <v>26.28</v>
      </c>
      <c r="Z11" s="3">
        <f>[7]Fevereiro!$J$29</f>
        <v>41.04</v>
      </c>
      <c r="AA11" s="3">
        <f>[7]Fevereiro!$J$30</f>
        <v>38.519999999999996</v>
      </c>
      <c r="AB11" s="3">
        <f>[7]Fevereiro!$J$31</f>
        <v>39.6</v>
      </c>
      <c r="AC11" s="3">
        <f>[7]Fevereiro!$J$32</f>
        <v>41.04</v>
      </c>
      <c r="AD11" s="3">
        <f>[7]Fevereiro!$J$33</f>
        <v>39.96</v>
      </c>
      <c r="AE11" s="15">
        <f t="shared" si="2"/>
        <v>63</v>
      </c>
      <c r="AF11" s="2"/>
    </row>
    <row r="12" spans="1:32" ht="17.100000000000001" customHeight="1" x14ac:dyDescent="0.2">
      <c r="A12" s="8" t="s">
        <v>5</v>
      </c>
      <c r="B12" s="3">
        <f>[8]Fevereiro!$J$5</f>
        <v>24.840000000000003</v>
      </c>
      <c r="C12" s="3">
        <f>[8]Fevereiro!$J$6</f>
        <v>26.64</v>
      </c>
      <c r="D12" s="3">
        <f>[8]Fevereiro!$J$7</f>
        <v>33.840000000000003</v>
      </c>
      <c r="E12" s="3">
        <f>[8]Fevereiro!$J$8</f>
        <v>28.8</v>
      </c>
      <c r="F12" s="3">
        <f>[8]Fevereiro!$J$9</f>
        <v>21.6</v>
      </c>
      <c r="G12" s="3">
        <f>[8]Fevereiro!$J$10</f>
        <v>24.48</v>
      </c>
      <c r="H12" s="3">
        <f>[8]Fevereiro!$J$11</f>
        <v>24.840000000000003</v>
      </c>
      <c r="I12" s="3">
        <f>[8]Fevereiro!$J$12</f>
        <v>26.28</v>
      </c>
      <c r="J12" s="3">
        <f>[8]Fevereiro!$J$13</f>
        <v>46.440000000000005</v>
      </c>
      <c r="K12" s="3">
        <f>[8]Fevereiro!$J$14</f>
        <v>37.440000000000005</v>
      </c>
      <c r="L12" s="3">
        <f>[8]Fevereiro!$J$15</f>
        <v>46.440000000000005</v>
      </c>
      <c r="M12" s="3">
        <f>[8]Fevereiro!$J$16</f>
        <v>41.4</v>
      </c>
      <c r="N12" s="3">
        <f>[8]Fevereiro!$J$17</f>
        <v>19.079999999999998</v>
      </c>
      <c r="O12" s="3">
        <f>[8]Fevereiro!$J$18</f>
        <v>55.080000000000005</v>
      </c>
      <c r="P12" s="3">
        <f>[8]Fevereiro!$J$19</f>
        <v>38.519999999999996</v>
      </c>
      <c r="Q12" s="3">
        <f>[8]Fevereiro!$J$20</f>
        <v>63.72</v>
      </c>
      <c r="R12" s="3">
        <f>[8]Fevereiro!$J$21</f>
        <v>18.720000000000002</v>
      </c>
      <c r="S12" s="3">
        <f>[8]Fevereiro!$J$22</f>
        <v>25.2</v>
      </c>
      <c r="T12" s="3">
        <f>[8]Fevereiro!$J$23</f>
        <v>71.64</v>
      </c>
      <c r="U12" s="3">
        <f>[8]Fevereiro!$J$24</f>
        <v>34.56</v>
      </c>
      <c r="V12" s="3">
        <f>[8]Fevereiro!$J$25</f>
        <v>27.720000000000002</v>
      </c>
      <c r="W12" s="3">
        <f>[8]Fevereiro!$J$26</f>
        <v>39.24</v>
      </c>
      <c r="X12" s="3">
        <f>[8]Fevereiro!$J$27</f>
        <v>46.440000000000005</v>
      </c>
      <c r="Y12" s="3">
        <f>[8]Fevereiro!$J$28</f>
        <v>32.4</v>
      </c>
      <c r="Z12" s="3">
        <f>[8]Fevereiro!$J$29</f>
        <v>25.2</v>
      </c>
      <c r="AA12" s="3">
        <f>[8]Fevereiro!$J$30</f>
        <v>30.6</v>
      </c>
      <c r="AB12" s="3">
        <f>[8]Fevereiro!$J$31</f>
        <v>29.16</v>
      </c>
      <c r="AC12" s="3">
        <f>[8]Fevereiro!$J$32</f>
        <v>35.28</v>
      </c>
      <c r="AD12" s="3">
        <f>[8]Fevereiro!$J$33</f>
        <v>73.8</v>
      </c>
      <c r="AE12" s="15">
        <f t="shared" si="2"/>
        <v>71.64</v>
      </c>
      <c r="AF12" s="2"/>
    </row>
    <row r="13" spans="1:32" ht="17.100000000000001" customHeight="1" x14ac:dyDescent="0.2">
      <c r="A13" s="8" t="s">
        <v>6</v>
      </c>
      <c r="B13" s="3">
        <f>[9]Fevereiro!$J$5</f>
        <v>34.92</v>
      </c>
      <c r="C13" s="3">
        <f>[9]Fevereiro!$J$6</f>
        <v>36.36</v>
      </c>
      <c r="D13" s="3">
        <f>[9]Fevereiro!$J$7</f>
        <v>43.2</v>
      </c>
      <c r="E13" s="3">
        <f>[9]Fevereiro!$J$8</f>
        <v>37.440000000000005</v>
      </c>
      <c r="F13" s="3">
        <f>[9]Fevereiro!$J$9</f>
        <v>27.720000000000002</v>
      </c>
      <c r="G13" s="3">
        <f>[9]Fevereiro!$J$10</f>
        <v>13.32</v>
      </c>
      <c r="H13" s="3">
        <f>[9]Fevereiro!$J$11</f>
        <v>16.920000000000002</v>
      </c>
      <c r="I13" s="3">
        <f>[9]Fevereiro!$J$12</f>
        <v>27.720000000000002</v>
      </c>
      <c r="J13" s="3">
        <f>[9]Fevereiro!$J$13</f>
        <v>65.52</v>
      </c>
      <c r="K13" s="3">
        <f>[9]Fevereiro!$J$14</f>
        <v>25.2</v>
      </c>
      <c r="L13" s="3">
        <f>[9]Fevereiro!$J$15</f>
        <v>23.400000000000002</v>
      </c>
      <c r="M13" s="3">
        <f>[9]Fevereiro!$J$16</f>
        <v>31.319999999999997</v>
      </c>
      <c r="N13" s="3">
        <f>[9]Fevereiro!$J$17</f>
        <v>59.4</v>
      </c>
      <c r="O13" s="3">
        <f>[9]Fevereiro!$J$18</f>
        <v>38.159999999999997</v>
      </c>
      <c r="P13" s="3">
        <f>[9]Fevereiro!$J$19</f>
        <v>39.24</v>
      </c>
      <c r="Q13" s="3">
        <f>[9]Fevereiro!$J$20</f>
        <v>65.160000000000011</v>
      </c>
      <c r="R13" s="3">
        <f>[9]Fevereiro!$J$21</f>
        <v>34.200000000000003</v>
      </c>
      <c r="S13" s="3">
        <f>[9]Fevereiro!$J$22</f>
        <v>36.72</v>
      </c>
      <c r="T13" s="3">
        <f>[9]Fevereiro!$J$23</f>
        <v>20.16</v>
      </c>
      <c r="U13" s="3">
        <f>[9]Fevereiro!$J$24</f>
        <v>29.16</v>
      </c>
      <c r="V13" s="3">
        <f>[9]Fevereiro!$J$25</f>
        <v>29.52</v>
      </c>
      <c r="W13" s="3">
        <f>[9]Fevereiro!$J$26</f>
        <v>34.56</v>
      </c>
      <c r="X13" s="3">
        <f>[9]Fevereiro!$J$27</f>
        <v>23.400000000000002</v>
      </c>
      <c r="Y13" s="3">
        <f>[9]Fevereiro!$J$28</f>
        <v>25.56</v>
      </c>
      <c r="Z13" s="3">
        <f>[9]Fevereiro!$J$29</f>
        <v>24.12</v>
      </c>
      <c r="AA13" s="3">
        <f>[9]Fevereiro!$J$30</f>
        <v>24.12</v>
      </c>
      <c r="AB13" s="3">
        <f>[9]Fevereiro!$J$31</f>
        <v>44.28</v>
      </c>
      <c r="AC13" s="3">
        <f>[9]Fevereiro!$J$32</f>
        <v>48.24</v>
      </c>
      <c r="AD13" s="3">
        <f>[9]Fevereiro!$J$33</f>
        <v>31.680000000000003</v>
      </c>
      <c r="AE13" s="15">
        <f t="shared" si="2"/>
        <v>65.52</v>
      </c>
      <c r="AF13" s="2"/>
    </row>
    <row r="14" spans="1:32" ht="17.100000000000001" customHeight="1" x14ac:dyDescent="0.2">
      <c r="A14" s="8" t="s">
        <v>7</v>
      </c>
      <c r="B14" s="3">
        <f>[10]Fevereiro!$J$5</f>
        <v>42.480000000000004</v>
      </c>
      <c r="C14" s="3">
        <f>[10]Fevereiro!$J$6</f>
        <v>29.16</v>
      </c>
      <c r="D14" s="3">
        <f>[10]Fevereiro!$J$7</f>
        <v>32.4</v>
      </c>
      <c r="E14" s="3">
        <f>[10]Fevereiro!$J$8</f>
        <v>47.16</v>
      </c>
      <c r="F14" s="3">
        <f>[10]Fevereiro!$J$9</f>
        <v>34.92</v>
      </c>
      <c r="G14" s="3">
        <f>[10]Fevereiro!$J$10</f>
        <v>23.759999999999998</v>
      </c>
      <c r="H14" s="3">
        <f>[10]Fevereiro!$J$11</f>
        <v>25.56</v>
      </c>
      <c r="I14" s="3">
        <f>[10]Fevereiro!$J$12</f>
        <v>84.600000000000009</v>
      </c>
      <c r="J14" s="3">
        <f>[10]Fevereiro!$J$13</f>
        <v>28.44</v>
      </c>
      <c r="K14" s="3">
        <f>[10]Fevereiro!$J$14</f>
        <v>33.840000000000003</v>
      </c>
      <c r="L14" s="3">
        <f>[10]Fevereiro!$J$15</f>
        <v>32.04</v>
      </c>
      <c r="M14" s="3">
        <f>[10]Fevereiro!$J$16</f>
        <v>27.720000000000002</v>
      </c>
      <c r="N14" s="3">
        <f>[10]Fevereiro!$J$17</f>
        <v>33.840000000000003</v>
      </c>
      <c r="O14" s="3">
        <f>[10]Fevereiro!$J$18</f>
        <v>69.12</v>
      </c>
      <c r="P14" s="3">
        <f>[10]Fevereiro!$J$19</f>
        <v>51.480000000000004</v>
      </c>
      <c r="Q14" s="3">
        <f>[10]Fevereiro!$J$20</f>
        <v>29.52</v>
      </c>
      <c r="R14" s="3">
        <f>[10]Fevereiro!$J$21</f>
        <v>52.56</v>
      </c>
      <c r="S14" s="3">
        <f>[10]Fevereiro!$J$22</f>
        <v>43.2</v>
      </c>
      <c r="T14" s="3">
        <f>[10]Fevereiro!$J$23</f>
        <v>68.400000000000006</v>
      </c>
      <c r="U14" s="3">
        <f>[10]Fevereiro!$J$24</f>
        <v>30.240000000000002</v>
      </c>
      <c r="V14" s="3">
        <f>[10]Fevereiro!$J$25</f>
        <v>38.159999999999997</v>
      </c>
      <c r="W14" s="3">
        <f>[10]Fevereiro!$J$26</f>
        <v>50.76</v>
      </c>
      <c r="X14" s="3">
        <f>[10]Fevereiro!$J$27</f>
        <v>21.240000000000002</v>
      </c>
      <c r="Y14" s="3">
        <f>[10]Fevereiro!$J$28</f>
        <v>52.92</v>
      </c>
      <c r="Z14" s="3">
        <f>[10]Fevereiro!$J$29</f>
        <v>38.159999999999997</v>
      </c>
      <c r="AA14" s="3">
        <f>[10]Fevereiro!$J$30</f>
        <v>35.64</v>
      </c>
      <c r="AB14" s="3">
        <f>[10]Fevereiro!$J$31</f>
        <v>47.519999999999996</v>
      </c>
      <c r="AC14" s="3">
        <f>[10]Fevereiro!$J$32</f>
        <v>43.56</v>
      </c>
      <c r="AD14" s="3">
        <f>[10]Fevereiro!$J$33</f>
        <v>46.800000000000004</v>
      </c>
      <c r="AE14" s="15">
        <f t="shared" si="2"/>
        <v>84.600000000000009</v>
      </c>
      <c r="AF14" s="2"/>
    </row>
    <row r="15" spans="1:32" ht="17.100000000000001" customHeight="1" x14ac:dyDescent="0.2">
      <c r="A15" s="8" t="s">
        <v>8</v>
      </c>
      <c r="B15" s="3">
        <f>[11]Fevereiro!$J$5</f>
        <v>34.56</v>
      </c>
      <c r="C15" s="3">
        <f>[11]Fevereiro!$J$6</f>
        <v>32.04</v>
      </c>
      <c r="D15" s="3">
        <f>[11]Fevereiro!$J$7</f>
        <v>36.72</v>
      </c>
      <c r="E15" s="3">
        <f>[11]Fevereiro!$J$8</f>
        <v>45.36</v>
      </c>
      <c r="F15" s="3">
        <f>[11]Fevereiro!$J$9</f>
        <v>41.4</v>
      </c>
      <c r="G15" s="3">
        <f>[11]Fevereiro!$J$10</f>
        <v>33.840000000000003</v>
      </c>
      <c r="H15" s="3">
        <f>[11]Fevereiro!$J$11</f>
        <v>30.240000000000002</v>
      </c>
      <c r="I15" s="3">
        <f>[11]Fevereiro!$J$12</f>
        <v>34.200000000000003</v>
      </c>
      <c r="J15" s="3">
        <f>[11]Fevereiro!$J$13</f>
        <v>45.36</v>
      </c>
      <c r="K15" s="3">
        <f>[11]Fevereiro!$J$14</f>
        <v>38.159999999999997</v>
      </c>
      <c r="L15" s="3">
        <f>[11]Fevereiro!$J$15</f>
        <v>31.680000000000003</v>
      </c>
      <c r="M15" s="3">
        <f>[11]Fevereiro!$J$16</f>
        <v>24.48</v>
      </c>
      <c r="N15" s="3">
        <f>[11]Fevereiro!$J$17</f>
        <v>36.36</v>
      </c>
      <c r="O15" s="3">
        <f>[11]Fevereiro!$J$18</f>
        <v>38.159999999999997</v>
      </c>
      <c r="P15" s="3">
        <f>[11]Fevereiro!$J$19</f>
        <v>40.680000000000007</v>
      </c>
      <c r="Q15" s="3">
        <f>[11]Fevereiro!$J$20</f>
        <v>28.8</v>
      </c>
      <c r="R15" s="3">
        <f>[11]Fevereiro!$J$21</f>
        <v>54</v>
      </c>
      <c r="S15" s="3">
        <f>[11]Fevereiro!$J$22</f>
        <v>33.480000000000004</v>
      </c>
      <c r="T15" s="3">
        <f>[11]Fevereiro!$J$23</f>
        <v>43.56</v>
      </c>
      <c r="U15" s="3">
        <f>[11]Fevereiro!$J$24</f>
        <v>42.480000000000004</v>
      </c>
      <c r="V15" s="3">
        <f>[11]Fevereiro!$J$25</f>
        <v>48.24</v>
      </c>
      <c r="W15" s="3">
        <f>[11]Fevereiro!$J$26</f>
        <v>48.96</v>
      </c>
      <c r="X15" s="3">
        <f>[11]Fevereiro!$J$27</f>
        <v>32.04</v>
      </c>
      <c r="Y15" s="3">
        <f>[11]Fevereiro!$J$28</f>
        <v>32.76</v>
      </c>
      <c r="Z15" s="3">
        <f>[11]Fevereiro!$J$29</f>
        <v>43.92</v>
      </c>
      <c r="AA15" s="3">
        <f>[11]Fevereiro!$J$30</f>
        <v>27</v>
      </c>
      <c r="AB15" s="3">
        <f>[11]Fevereiro!$J$31</f>
        <v>40.32</v>
      </c>
      <c r="AC15" s="3">
        <f>[11]Fevereiro!$J$32</f>
        <v>45.36</v>
      </c>
      <c r="AD15" s="3">
        <f>[11]Fevereiro!$J$33</f>
        <v>59.760000000000005</v>
      </c>
      <c r="AE15" s="15">
        <f t="shared" si="2"/>
        <v>54</v>
      </c>
      <c r="AF15" s="2"/>
    </row>
    <row r="16" spans="1:32" ht="17.100000000000001" customHeight="1" x14ac:dyDescent="0.2">
      <c r="A16" s="8" t="s">
        <v>9</v>
      </c>
      <c r="B16" s="3">
        <f>[12]Fevereiro!$J$5</f>
        <v>32.4</v>
      </c>
      <c r="C16" s="3">
        <f>[12]Fevereiro!$J$6</f>
        <v>35.64</v>
      </c>
      <c r="D16" s="3">
        <f>[12]Fevereiro!$J$7</f>
        <v>35.64</v>
      </c>
      <c r="E16" s="3">
        <f>[12]Fevereiro!$J$8</f>
        <v>41.04</v>
      </c>
      <c r="F16" s="3">
        <f>[12]Fevereiro!$J$9</f>
        <v>31.680000000000003</v>
      </c>
      <c r="G16" s="3">
        <f>[12]Fevereiro!$J$10</f>
        <v>25.92</v>
      </c>
      <c r="H16" s="3">
        <f>[12]Fevereiro!$J$11</f>
        <v>27</v>
      </c>
      <c r="I16" s="3">
        <f>[12]Fevereiro!$J$12</f>
        <v>33.119999999999997</v>
      </c>
      <c r="J16" s="3">
        <f>[12]Fevereiro!$J$13</f>
        <v>37.080000000000005</v>
      </c>
      <c r="K16" s="3">
        <f>[12]Fevereiro!$J$14</f>
        <v>45.36</v>
      </c>
      <c r="L16" s="3">
        <f>[12]Fevereiro!$J$15</f>
        <v>39.96</v>
      </c>
      <c r="M16" s="3">
        <f>[12]Fevereiro!$J$16</f>
        <v>34.200000000000003</v>
      </c>
      <c r="N16" s="3">
        <f>[12]Fevereiro!$J$17</f>
        <v>41.4</v>
      </c>
      <c r="O16" s="3">
        <f>[12]Fevereiro!$J$18</f>
        <v>32.76</v>
      </c>
      <c r="P16" s="3">
        <f>[12]Fevereiro!$J$19</f>
        <v>54.36</v>
      </c>
      <c r="Q16" s="3">
        <f>[12]Fevereiro!$J$20</f>
        <v>24.48</v>
      </c>
      <c r="R16" s="3">
        <f>[12]Fevereiro!$J$21</f>
        <v>44.64</v>
      </c>
      <c r="S16" s="3">
        <f>[12]Fevereiro!$J$22</f>
        <v>49.32</v>
      </c>
      <c r="T16" s="3">
        <f>[12]Fevereiro!$J$23</f>
        <v>62.639999999999993</v>
      </c>
      <c r="U16" s="3">
        <f>[12]Fevereiro!$J$24</f>
        <v>41.76</v>
      </c>
      <c r="V16" s="3">
        <f>[12]Fevereiro!$J$25</f>
        <v>78.84</v>
      </c>
      <c r="W16" s="3">
        <f>[12]Fevereiro!$J$26</f>
        <v>51.12</v>
      </c>
      <c r="X16" s="3">
        <f>[12]Fevereiro!$J$27</f>
        <v>34.92</v>
      </c>
      <c r="Y16" s="3">
        <f>[12]Fevereiro!$J$28</f>
        <v>26.64</v>
      </c>
      <c r="Z16" s="3">
        <f>[12]Fevereiro!$J$29</f>
        <v>59.4</v>
      </c>
      <c r="AA16" s="3">
        <f>[12]Fevereiro!$J$30</f>
        <v>36</v>
      </c>
      <c r="AB16" s="3">
        <f>[12]Fevereiro!$J$31</f>
        <v>46.080000000000005</v>
      </c>
      <c r="AC16" s="3">
        <f>[12]Fevereiro!$J$32</f>
        <v>37.440000000000005</v>
      </c>
      <c r="AD16" s="3">
        <f>[12]Fevereiro!$J$33</f>
        <v>65.160000000000011</v>
      </c>
      <c r="AE16" s="15">
        <f t="shared" si="2"/>
        <v>78.84</v>
      </c>
      <c r="AF16" s="2"/>
    </row>
    <row r="17" spans="1:32" ht="17.100000000000001" customHeight="1" x14ac:dyDescent="0.2">
      <c r="A17" s="8" t="s">
        <v>52</v>
      </c>
      <c r="B17" s="3">
        <f>[13]Fevereiro!$J$5</f>
        <v>39.96</v>
      </c>
      <c r="C17" s="3">
        <f>[13]Fevereiro!$J$6</f>
        <v>27.720000000000002</v>
      </c>
      <c r="D17" s="3">
        <f>[13]Fevereiro!$J$7</f>
        <v>33.840000000000003</v>
      </c>
      <c r="E17" s="3">
        <f>[13]Fevereiro!$J$8</f>
        <v>33.840000000000003</v>
      </c>
      <c r="F17" s="3">
        <f>[13]Fevereiro!$J$9</f>
        <v>30.6</v>
      </c>
      <c r="G17" s="3">
        <f>[13]Fevereiro!$J$10</f>
        <v>22.68</v>
      </c>
      <c r="H17" s="3">
        <f>[13]Fevereiro!$J$11</f>
        <v>25.56</v>
      </c>
      <c r="I17" s="3">
        <f>[13]Fevereiro!$J$12</f>
        <v>30.240000000000002</v>
      </c>
      <c r="J17" s="3">
        <f>[13]Fevereiro!$J$13</f>
        <v>45</v>
      </c>
      <c r="K17" s="3">
        <f>[13]Fevereiro!$J$14</f>
        <v>31.680000000000003</v>
      </c>
      <c r="L17" s="3">
        <f>[13]Fevereiro!$J$15</f>
        <v>25.2</v>
      </c>
      <c r="M17" s="3">
        <f>[13]Fevereiro!$J$16</f>
        <v>18.720000000000002</v>
      </c>
      <c r="N17" s="3">
        <f>[13]Fevereiro!$J$17</f>
        <v>27.36</v>
      </c>
      <c r="O17" s="3">
        <f>[13]Fevereiro!$J$18</f>
        <v>28.8</v>
      </c>
      <c r="P17" s="3">
        <f>[13]Fevereiro!$J$19</f>
        <v>33.840000000000003</v>
      </c>
      <c r="Q17" s="3">
        <f>[13]Fevereiro!$J$20</f>
        <v>54</v>
      </c>
      <c r="R17" s="3">
        <f>[13]Fevereiro!$J$21</f>
        <v>26.64</v>
      </c>
      <c r="S17" s="3">
        <f>[13]Fevereiro!$J$22</f>
        <v>35.28</v>
      </c>
      <c r="T17" s="3">
        <f>[13]Fevereiro!$J$23</f>
        <v>37.440000000000005</v>
      </c>
      <c r="U17" s="3">
        <f>[13]Fevereiro!$J$24</f>
        <v>36</v>
      </c>
      <c r="V17" s="3">
        <f>[13]Fevereiro!$J$25</f>
        <v>34.92</v>
      </c>
      <c r="W17" s="3">
        <f>[13]Fevereiro!$J$26</f>
        <v>38.880000000000003</v>
      </c>
      <c r="X17" s="3">
        <f>[13]Fevereiro!$J$27</f>
        <v>39.6</v>
      </c>
      <c r="Y17" s="3">
        <f>[13]Fevereiro!$J$28</f>
        <v>26.64</v>
      </c>
      <c r="Z17" s="3">
        <f>[13]Fevereiro!$J$29</f>
        <v>48.6</v>
      </c>
      <c r="AA17" s="3">
        <f>[13]Fevereiro!$J$30</f>
        <v>34.56</v>
      </c>
      <c r="AB17" s="3">
        <f>[13]Fevereiro!$J$31</f>
        <v>66.600000000000009</v>
      </c>
      <c r="AC17" s="3">
        <f>[13]Fevereiro!$J$32</f>
        <v>41.4</v>
      </c>
      <c r="AD17" s="3">
        <f>[13]Fevereiro!$J$33</f>
        <v>43.56</v>
      </c>
      <c r="AE17" s="15">
        <f t="shared" si="2"/>
        <v>66.600000000000009</v>
      </c>
      <c r="AF17" s="2"/>
    </row>
    <row r="18" spans="1:32" ht="17.100000000000001" customHeight="1" x14ac:dyDescent="0.2">
      <c r="A18" s="8" t="s">
        <v>10</v>
      </c>
      <c r="B18" s="3">
        <f>[14]Fevereiro!$J$5</f>
        <v>28.44</v>
      </c>
      <c r="C18" s="3">
        <f>[14]Fevereiro!$J$6</f>
        <v>35.28</v>
      </c>
      <c r="D18" s="3">
        <f>[14]Fevereiro!$J$7</f>
        <v>47.519999999999996</v>
      </c>
      <c r="E18" s="3">
        <f>[14]Fevereiro!$J$8</f>
        <v>34.92</v>
      </c>
      <c r="F18" s="3">
        <f>[14]Fevereiro!$J$9</f>
        <v>33.840000000000003</v>
      </c>
      <c r="G18" s="3">
        <f>[14]Fevereiro!$J$10</f>
        <v>24.840000000000003</v>
      </c>
      <c r="H18" s="3">
        <f>[14]Fevereiro!$J$11</f>
        <v>20.16</v>
      </c>
      <c r="I18" s="3">
        <f>[14]Fevereiro!$J$12</f>
        <v>30.240000000000002</v>
      </c>
      <c r="J18" s="3">
        <f>[14]Fevereiro!$J$13</f>
        <v>33.480000000000004</v>
      </c>
      <c r="K18" s="3">
        <f>[14]Fevereiro!$J$14</f>
        <v>34.200000000000003</v>
      </c>
      <c r="L18" s="3">
        <f>[14]Fevereiro!$J$15</f>
        <v>31.680000000000003</v>
      </c>
      <c r="M18" s="3">
        <f>[14]Fevereiro!$J$16</f>
        <v>27</v>
      </c>
      <c r="N18" s="3">
        <f>[14]Fevereiro!$J$17</f>
        <v>32.76</v>
      </c>
      <c r="O18" s="3">
        <f>[14]Fevereiro!$J$18</f>
        <v>33.840000000000003</v>
      </c>
      <c r="P18" s="3">
        <f>[14]Fevereiro!$J$19</f>
        <v>33.840000000000003</v>
      </c>
      <c r="Q18" s="3">
        <f>[14]Fevereiro!$J$20</f>
        <v>25.2</v>
      </c>
      <c r="R18" s="3">
        <f>[14]Fevereiro!$J$21</f>
        <v>41.4</v>
      </c>
      <c r="S18" s="3">
        <f>[14]Fevereiro!$J$22</f>
        <v>30.96</v>
      </c>
      <c r="T18" s="3">
        <f>[14]Fevereiro!$J$23</f>
        <v>47.519999999999996</v>
      </c>
      <c r="U18" s="3">
        <f>[14]Fevereiro!$J$24</f>
        <v>66.239999999999995</v>
      </c>
      <c r="V18" s="3">
        <f>[14]Fevereiro!$J$25</f>
        <v>39.6</v>
      </c>
      <c r="W18" s="3">
        <f>[14]Fevereiro!$J$26</f>
        <v>56.519999999999996</v>
      </c>
      <c r="X18" s="3">
        <f>[14]Fevereiro!$J$27</f>
        <v>22.68</v>
      </c>
      <c r="Y18" s="3">
        <f>[14]Fevereiro!$J$28</f>
        <v>20.16</v>
      </c>
      <c r="Z18" s="3">
        <f>[14]Fevereiro!$J$29</f>
        <v>32.76</v>
      </c>
      <c r="AA18" s="3">
        <f>[14]Fevereiro!$J$30</f>
        <v>22.68</v>
      </c>
      <c r="AB18" s="3">
        <f>[14]Fevereiro!$J$31</f>
        <v>37.800000000000004</v>
      </c>
      <c r="AC18" s="3">
        <f>[14]Fevereiro!$J$32</f>
        <v>52.92</v>
      </c>
      <c r="AD18" s="3">
        <f>[14]Fevereiro!$J$33</f>
        <v>51.84</v>
      </c>
      <c r="AE18" s="15">
        <f t="shared" si="2"/>
        <v>66.239999999999995</v>
      </c>
      <c r="AF18" s="2"/>
    </row>
    <row r="19" spans="1:32" ht="17.100000000000001" customHeight="1" x14ac:dyDescent="0.2">
      <c r="A19" s="8" t="s">
        <v>11</v>
      </c>
      <c r="B19" s="3" t="str">
        <f>[15]Fevereiro!$J$5</f>
        <v>**</v>
      </c>
      <c r="C19" s="3" t="str">
        <f>[15]Fevereiro!$J$6</f>
        <v>**</v>
      </c>
      <c r="D19" s="3" t="str">
        <f>[15]Fevereiro!$J$7</f>
        <v>**</v>
      </c>
      <c r="E19" s="3" t="str">
        <f>[15]Fevereiro!$J$8</f>
        <v>**</v>
      </c>
      <c r="F19" s="3" t="str">
        <f>[15]Fevereiro!$J$9</f>
        <v>**</v>
      </c>
      <c r="G19" s="3" t="str">
        <f>[15]Fevereiro!$J$10</f>
        <v>**</v>
      </c>
      <c r="H19" s="3" t="str">
        <f>[15]Fevereiro!$J$11</f>
        <v>**</v>
      </c>
      <c r="I19" s="3" t="str">
        <f>[15]Fevereiro!$J$12</f>
        <v>**</v>
      </c>
      <c r="J19" s="3" t="str">
        <f>[15]Fevereiro!$J$13</f>
        <v>**</v>
      </c>
      <c r="K19" s="3" t="str">
        <f>[15]Fevereiro!$J$14</f>
        <v>**</v>
      </c>
      <c r="L19" s="3">
        <f>[15]Fevereiro!$J$15</f>
        <v>20.88</v>
      </c>
      <c r="M19" s="3">
        <f>[15]Fevereiro!$J$16</f>
        <v>20.16</v>
      </c>
      <c r="N19" s="3">
        <f>[15]Fevereiro!$J$17</f>
        <v>24.48</v>
      </c>
      <c r="O19" s="3">
        <f>[15]Fevereiro!$J$18</f>
        <v>44.28</v>
      </c>
      <c r="P19" s="3">
        <f>[15]Fevereiro!$J$19</f>
        <v>31.680000000000003</v>
      </c>
      <c r="Q19" s="3">
        <f>[15]Fevereiro!$J$20</f>
        <v>33.480000000000004</v>
      </c>
      <c r="R19" s="3">
        <f>[15]Fevereiro!$J$21</f>
        <v>46.440000000000005</v>
      </c>
      <c r="S19" s="3">
        <f>[15]Fevereiro!$J$22</f>
        <v>50.76</v>
      </c>
      <c r="T19" s="3">
        <f>[15]Fevereiro!$J$23</f>
        <v>41.76</v>
      </c>
      <c r="U19" s="3">
        <f>[15]Fevereiro!$J$24</f>
        <v>33.119999999999997</v>
      </c>
      <c r="V19" s="3">
        <f>[15]Fevereiro!$J$25</f>
        <v>43.92</v>
      </c>
      <c r="W19" s="3">
        <f>[15]Fevereiro!$J$26</f>
        <v>42.84</v>
      </c>
      <c r="X19" s="3">
        <f>[15]Fevereiro!$J$27</f>
        <v>29.880000000000003</v>
      </c>
      <c r="Y19" s="3">
        <f>[15]Fevereiro!$J$28</f>
        <v>32.04</v>
      </c>
      <c r="Z19" s="3">
        <f>[15]Fevereiro!$J$29</f>
        <v>28.44</v>
      </c>
      <c r="AA19" s="3">
        <f>[15]Fevereiro!$J$30</f>
        <v>36</v>
      </c>
      <c r="AB19" s="3">
        <f>[15]Fevereiro!$J$31</f>
        <v>56.88</v>
      </c>
      <c r="AC19" s="3">
        <f>[15]Fevereiro!$J$32</f>
        <v>48.6</v>
      </c>
      <c r="AD19" s="3">
        <f>[15]Fevereiro!$J$33</f>
        <v>36.36</v>
      </c>
      <c r="AE19" s="15" t="s">
        <v>32</v>
      </c>
      <c r="AF19" s="2"/>
    </row>
    <row r="20" spans="1:32" ht="17.100000000000001" customHeight="1" x14ac:dyDescent="0.2">
      <c r="A20" s="8" t="s">
        <v>12</v>
      </c>
      <c r="B20" s="3">
        <f>[16]Fevereiro!$J$5</f>
        <v>28.8</v>
      </c>
      <c r="C20" s="3">
        <f>[16]Fevereiro!$J$6</f>
        <v>43.92</v>
      </c>
      <c r="D20" s="3">
        <f>[16]Fevereiro!$J$7</f>
        <v>37.080000000000005</v>
      </c>
      <c r="E20" s="3">
        <f>[16]Fevereiro!$J$8</f>
        <v>25.56</v>
      </c>
      <c r="F20" s="3">
        <f>[16]Fevereiro!$J$9</f>
        <v>25.92</v>
      </c>
      <c r="G20" s="3">
        <f>[16]Fevereiro!$J$10</f>
        <v>20.52</v>
      </c>
      <c r="H20" s="3">
        <f>[16]Fevereiro!$J$11</f>
        <v>25.2</v>
      </c>
      <c r="I20" s="3">
        <f>[16]Fevereiro!$J$12</f>
        <v>30.240000000000002</v>
      </c>
      <c r="J20" s="3">
        <f>[16]Fevereiro!$J$13</f>
        <v>31.680000000000003</v>
      </c>
      <c r="K20" s="3">
        <f>[16]Fevereiro!$J$14</f>
        <v>25.56</v>
      </c>
      <c r="L20" s="3">
        <f>[16]Fevereiro!$J$15</f>
        <v>16.920000000000002</v>
      </c>
      <c r="M20" s="3">
        <f>[16]Fevereiro!$J$16</f>
        <v>29.880000000000003</v>
      </c>
      <c r="N20" s="3">
        <f>[16]Fevereiro!$J$17</f>
        <v>48.24</v>
      </c>
      <c r="O20" s="3">
        <f>[16]Fevereiro!$J$18</f>
        <v>28.8</v>
      </c>
      <c r="P20" s="3">
        <f>[16]Fevereiro!$J$19</f>
        <v>28.8</v>
      </c>
      <c r="Q20" s="3">
        <f>[16]Fevereiro!$J$20</f>
        <v>39.6</v>
      </c>
      <c r="R20" s="3">
        <f>[16]Fevereiro!$J$21</f>
        <v>28.8</v>
      </c>
      <c r="S20" s="3">
        <f>[16]Fevereiro!$J$22</f>
        <v>23.040000000000003</v>
      </c>
      <c r="T20" s="3">
        <f>[16]Fevereiro!$J$23</f>
        <v>42.480000000000004</v>
      </c>
      <c r="U20" s="3">
        <f>[16]Fevereiro!$J$24</f>
        <v>31.319999999999997</v>
      </c>
      <c r="V20" s="3">
        <f>[16]Fevereiro!$J$25</f>
        <v>27</v>
      </c>
      <c r="W20" s="3">
        <f>[16]Fevereiro!$J$26</f>
        <v>24.48</v>
      </c>
      <c r="X20" s="3">
        <f>[16]Fevereiro!$J$27</f>
        <v>20.88</v>
      </c>
      <c r="Y20" s="3">
        <f>[16]Fevereiro!$J$28</f>
        <v>19.8</v>
      </c>
      <c r="Z20" s="3">
        <f>[16]Fevereiro!$J$29</f>
        <v>37.800000000000004</v>
      </c>
      <c r="AA20" s="3">
        <f>[16]Fevereiro!$J$30</f>
        <v>39.6</v>
      </c>
      <c r="AB20" s="3">
        <f>[16]Fevereiro!$J$31</f>
        <v>59.04</v>
      </c>
      <c r="AC20" s="3">
        <f>[16]Fevereiro!$J$32</f>
        <v>28.8</v>
      </c>
      <c r="AD20" s="3">
        <f>[16]Fevereiro!$J$33</f>
        <v>49.32</v>
      </c>
      <c r="AE20" s="15">
        <f t="shared" si="2"/>
        <v>59.04</v>
      </c>
      <c r="AF20" s="2"/>
    </row>
    <row r="21" spans="1:32" ht="17.100000000000001" customHeight="1" x14ac:dyDescent="0.2">
      <c r="A21" s="8" t="s">
        <v>13</v>
      </c>
      <c r="B21" s="3">
        <f>[17]Fevereiro!$J$5</f>
        <v>36.36</v>
      </c>
      <c r="C21" s="3">
        <f>[17]Fevereiro!$J$6</f>
        <v>28.44</v>
      </c>
      <c r="D21" s="3">
        <f>[17]Fevereiro!$J$7</f>
        <v>45.72</v>
      </c>
      <c r="E21" s="3">
        <f>[17]Fevereiro!$J$8</f>
        <v>46.440000000000005</v>
      </c>
      <c r="F21" s="3">
        <f>[17]Fevereiro!$J$9</f>
        <v>21.96</v>
      </c>
      <c r="G21" s="3">
        <f>[17]Fevereiro!$J$10</f>
        <v>26.64</v>
      </c>
      <c r="H21" s="3">
        <f>[17]Fevereiro!$J$11</f>
        <v>28.44</v>
      </c>
      <c r="I21" s="3">
        <f>[17]Fevereiro!$J$12</f>
        <v>30.240000000000002</v>
      </c>
      <c r="J21" s="3">
        <f>[17]Fevereiro!$J$13</f>
        <v>37.080000000000005</v>
      </c>
      <c r="K21" s="3">
        <f>[17]Fevereiro!$J$14</f>
        <v>47.16</v>
      </c>
      <c r="L21" s="3">
        <f>[17]Fevereiro!$J$15</f>
        <v>27.36</v>
      </c>
      <c r="M21" s="3">
        <f>[17]Fevereiro!$J$16</f>
        <v>37.440000000000005</v>
      </c>
      <c r="N21" s="3">
        <f>[17]Fevereiro!$J$17</f>
        <v>52.92</v>
      </c>
      <c r="O21" s="3">
        <f>[17]Fevereiro!$J$18</f>
        <v>57.24</v>
      </c>
      <c r="P21" s="3">
        <f>[17]Fevereiro!$J$19</f>
        <v>33.840000000000003</v>
      </c>
      <c r="Q21" s="3">
        <f>[17]Fevereiro!$J$20</f>
        <v>37.440000000000005</v>
      </c>
      <c r="R21" s="3">
        <f>[17]Fevereiro!$J$21</f>
        <v>24.48</v>
      </c>
      <c r="S21" s="3">
        <f>[17]Fevereiro!$J$22</f>
        <v>60.480000000000004</v>
      </c>
      <c r="T21" s="3">
        <f>[17]Fevereiro!$J$23</f>
        <v>27.720000000000002</v>
      </c>
      <c r="U21" s="3">
        <f>[17]Fevereiro!$J$24</f>
        <v>27.720000000000002</v>
      </c>
      <c r="V21" s="3">
        <f>[17]Fevereiro!$J$25</f>
        <v>22.68</v>
      </c>
      <c r="W21" s="3">
        <f>[17]Fevereiro!$J$26</f>
        <v>32.04</v>
      </c>
      <c r="X21" s="3">
        <f>[17]Fevereiro!$J$27</f>
        <v>28.44</v>
      </c>
      <c r="Y21" s="3">
        <f>[17]Fevereiro!$J$28</f>
        <v>33.480000000000004</v>
      </c>
      <c r="Z21" s="3">
        <f>[17]Fevereiro!$J$29</f>
        <v>32.76</v>
      </c>
      <c r="AA21" s="3">
        <f>[17]Fevereiro!$J$30</f>
        <v>33.840000000000003</v>
      </c>
      <c r="AB21" s="3">
        <f>[17]Fevereiro!$J$31</f>
        <v>46.800000000000004</v>
      </c>
      <c r="AC21" s="3">
        <f>[17]Fevereiro!$J$32</f>
        <v>51.12</v>
      </c>
      <c r="AD21" s="3">
        <f>[17]Fevereiro!$J$33</f>
        <v>17.919999999999998</v>
      </c>
      <c r="AE21" s="15">
        <f t="shared" si="2"/>
        <v>60.480000000000004</v>
      </c>
      <c r="AF21" s="2"/>
    </row>
    <row r="22" spans="1:32" ht="17.100000000000001" customHeight="1" x14ac:dyDescent="0.2">
      <c r="A22" s="8" t="s">
        <v>14</v>
      </c>
      <c r="B22" s="3">
        <f>[18]Fevereiro!$J$5</f>
        <v>20.16</v>
      </c>
      <c r="C22" s="3">
        <f>[18]Fevereiro!$J$6</f>
        <v>26.24</v>
      </c>
      <c r="D22" s="3">
        <f>[18]Fevereiro!$J$7</f>
        <v>31.04</v>
      </c>
      <c r="E22" s="3">
        <f>[18]Fevereiro!$J$8</f>
        <v>10.88</v>
      </c>
      <c r="F22" s="3">
        <f>[18]Fevereiro!$J$9</f>
        <v>14.080000000000002</v>
      </c>
      <c r="G22" s="3">
        <f>[18]Fevereiro!$J$10</f>
        <v>14.080000000000002</v>
      </c>
      <c r="H22" s="3">
        <f>[18]Fevereiro!$J$11</f>
        <v>11.200000000000001</v>
      </c>
      <c r="I22" s="3">
        <f>[18]Fevereiro!$J$12</f>
        <v>10.56</v>
      </c>
      <c r="J22" s="3">
        <f>[18]Fevereiro!$J$13</f>
        <v>16</v>
      </c>
      <c r="K22" s="3">
        <f>[18]Fevereiro!$J$14</f>
        <v>30.080000000000002</v>
      </c>
      <c r="L22" s="3">
        <f>[18]Fevereiro!$J$15</f>
        <v>40.32</v>
      </c>
      <c r="M22" s="3">
        <f>[18]Fevereiro!$J$16</f>
        <v>29.760000000000005</v>
      </c>
      <c r="N22" s="3">
        <f>[18]Fevereiro!$J$17</f>
        <v>25.92</v>
      </c>
      <c r="O22" s="3">
        <f>[18]Fevereiro!$J$18</f>
        <v>39.680000000000007</v>
      </c>
      <c r="P22" s="3">
        <f>[18]Fevereiro!$J$19</f>
        <v>19.200000000000003</v>
      </c>
      <c r="Q22" s="3">
        <f>[18]Fevereiro!$J$20</f>
        <v>18.240000000000002</v>
      </c>
      <c r="R22" s="3">
        <f>[18]Fevereiro!$J$21</f>
        <v>33.6</v>
      </c>
      <c r="S22" s="3">
        <f>[18]Fevereiro!$J$22</f>
        <v>20.16</v>
      </c>
      <c r="T22" s="3">
        <f>[18]Fevereiro!$J$23</f>
        <v>67.52000000000001</v>
      </c>
      <c r="U22" s="3">
        <f>[18]Fevereiro!$J$24</f>
        <v>42.88</v>
      </c>
      <c r="V22" s="3">
        <f>[18]Fevereiro!$J$25</f>
        <v>27.200000000000003</v>
      </c>
      <c r="W22" s="3">
        <f>[18]Fevereiro!$J$26</f>
        <v>40.960000000000008</v>
      </c>
      <c r="X22" s="3">
        <f>[18]Fevereiro!$J$27</f>
        <v>25.28</v>
      </c>
      <c r="Y22" s="3">
        <f>[18]Fevereiro!$J$28</f>
        <v>33.6</v>
      </c>
      <c r="Z22" s="3">
        <f>[18]Fevereiro!$J$29</f>
        <v>12.16</v>
      </c>
      <c r="AA22" s="3">
        <f>[18]Fevereiro!$J$30</f>
        <v>47.04</v>
      </c>
      <c r="AB22" s="3">
        <f>[18]Fevereiro!$J$31</f>
        <v>7.3599999999999994</v>
      </c>
      <c r="AC22" s="3">
        <f>[18]Fevereiro!$J$32</f>
        <v>19.52</v>
      </c>
      <c r="AD22" s="3">
        <f>[18]Fevereiro!$J$33</f>
        <v>17.919999999999998</v>
      </c>
      <c r="AE22" s="15">
        <f t="shared" si="2"/>
        <v>67.52000000000001</v>
      </c>
      <c r="AF22" s="2"/>
    </row>
    <row r="23" spans="1:32" ht="17.100000000000001" customHeight="1" x14ac:dyDescent="0.2">
      <c r="A23" s="8" t="s">
        <v>15</v>
      </c>
      <c r="B23" s="3">
        <f>[19]Fevereiro!$J$5</f>
        <v>39.96</v>
      </c>
      <c r="C23" s="3">
        <f>[19]Fevereiro!$J$6</f>
        <v>33.840000000000003</v>
      </c>
      <c r="D23" s="3">
        <f>[19]Fevereiro!$J$7</f>
        <v>35.28</v>
      </c>
      <c r="E23" s="3">
        <f>[19]Fevereiro!$J$8</f>
        <v>32.76</v>
      </c>
      <c r="F23" s="3">
        <f>[19]Fevereiro!$J$9</f>
        <v>26.64</v>
      </c>
      <c r="G23" s="3">
        <f>[19]Fevereiro!$J$10</f>
        <v>18.36</v>
      </c>
      <c r="H23" s="3">
        <f>[19]Fevereiro!$J$11</f>
        <v>19.8</v>
      </c>
      <c r="I23" s="3">
        <f>[19]Fevereiro!$J$12</f>
        <v>30.240000000000002</v>
      </c>
      <c r="J23" s="3">
        <f>[19]Fevereiro!$J$13</f>
        <v>34.56</v>
      </c>
      <c r="K23" s="3">
        <f>[19]Fevereiro!$J$14</f>
        <v>30.6</v>
      </c>
      <c r="L23" s="3">
        <f>[19]Fevereiro!$J$15</f>
        <v>28.44</v>
      </c>
      <c r="M23" s="3">
        <f>[19]Fevereiro!$J$16</f>
        <v>29.16</v>
      </c>
      <c r="N23" s="3">
        <f>[19]Fevereiro!$J$17</f>
        <v>27.36</v>
      </c>
      <c r="O23" s="3">
        <f>[19]Fevereiro!$J$18</f>
        <v>38.159999999999997</v>
      </c>
      <c r="P23" s="3">
        <f>[19]Fevereiro!$J$19</f>
        <v>41.76</v>
      </c>
      <c r="Q23" s="3">
        <f>[19]Fevereiro!$J$20</f>
        <v>30.96</v>
      </c>
      <c r="R23" s="3">
        <f>[19]Fevereiro!$J$21</f>
        <v>54.72</v>
      </c>
      <c r="S23" s="3">
        <f>[19]Fevereiro!$J$22</f>
        <v>33.119999999999997</v>
      </c>
      <c r="T23" s="3">
        <f>[19]Fevereiro!$J$23</f>
        <v>42.84</v>
      </c>
      <c r="U23" s="3">
        <f>[19]Fevereiro!$J$24</f>
        <v>38.159999999999997</v>
      </c>
      <c r="V23" s="3">
        <f>[19]Fevereiro!$J$25</f>
        <v>39.24</v>
      </c>
      <c r="W23" s="3">
        <f>[19]Fevereiro!$J$26</f>
        <v>29.52</v>
      </c>
      <c r="X23" s="3">
        <f>[19]Fevereiro!$J$27</f>
        <v>40.680000000000007</v>
      </c>
      <c r="Y23" s="3">
        <f>[19]Fevereiro!$J$28</f>
        <v>25.2</v>
      </c>
      <c r="Z23" s="3">
        <f>[19]Fevereiro!$J$29</f>
        <v>32.4</v>
      </c>
      <c r="AA23" s="3">
        <f>[19]Fevereiro!$J$30</f>
        <v>36.72</v>
      </c>
      <c r="AB23" s="3">
        <f>[19]Fevereiro!$J$31</f>
        <v>7.3599999999999994</v>
      </c>
      <c r="AC23" s="3">
        <f>[19]Fevereiro!$J$32</f>
        <v>19.52</v>
      </c>
      <c r="AD23" s="3">
        <f>[19]Fevereiro!$J$33</f>
        <v>40.32</v>
      </c>
      <c r="AE23" s="15">
        <f t="shared" si="2"/>
        <v>54.72</v>
      </c>
      <c r="AF23" s="2"/>
    </row>
    <row r="24" spans="1:32" ht="17.100000000000001" customHeight="1" x14ac:dyDescent="0.2">
      <c r="A24" s="8" t="s">
        <v>16</v>
      </c>
      <c r="B24" s="3">
        <f>[20]Fevereiro!$J$5</f>
        <v>33.840000000000003</v>
      </c>
      <c r="C24" s="3">
        <f>[20]Fevereiro!$J$6</f>
        <v>31.680000000000003</v>
      </c>
      <c r="D24" s="3">
        <f>[20]Fevereiro!$J$7</f>
        <v>38.519999999999996</v>
      </c>
      <c r="E24" s="3">
        <f>[20]Fevereiro!$J$8</f>
        <v>38.880000000000003</v>
      </c>
      <c r="F24" s="3">
        <f>[20]Fevereiro!$J$9</f>
        <v>32.4</v>
      </c>
      <c r="G24" s="3">
        <f>[20]Fevereiro!$J$10</f>
        <v>30.96</v>
      </c>
      <c r="H24" s="3">
        <f>[20]Fevereiro!$J$11</f>
        <v>25.92</v>
      </c>
      <c r="I24" s="3">
        <f>[20]Fevereiro!$J$12</f>
        <v>32.04</v>
      </c>
      <c r="J24" s="3">
        <f>[20]Fevereiro!$J$13</f>
        <v>42.480000000000004</v>
      </c>
      <c r="K24" s="3">
        <f>[20]Fevereiro!$J$14</f>
        <v>38.519999999999996</v>
      </c>
      <c r="L24" s="3">
        <f>[20]Fevereiro!$J$15</f>
        <v>25.2</v>
      </c>
      <c r="M24" s="3">
        <f>[20]Fevereiro!$J$16</f>
        <v>25.92</v>
      </c>
      <c r="N24" s="3">
        <f>[20]Fevereiro!$J$17</f>
        <v>23.759999999999998</v>
      </c>
      <c r="O24" s="3">
        <f>[20]Fevereiro!$J$18</f>
        <v>30.240000000000002</v>
      </c>
      <c r="P24" s="3">
        <f>[20]Fevereiro!$J$19</f>
        <v>36.36</v>
      </c>
      <c r="Q24" s="3">
        <f>[20]Fevereiro!$J$20</f>
        <v>35.64</v>
      </c>
      <c r="R24" s="3">
        <f>[20]Fevereiro!$J$21</f>
        <v>24.840000000000003</v>
      </c>
      <c r="S24" s="3">
        <f>[20]Fevereiro!$J$22</f>
        <v>48.6</v>
      </c>
      <c r="T24" s="3">
        <f>[20]Fevereiro!$J$23</f>
        <v>33.480000000000004</v>
      </c>
      <c r="U24" s="3">
        <f>[20]Fevereiro!$J$24</f>
        <v>36</v>
      </c>
      <c r="V24" s="3">
        <f>[20]Fevereiro!$J$25</f>
        <v>40.680000000000007</v>
      </c>
      <c r="W24" s="3">
        <f>[20]Fevereiro!$J$26</f>
        <v>25.56</v>
      </c>
      <c r="X24" s="3">
        <f>[20]Fevereiro!$J$27</f>
        <v>25.56</v>
      </c>
      <c r="Y24" s="3">
        <f>[20]Fevereiro!$J$28</f>
        <v>32.04</v>
      </c>
      <c r="Z24" s="3">
        <f>[20]Fevereiro!$J$29</f>
        <v>47.519999999999996</v>
      </c>
      <c r="AA24" s="3">
        <f>[20]Fevereiro!$J$30</f>
        <v>32.04</v>
      </c>
      <c r="AB24" s="3">
        <f>[20]Fevereiro!$J$31</f>
        <v>27.36</v>
      </c>
      <c r="AC24" s="3">
        <f>[20]Fevereiro!$J$32</f>
        <v>58.680000000000007</v>
      </c>
      <c r="AD24" s="3">
        <f>[20]Fevereiro!$J$33</f>
        <v>59.04</v>
      </c>
      <c r="AE24" s="15">
        <f t="shared" si="2"/>
        <v>58.680000000000007</v>
      </c>
      <c r="AF24" s="2"/>
    </row>
    <row r="25" spans="1:32" ht="17.100000000000001" customHeight="1" x14ac:dyDescent="0.2">
      <c r="A25" s="8" t="s">
        <v>17</v>
      </c>
      <c r="B25" s="3">
        <f>[21]Fevereiro!$J$5</f>
        <v>30.6</v>
      </c>
      <c r="C25" s="3">
        <f>[21]Fevereiro!$J$6</f>
        <v>46.800000000000004</v>
      </c>
      <c r="D25" s="3">
        <f>[21]Fevereiro!$J$7</f>
        <v>47.16</v>
      </c>
      <c r="E25" s="3">
        <f>[21]Fevereiro!$J$8</f>
        <v>39.24</v>
      </c>
      <c r="F25" s="3">
        <f>[21]Fevereiro!$J$9</f>
        <v>30.240000000000002</v>
      </c>
      <c r="G25" s="3">
        <f>[21]Fevereiro!$J$10</f>
        <v>25.56</v>
      </c>
      <c r="H25" s="3">
        <f>[21]Fevereiro!$J$11</f>
        <v>22.68</v>
      </c>
      <c r="I25" s="3">
        <f>[21]Fevereiro!$J$12</f>
        <v>34.56</v>
      </c>
      <c r="J25" s="3">
        <f>[21]Fevereiro!$J$13</f>
        <v>38.159999999999997</v>
      </c>
      <c r="K25" s="3">
        <f>[21]Fevereiro!$J$14</f>
        <v>37.080000000000005</v>
      </c>
      <c r="L25" s="3">
        <f>[21]Fevereiro!$J$15</f>
        <v>32.76</v>
      </c>
      <c r="M25" s="3">
        <f>[21]Fevereiro!$J$16</f>
        <v>25.56</v>
      </c>
      <c r="N25" s="3">
        <f>[21]Fevereiro!$J$17</f>
        <v>32.04</v>
      </c>
      <c r="O25" s="3">
        <f>[21]Fevereiro!$J$18</f>
        <v>27.720000000000002</v>
      </c>
      <c r="P25" s="3">
        <f>[21]Fevereiro!$J$19</f>
        <v>48.96</v>
      </c>
      <c r="Q25" s="3">
        <f>[21]Fevereiro!$J$20</f>
        <v>32.4</v>
      </c>
      <c r="R25" s="3">
        <f>[21]Fevereiro!$J$21</f>
        <v>66.960000000000008</v>
      </c>
      <c r="S25" s="3">
        <f>[21]Fevereiro!$J$22</f>
        <v>38.159999999999997</v>
      </c>
      <c r="T25" s="3">
        <f>[21]Fevereiro!$J$23</f>
        <v>30.6</v>
      </c>
      <c r="U25" s="3">
        <f>[21]Fevereiro!$J$24</f>
        <v>30.96</v>
      </c>
      <c r="V25" s="3">
        <f>[21]Fevereiro!$J$25</f>
        <v>64.08</v>
      </c>
      <c r="W25" s="3">
        <f>[21]Fevereiro!$J$26</f>
        <v>55.440000000000005</v>
      </c>
      <c r="X25" s="3">
        <f>[21]Fevereiro!$J$27</f>
        <v>52.56</v>
      </c>
      <c r="Y25" s="3">
        <f>[21]Fevereiro!$J$28</f>
        <v>28.08</v>
      </c>
      <c r="Z25" s="3">
        <f>[21]Fevereiro!$J$29</f>
        <v>42.480000000000004</v>
      </c>
      <c r="AA25" s="3">
        <f>[21]Fevereiro!$J$30</f>
        <v>32.4</v>
      </c>
      <c r="AB25" s="3">
        <f>[21]Fevereiro!$J$31</f>
        <v>32.76</v>
      </c>
      <c r="AC25" s="3">
        <f>[21]Fevereiro!$J$32</f>
        <v>83.52</v>
      </c>
      <c r="AD25" s="3">
        <f>[21]Fevereiro!$J$33</f>
        <v>70.2</v>
      </c>
      <c r="AE25" s="15">
        <f t="shared" si="2"/>
        <v>83.52</v>
      </c>
      <c r="AF25" s="2"/>
    </row>
    <row r="26" spans="1:32" ht="17.100000000000001" customHeight="1" x14ac:dyDescent="0.2">
      <c r="A26" s="8" t="s">
        <v>18</v>
      </c>
      <c r="B26" s="3">
        <f>[22]Fevereiro!$J$5</f>
        <v>36.36</v>
      </c>
      <c r="C26" s="3">
        <f>[22]Fevereiro!$J$6</f>
        <v>35.28</v>
      </c>
      <c r="D26" s="3">
        <f>[22]Fevereiro!$J$7</f>
        <v>47.88</v>
      </c>
      <c r="E26" s="3">
        <f>[22]Fevereiro!$J$8</f>
        <v>29.880000000000003</v>
      </c>
      <c r="F26" s="3">
        <f>[22]Fevereiro!$J$9</f>
        <v>24.840000000000003</v>
      </c>
      <c r="G26" s="3">
        <f>[22]Fevereiro!$J$10</f>
        <v>22.32</v>
      </c>
      <c r="H26" s="3">
        <f>[22]Fevereiro!$J$11</f>
        <v>27</v>
      </c>
      <c r="I26" s="3">
        <f>[22]Fevereiro!$J$12</f>
        <v>61.92</v>
      </c>
      <c r="J26" s="3">
        <f>[22]Fevereiro!$J$13</f>
        <v>57.960000000000008</v>
      </c>
      <c r="K26" s="3">
        <f>[22]Fevereiro!$J$14</f>
        <v>39.24</v>
      </c>
      <c r="L26" s="3">
        <f>[22]Fevereiro!$J$15</f>
        <v>44.64</v>
      </c>
      <c r="M26" s="3">
        <f>[22]Fevereiro!$J$16</f>
        <v>26.28</v>
      </c>
      <c r="N26" s="3">
        <f>[22]Fevereiro!$J$17</f>
        <v>39.6</v>
      </c>
      <c r="O26" s="3">
        <f>[22]Fevereiro!$J$18</f>
        <v>32.76</v>
      </c>
      <c r="P26" s="3">
        <f>[22]Fevereiro!$J$19</f>
        <v>29.880000000000003</v>
      </c>
      <c r="Q26" s="3">
        <f>[22]Fevereiro!$J$20</f>
        <v>60.480000000000004</v>
      </c>
      <c r="R26" s="3">
        <f>[22]Fevereiro!$J$21</f>
        <v>30.96</v>
      </c>
      <c r="S26" s="3">
        <f>[22]Fevereiro!$J$22</f>
        <v>38.159999999999997</v>
      </c>
      <c r="T26" s="3">
        <f>[22]Fevereiro!$J$23</f>
        <v>36.36</v>
      </c>
      <c r="U26" s="3">
        <f>[22]Fevereiro!$J$24</f>
        <v>44.28</v>
      </c>
      <c r="V26" s="3">
        <f>[22]Fevereiro!$J$25</f>
        <v>48.96</v>
      </c>
      <c r="W26" s="3">
        <f>[22]Fevereiro!$J$26</f>
        <v>36.72</v>
      </c>
      <c r="X26" s="3">
        <f>[22]Fevereiro!$J$27</f>
        <v>37.440000000000005</v>
      </c>
      <c r="Y26" s="3">
        <f>[22]Fevereiro!$J$28</f>
        <v>26.64</v>
      </c>
      <c r="Z26" s="3">
        <f>[22]Fevereiro!$J$29</f>
        <v>41.4</v>
      </c>
      <c r="AA26" s="3">
        <f>[22]Fevereiro!$J$30</f>
        <v>34.92</v>
      </c>
      <c r="AB26" s="3">
        <f>[22]Fevereiro!$J$31</f>
        <v>36.36</v>
      </c>
      <c r="AC26" s="3">
        <f>[22]Fevereiro!$J$32</f>
        <v>36.72</v>
      </c>
      <c r="AD26" s="3">
        <f>[22]Fevereiro!$J$33</f>
        <v>50.4</v>
      </c>
      <c r="AE26" s="15">
        <f t="shared" si="2"/>
        <v>61.92</v>
      </c>
      <c r="AF26" s="2"/>
    </row>
    <row r="27" spans="1:32" ht="17.100000000000001" customHeight="1" x14ac:dyDescent="0.2">
      <c r="A27" s="8" t="s">
        <v>19</v>
      </c>
      <c r="B27" s="3">
        <f>[23]Fevereiro!$J$5</f>
        <v>36.36</v>
      </c>
      <c r="C27" s="3">
        <f>[23]Fevereiro!$J$6</f>
        <v>35.28</v>
      </c>
      <c r="D27" s="3">
        <f>[23]Fevereiro!$J$7</f>
        <v>38.519999999999996</v>
      </c>
      <c r="E27" s="3">
        <f>[23]Fevereiro!$J$8</f>
        <v>39.96</v>
      </c>
      <c r="F27" s="3">
        <f>[23]Fevereiro!$J$9</f>
        <v>39.24</v>
      </c>
      <c r="G27" s="3">
        <f>[23]Fevereiro!$J$10</f>
        <v>37.440000000000005</v>
      </c>
      <c r="H27" s="3">
        <f>[23]Fevereiro!$J$11</f>
        <v>32.4</v>
      </c>
      <c r="I27" s="3">
        <f>[23]Fevereiro!$J$12</f>
        <v>36</v>
      </c>
      <c r="J27" s="3">
        <f>[23]Fevereiro!$J$13</f>
        <v>72</v>
      </c>
      <c r="K27" s="3">
        <f>[23]Fevereiro!$J$14</f>
        <v>27</v>
      </c>
      <c r="L27" s="3">
        <f>[23]Fevereiro!$J$15</f>
        <v>29.880000000000003</v>
      </c>
      <c r="M27" s="3">
        <f>[23]Fevereiro!$J$16</f>
        <v>23.400000000000002</v>
      </c>
      <c r="N27" s="3">
        <f>[23]Fevereiro!$J$17</f>
        <v>36</v>
      </c>
      <c r="O27" s="3">
        <f>[23]Fevereiro!$J$18</f>
        <v>30.96</v>
      </c>
      <c r="P27" s="3">
        <f>[23]Fevereiro!$J$19</f>
        <v>42.12</v>
      </c>
      <c r="Q27" s="3">
        <f>[23]Fevereiro!$J$20</f>
        <v>30.6</v>
      </c>
      <c r="R27" s="3">
        <f>[23]Fevereiro!$J$21</f>
        <v>34.200000000000003</v>
      </c>
      <c r="S27" s="3">
        <f>[23]Fevereiro!$J$22</f>
        <v>35.28</v>
      </c>
      <c r="T27" s="3">
        <f>[23]Fevereiro!$J$23</f>
        <v>38.880000000000003</v>
      </c>
      <c r="U27" s="3">
        <f>[23]Fevereiro!$J$24</f>
        <v>35.64</v>
      </c>
      <c r="V27" s="3">
        <f>[23]Fevereiro!$J$25</f>
        <v>36.72</v>
      </c>
      <c r="W27" s="3">
        <f>[23]Fevereiro!$J$26</f>
        <v>47.88</v>
      </c>
      <c r="X27" s="3">
        <f>[23]Fevereiro!$J$27</f>
        <v>38.519999999999996</v>
      </c>
      <c r="Y27" s="3">
        <f>[23]Fevereiro!$J$28</f>
        <v>31.319999999999997</v>
      </c>
      <c r="Z27" s="3">
        <f>[23]Fevereiro!$J$29</f>
        <v>32.76</v>
      </c>
      <c r="AA27" s="3">
        <f>[23]Fevereiro!$J$30</f>
        <v>28.44</v>
      </c>
      <c r="AB27" s="3">
        <f>[23]Fevereiro!$J$31</f>
        <v>33.840000000000003</v>
      </c>
      <c r="AC27" s="3">
        <f>[23]Fevereiro!$J$32</f>
        <v>36.36</v>
      </c>
      <c r="AD27" s="3">
        <f>[23]Fevereiro!$J$33</f>
        <v>39.6</v>
      </c>
      <c r="AE27" s="15">
        <f t="shared" si="2"/>
        <v>72</v>
      </c>
      <c r="AF27" s="2"/>
    </row>
    <row r="28" spans="1:32" ht="17.100000000000001" customHeight="1" x14ac:dyDescent="0.2">
      <c r="A28" s="8" t="s">
        <v>31</v>
      </c>
      <c r="B28" s="3">
        <f>[24]Fevereiro!$J$5</f>
        <v>27.200000000000003</v>
      </c>
      <c r="C28" s="3">
        <f>[24]Fevereiro!$J$6</f>
        <v>41.6</v>
      </c>
      <c r="D28" s="3">
        <f>[24]Fevereiro!$J$7</f>
        <v>36.480000000000004</v>
      </c>
      <c r="E28" s="3">
        <f>[24]Fevereiro!$J$8</f>
        <v>30.400000000000002</v>
      </c>
      <c r="F28" s="3">
        <f>[24]Fevereiro!$J$9</f>
        <v>25.6</v>
      </c>
      <c r="G28" s="3">
        <f>[24]Fevereiro!$J$10</f>
        <v>24</v>
      </c>
      <c r="H28" s="3">
        <f>[24]Fevereiro!$J$11</f>
        <v>28.160000000000004</v>
      </c>
      <c r="I28" s="3">
        <f>[24]Fevereiro!$J$12</f>
        <v>41.28</v>
      </c>
      <c r="J28" s="3">
        <f>[24]Fevereiro!$J$13</f>
        <v>54.720000000000006</v>
      </c>
      <c r="K28" s="3">
        <f>[24]Fevereiro!$J$14</f>
        <v>31.04</v>
      </c>
      <c r="L28" s="3">
        <f>[24]Fevereiro!$J$15</f>
        <v>27.200000000000003</v>
      </c>
      <c r="M28" s="3">
        <f>[24]Fevereiro!$J$16</f>
        <v>22.72</v>
      </c>
      <c r="N28" s="3">
        <f>[24]Fevereiro!$J$17</f>
        <v>23.040000000000003</v>
      </c>
      <c r="O28" s="3">
        <f>[24]Fevereiro!$J$18</f>
        <v>39.04</v>
      </c>
      <c r="P28" s="3">
        <f>[24]Fevereiro!$J$19</f>
        <v>29.760000000000005</v>
      </c>
      <c r="Q28" s="3">
        <f>[24]Fevereiro!$J$20</f>
        <v>52.800000000000004</v>
      </c>
      <c r="R28" s="3">
        <f>[24]Fevereiro!$J$21</f>
        <v>45.120000000000005</v>
      </c>
      <c r="S28" s="3">
        <f>[24]Fevereiro!$J$22</f>
        <v>41.92</v>
      </c>
      <c r="T28" s="3">
        <f>[24]Fevereiro!$J$23</f>
        <v>51.52000000000001</v>
      </c>
      <c r="U28" s="3">
        <f>[24]Fevereiro!$J$24</f>
        <v>29.12</v>
      </c>
      <c r="V28" s="3">
        <f>[24]Fevereiro!$J$25</f>
        <v>28.8</v>
      </c>
      <c r="W28" s="3">
        <f>[24]Fevereiro!$J$26</f>
        <v>32.96</v>
      </c>
      <c r="X28" s="3">
        <f>[24]Fevereiro!$J$27</f>
        <v>28.160000000000004</v>
      </c>
      <c r="Y28" s="3">
        <f>[24]Fevereiro!$J$28</f>
        <v>23.680000000000003</v>
      </c>
      <c r="Z28" s="3">
        <f>[24]Fevereiro!$J$29</f>
        <v>36.800000000000004</v>
      </c>
      <c r="AA28" s="3">
        <f>[24]Fevereiro!$J$30</f>
        <v>31.04</v>
      </c>
      <c r="AB28" s="3">
        <f>[24]Fevereiro!$J$31</f>
        <v>32.64</v>
      </c>
      <c r="AC28" s="3">
        <f>[24]Fevereiro!$J$32</f>
        <v>35.839999999999996</v>
      </c>
      <c r="AD28" s="3">
        <f>[24]Fevereiro!$J$33</f>
        <v>40</v>
      </c>
      <c r="AE28" s="15">
        <f t="shared" si="2"/>
        <v>54.720000000000006</v>
      </c>
      <c r="AF28" s="2"/>
    </row>
    <row r="29" spans="1:32" ht="17.100000000000001" customHeight="1" x14ac:dyDescent="0.2">
      <c r="A29" s="8" t="s">
        <v>20</v>
      </c>
      <c r="B29" s="3">
        <f>[25]Fevereiro!$J$5</f>
        <v>22.400000000000002</v>
      </c>
      <c r="C29" s="3">
        <f>[25]Fevereiro!$J$6</f>
        <v>28.480000000000004</v>
      </c>
      <c r="D29" s="3">
        <f>[25]Fevereiro!$J$7</f>
        <v>27.52</v>
      </c>
      <c r="E29" s="3">
        <f>[25]Fevereiro!$J$8</f>
        <v>21.76</v>
      </c>
      <c r="F29" s="3">
        <f>[25]Fevereiro!$J$9</f>
        <v>30.080000000000002</v>
      </c>
      <c r="G29" s="3">
        <f>[25]Fevereiro!$J$10</f>
        <v>20.480000000000004</v>
      </c>
      <c r="H29" s="3">
        <f>[25]Fevereiro!$J$11</f>
        <v>17.919999999999998</v>
      </c>
      <c r="I29" s="3">
        <f>[25]Fevereiro!$J$12</f>
        <v>24.32</v>
      </c>
      <c r="J29" s="3">
        <f>[25]Fevereiro!$J$13</f>
        <v>50.56</v>
      </c>
      <c r="K29" s="3">
        <f>[25]Fevereiro!$J$14</f>
        <v>32.32</v>
      </c>
      <c r="L29" s="3">
        <f>[25]Fevereiro!$J$15</f>
        <v>39.680000000000007</v>
      </c>
      <c r="M29" s="3">
        <f>[25]Fevereiro!$J$16</f>
        <v>20.480000000000004</v>
      </c>
      <c r="N29" s="3">
        <f>[25]Fevereiro!$J$17</f>
        <v>22.72</v>
      </c>
      <c r="O29" s="3">
        <f>[25]Fevereiro!$J$18</f>
        <v>37.44</v>
      </c>
      <c r="P29" s="3">
        <f>[25]Fevereiro!$J$19</f>
        <v>31.680000000000003</v>
      </c>
      <c r="Q29" s="3">
        <f>[25]Fevereiro!$J$20</f>
        <v>28.8</v>
      </c>
      <c r="R29" s="3">
        <f>[25]Fevereiro!$J$21</f>
        <v>31.04</v>
      </c>
      <c r="S29" s="3">
        <f>[25]Fevereiro!$J$22</f>
        <v>22.080000000000002</v>
      </c>
      <c r="T29" s="3">
        <f>[25]Fevereiro!$J$23</f>
        <v>32.64</v>
      </c>
      <c r="U29" s="3">
        <f>[25]Fevereiro!$J$24</f>
        <v>17.919999999999998</v>
      </c>
      <c r="V29" s="3">
        <f>[25]Fevereiro!$J$25</f>
        <v>42.88</v>
      </c>
      <c r="W29" s="3">
        <f>[25]Fevereiro!$J$26</f>
        <v>30.400000000000002</v>
      </c>
      <c r="X29" s="3">
        <f>[25]Fevereiro!$J$27</f>
        <v>27.200000000000003</v>
      </c>
      <c r="Y29" s="3">
        <f>[25]Fevereiro!$J$28</f>
        <v>17.600000000000001</v>
      </c>
      <c r="Z29" s="3">
        <f>[25]Fevereiro!$J$29</f>
        <v>20.16</v>
      </c>
      <c r="AA29" s="3">
        <f>[25]Fevereiro!$J$30</f>
        <v>49.28</v>
      </c>
      <c r="AB29" s="3">
        <f>[25]Fevereiro!$J$31</f>
        <v>21.12</v>
      </c>
      <c r="AC29" s="3">
        <f>[25]Fevereiro!$J$32</f>
        <v>20.480000000000004</v>
      </c>
      <c r="AD29" s="3">
        <f>[25]Fevereiro!$J$33</f>
        <v>36.480000000000004</v>
      </c>
      <c r="AE29" s="15">
        <f t="shared" si="2"/>
        <v>50.56</v>
      </c>
      <c r="AF29" s="2"/>
    </row>
    <row r="30" spans="1:32" s="5" customFormat="1" ht="17.100000000000001" customHeight="1" x14ac:dyDescent="0.2">
      <c r="A30" s="12" t="s">
        <v>34</v>
      </c>
      <c r="B30" s="20">
        <f>MAX(B5:B29)</f>
        <v>42.480000000000004</v>
      </c>
      <c r="C30" s="20">
        <f t="shared" ref="C30:AE30" si="3">MAX(C5:C29)</f>
        <v>46.800000000000004</v>
      </c>
      <c r="D30" s="20">
        <f t="shared" si="3"/>
        <v>47.88</v>
      </c>
      <c r="E30" s="20">
        <f t="shared" si="3"/>
        <v>47.16</v>
      </c>
      <c r="F30" s="20">
        <f t="shared" si="3"/>
        <v>41.4</v>
      </c>
      <c r="G30" s="20">
        <f t="shared" si="3"/>
        <v>37.440000000000005</v>
      </c>
      <c r="H30" s="20">
        <f t="shared" si="3"/>
        <v>32.4</v>
      </c>
      <c r="I30" s="20">
        <f t="shared" si="3"/>
        <v>84.600000000000009</v>
      </c>
      <c r="J30" s="20">
        <f t="shared" si="3"/>
        <v>72</v>
      </c>
      <c r="K30" s="20">
        <f t="shared" si="3"/>
        <v>53.28</v>
      </c>
      <c r="L30" s="20">
        <f t="shared" si="3"/>
        <v>63</v>
      </c>
      <c r="M30" s="20">
        <f t="shared" si="3"/>
        <v>41.4</v>
      </c>
      <c r="N30" s="20">
        <f t="shared" si="3"/>
        <v>59.4</v>
      </c>
      <c r="O30" s="20">
        <f t="shared" si="3"/>
        <v>69.12</v>
      </c>
      <c r="P30" s="20">
        <f t="shared" si="3"/>
        <v>54.36</v>
      </c>
      <c r="Q30" s="20">
        <f t="shared" si="3"/>
        <v>65.160000000000011</v>
      </c>
      <c r="R30" s="20">
        <f t="shared" si="3"/>
        <v>66.960000000000008</v>
      </c>
      <c r="S30" s="20">
        <f t="shared" si="3"/>
        <v>60.480000000000004</v>
      </c>
      <c r="T30" s="20">
        <f t="shared" si="3"/>
        <v>71.64</v>
      </c>
      <c r="U30" s="20">
        <f t="shared" si="3"/>
        <v>66.239999999999995</v>
      </c>
      <c r="V30" s="20">
        <f t="shared" si="3"/>
        <v>78.84</v>
      </c>
      <c r="W30" s="20">
        <f t="shared" si="3"/>
        <v>56.519999999999996</v>
      </c>
      <c r="X30" s="20">
        <f t="shared" si="3"/>
        <v>52.56</v>
      </c>
      <c r="Y30" s="20">
        <f t="shared" si="3"/>
        <v>52.92</v>
      </c>
      <c r="Z30" s="20">
        <f t="shared" si="3"/>
        <v>59.4</v>
      </c>
      <c r="AA30" s="20">
        <f t="shared" si="3"/>
        <v>50.76</v>
      </c>
      <c r="AB30" s="20">
        <f t="shared" si="3"/>
        <v>66.600000000000009</v>
      </c>
      <c r="AC30" s="20">
        <f t="shared" si="3"/>
        <v>83.52</v>
      </c>
      <c r="AD30" s="55">
        <f t="shared" si="3"/>
        <v>73.8</v>
      </c>
      <c r="AE30" s="20">
        <f t="shared" si="3"/>
        <v>84.600000000000009</v>
      </c>
      <c r="AF30" s="18"/>
    </row>
    <row r="31" spans="1:32" x14ac:dyDescent="0.2">
      <c r="AE31" s="17"/>
      <c r="AF31" s="2"/>
    </row>
    <row r="32" spans="1:32" x14ac:dyDescent="0.2">
      <c r="AE32" s="17"/>
      <c r="AF32" s="2"/>
    </row>
    <row r="33" spans="31:32" x14ac:dyDescent="0.2">
      <c r="AE33" s="17"/>
      <c r="AF33" s="2"/>
    </row>
    <row r="34" spans="31:32" x14ac:dyDescent="0.2">
      <c r="AE34" s="17"/>
      <c r="AF34" s="2"/>
    </row>
    <row r="35" spans="31:32" x14ac:dyDescent="0.2">
      <c r="AE35" s="17"/>
      <c r="AF35" s="2"/>
    </row>
  </sheetData>
  <mergeCells count="32">
    <mergeCell ref="W3:W4"/>
    <mergeCell ref="X3:X4"/>
    <mergeCell ref="AB3:AB4"/>
    <mergeCell ref="AC3:AC4"/>
    <mergeCell ref="Y3:Y4"/>
    <mergeCell ref="Z3:Z4"/>
    <mergeCell ref="AA3:AA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D3:AD4"/>
    <mergeCell ref="B2:AE2"/>
    <mergeCell ref="A1:AE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</vt:vector>
  </TitlesOfParts>
  <Company>-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Rosemeire</dc:creator>
  <cp:lastModifiedBy>Carlos Eduardo Borges Daniel</cp:lastModifiedBy>
  <cp:lastPrinted>2009-06-09T16:53:34Z</cp:lastPrinted>
  <dcterms:created xsi:type="dcterms:W3CDTF">2008-08-15T13:32:29Z</dcterms:created>
  <dcterms:modified xsi:type="dcterms:W3CDTF">2022-03-10T17:11:57Z</dcterms:modified>
</cp:coreProperties>
</file>